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želky\E-mail\"/>
    </mc:Choice>
  </mc:AlternateContent>
  <bookViews>
    <workbookView xWindow="0" yWindow="0" windowWidth="28800" windowHeight="13125" tabRatio="618" activeTab="6"/>
  </bookViews>
  <sheets>
    <sheet name="Žižkov-Slavia" sheetId="1" r:id="rId1"/>
    <sheet name="KO-VŠTJ" sheetId="2" r:id="rId2"/>
    <sheet name="Rudná B-Praga" sheetId="3" r:id="rId3"/>
    <sheet name="Radotín-DP" sheetId="4" r:id="rId4"/>
    <sheet name="US-Meteor B" sheetId="5" r:id="rId5"/>
    <sheet name="Astra-Meteor A" sheetId="6" r:id="rId6"/>
    <sheet name="Slavoj-Rudná A" sheetId="7" r:id="rId7"/>
  </sheets>
  <externalReferences>
    <externalReference r:id="rId8"/>
    <externalReference r:id="rId9"/>
    <externalReference r:id="rId10"/>
  </externalReferences>
  <definedNames>
    <definedName name="_xlnm.Print_Area" localSheetId="3">'Radotín-DP'!$A$1:$S$66</definedName>
    <definedName name="_xlnm.Print_Area" localSheetId="2">'Rudná B-Praga'!$A$1:$S$66</definedName>
    <definedName name="_xlnm.Print_Area" localSheetId="0">'Žižkov-Slavia'!$A$1:$S$66</definedName>
    <definedName name="výmaz" localSheetId="5">[3]Zápis!$D$8:$F$11,[3]Zápis!$D$13:$F$16,[3]Zápis!$D$18:$F$21,[3]Zápis!$D$23:$F$26,[3]Zápis!$D$28:$F$31,[3]Zápis!$D$33:$F$36,[3]Zápis!$N$8:$P$11,[3]Zápis!$N$13:$P$16,[3]Zápis!$N$18:$P$21,[3]Zápis!$N$23:$P$26,[3]Zápis!$N$28:$P$31,[3]Zápis!$N$33:$P$36,[3]Zápis!$A$8:$B$37,[3]Zápis!$K$8:$L$37</definedName>
    <definedName name="výmaz" localSheetId="1">[1]Zápis!$D$8:$F$11,[1]Zápis!$D$13:$F$16,[1]Zápis!$D$18:$F$21,[1]Zápis!$D$23:$F$26,[1]Zápis!$D$28:$F$31,[1]Zápis!$D$33:$F$36,[1]Zápis!$N$8:$P$11,[1]Zápis!$N$13:$P$16,[1]Zápis!$N$18:$P$21,[1]Zápis!$N$23:$P$26,[1]Zápis!$N$28:$P$31,[1]Zápis!$N$33:$P$36,[1]Zápis!$A$8:$B$37,[1]Zápis!$K$8:$L$37</definedName>
    <definedName name="výmaz" localSheetId="4">[2]Zápis!$D$8:$F$11,[2]Zápis!$D$13:$F$16,[2]Zápis!$D$18:$F$21,[2]Zápis!$D$23:$F$26,[2]Zápis!$D$28:$F$31,[2]Zápis!$D$33:$F$36,[2]Zápis!$N$8:$P$11,[2]Zápis!$N$13:$P$16,[2]Zápis!$N$18:$P$21,[2]Zápis!$N$23:$P$26,[2]Zápis!$N$28:$P$31,[2]Zápis!$N$33:$P$36,[2]Zápis!$A$8:$B$37,[2]Zápis!$K$8:$L$37</definedName>
    <definedName name="výmaz">'Žižkov-Slavia'!$D$8:$F$11,'Žižkov-Slavia'!$D$13:$F$16,'Žižkov-Slavia'!$D$18:$F$21,'Žižkov-Slavia'!$D$23:$F$26,'Žižkov-Slavia'!$D$28:$F$31,'Žižkov-Slavia'!$D$33:$F$36,'Žižkov-Slavia'!$N$8:$P$11,'Žižkov-Slavia'!$N$13:$P$16,'Žižkov-Slavia'!$N$18:$P$21,'Žižkov-Slavia'!$N$23:$P$26,'Žižkov-Slavia'!$N$28:$P$31,'Žižkov-Slavia'!$N$33:$P$36,'Žižkov-Slavia'!$A$8:$B$37,'Žižkov-Slavia'!$K$8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7" l="1"/>
  <c r="O37" i="7"/>
  <c r="N37" i="7"/>
  <c r="F37" i="7"/>
  <c r="E37" i="7"/>
  <c r="D37" i="7"/>
  <c r="Q36" i="7"/>
  <c r="G36" i="7"/>
  <c r="Q35" i="7"/>
  <c r="G35" i="7"/>
  <c r="Q34" i="7"/>
  <c r="G34" i="7"/>
  <c r="Q33" i="7"/>
  <c r="Q37" i="7" s="1"/>
  <c r="G33" i="7"/>
  <c r="G37" i="7" s="1"/>
  <c r="I36" i="7" s="1"/>
  <c r="P32" i="7"/>
  <c r="O32" i="7"/>
  <c r="N32" i="7"/>
  <c r="F32" i="7"/>
  <c r="E32" i="7"/>
  <c r="D32" i="7"/>
  <c r="Q31" i="7"/>
  <c r="G31" i="7"/>
  <c r="Q30" i="7"/>
  <c r="G30" i="7"/>
  <c r="Q29" i="7"/>
  <c r="G29" i="7"/>
  <c r="Q28" i="7"/>
  <c r="Q32" i="7" s="1"/>
  <c r="G28" i="7"/>
  <c r="G32" i="7" s="1"/>
  <c r="I31" i="7" s="1"/>
  <c r="P27" i="7"/>
  <c r="O27" i="7"/>
  <c r="N27" i="7"/>
  <c r="F27" i="7"/>
  <c r="E27" i="7"/>
  <c r="D27" i="7"/>
  <c r="Q26" i="7"/>
  <c r="G26" i="7"/>
  <c r="Q25" i="7"/>
  <c r="G25" i="7"/>
  <c r="Q24" i="7"/>
  <c r="G24" i="7"/>
  <c r="Q23" i="7"/>
  <c r="Q27" i="7" s="1"/>
  <c r="G23" i="7"/>
  <c r="G27" i="7" s="1"/>
  <c r="I26" i="7" s="1"/>
  <c r="P22" i="7"/>
  <c r="O22" i="7"/>
  <c r="N22" i="7"/>
  <c r="F22" i="7"/>
  <c r="E22" i="7"/>
  <c r="D22" i="7"/>
  <c r="Q21" i="7"/>
  <c r="G21" i="7"/>
  <c r="Q20" i="7"/>
  <c r="G20" i="7"/>
  <c r="Q19" i="7"/>
  <c r="G19" i="7"/>
  <c r="Q18" i="7"/>
  <c r="Q22" i="7" s="1"/>
  <c r="G18" i="7"/>
  <c r="G22" i="7" s="1"/>
  <c r="I21" i="7" s="1"/>
  <c r="P17" i="7"/>
  <c r="O17" i="7"/>
  <c r="N17" i="7"/>
  <c r="F17" i="7"/>
  <c r="E17" i="7"/>
  <c r="D17" i="7"/>
  <c r="Q16" i="7"/>
  <c r="G16" i="7"/>
  <c r="Q15" i="7"/>
  <c r="G15" i="7"/>
  <c r="Q14" i="7"/>
  <c r="G14" i="7"/>
  <c r="Q13" i="7"/>
  <c r="Q17" i="7" s="1"/>
  <c r="G13" i="7"/>
  <c r="G17" i="7" s="1"/>
  <c r="I16" i="7" s="1"/>
  <c r="P12" i="7"/>
  <c r="P39" i="7" s="1"/>
  <c r="O12" i="7"/>
  <c r="O39" i="7" s="1"/>
  <c r="N12" i="7"/>
  <c r="N39" i="7" s="1"/>
  <c r="F12" i="7"/>
  <c r="F39" i="7" s="1"/>
  <c r="E12" i="7"/>
  <c r="E39" i="7" s="1"/>
  <c r="D12" i="7"/>
  <c r="D39" i="7" s="1"/>
  <c r="Q11" i="7"/>
  <c r="G11" i="7"/>
  <c r="Q10" i="7"/>
  <c r="G10" i="7"/>
  <c r="Q9" i="7"/>
  <c r="G9" i="7"/>
  <c r="Q8" i="7"/>
  <c r="Q12" i="7" s="1"/>
  <c r="G8" i="7"/>
  <c r="G12" i="7" s="1"/>
  <c r="G39" i="7" l="1"/>
  <c r="I11" i="7"/>
  <c r="S11" i="7"/>
  <c r="Q39" i="7"/>
  <c r="S39" i="7" s="1"/>
  <c r="S21" i="7"/>
  <c r="S31" i="7"/>
  <c r="S16" i="7"/>
  <c r="S26" i="7"/>
  <c r="S36" i="7"/>
  <c r="N37" i="4"/>
  <c r="Q36" i="4"/>
  <c r="G36" i="4"/>
  <c r="Q35" i="4"/>
  <c r="G35" i="4"/>
  <c r="Q34" i="4"/>
  <c r="G34" i="4"/>
  <c r="D37" i="4" s="1"/>
  <c r="Q33" i="4"/>
  <c r="Q37" i="4" s="1"/>
  <c r="G33" i="4"/>
  <c r="G37" i="4" s="1"/>
  <c r="Q31" i="4"/>
  <c r="P32" i="4" s="1"/>
  <c r="G31" i="4"/>
  <c r="Q30" i="4"/>
  <c r="G30" i="4"/>
  <c r="Q29" i="4"/>
  <c r="N32" i="4" s="1"/>
  <c r="G29" i="4"/>
  <c r="Q28" i="4"/>
  <c r="O32" i="4" s="1"/>
  <c r="G28" i="4"/>
  <c r="E32" i="4" s="1"/>
  <c r="N27" i="4"/>
  <c r="Q26" i="4"/>
  <c r="G26" i="4"/>
  <c r="Q25" i="4"/>
  <c r="G25" i="4"/>
  <c r="Q24" i="4"/>
  <c r="G24" i="4"/>
  <c r="D27" i="4" s="1"/>
  <c r="Q23" i="4"/>
  <c r="Q27" i="4" s="1"/>
  <c r="G23" i="4"/>
  <c r="G27" i="4" s="1"/>
  <c r="Q21" i="4"/>
  <c r="P22" i="4" s="1"/>
  <c r="G21" i="4"/>
  <c r="Q20" i="4"/>
  <c r="G20" i="4"/>
  <c r="Q19" i="4"/>
  <c r="G19" i="4"/>
  <c r="Q18" i="4"/>
  <c r="O22" i="4" s="1"/>
  <c r="G18" i="4"/>
  <c r="E22" i="4" s="1"/>
  <c r="N17" i="4"/>
  <c r="Q16" i="4"/>
  <c r="P17" i="4" s="1"/>
  <c r="G16" i="4"/>
  <c r="Q15" i="4"/>
  <c r="G15" i="4"/>
  <c r="Q14" i="4"/>
  <c r="G14" i="4"/>
  <c r="D17" i="4" s="1"/>
  <c r="Q13" i="4"/>
  <c r="Q17" i="4" s="1"/>
  <c r="G13" i="4"/>
  <c r="G17" i="4" s="1"/>
  <c r="Q11" i="4"/>
  <c r="N12" i="4" s="1"/>
  <c r="G11" i="4"/>
  <c r="Q10" i="4"/>
  <c r="G10" i="4"/>
  <c r="Q9" i="4"/>
  <c r="G9" i="4"/>
  <c r="Q8" i="4"/>
  <c r="O12" i="4" s="1"/>
  <c r="G8" i="4"/>
  <c r="E12" i="4" s="1"/>
  <c r="S41" i="7" l="1"/>
  <c r="I41" i="7"/>
  <c r="I39" i="7"/>
  <c r="S26" i="4"/>
  <c r="I26" i="4"/>
  <c r="S16" i="4"/>
  <c r="I16" i="4"/>
  <c r="S36" i="4"/>
  <c r="I36" i="4"/>
  <c r="P12" i="4"/>
  <c r="F22" i="4"/>
  <c r="G12" i="4"/>
  <c r="Q12" i="4"/>
  <c r="E17" i="4"/>
  <c r="O17" i="4"/>
  <c r="G22" i="4"/>
  <c r="Q22" i="4"/>
  <c r="E27" i="4"/>
  <c r="O27" i="4"/>
  <c r="G32" i="4"/>
  <c r="Q32" i="4"/>
  <c r="E37" i="4"/>
  <c r="O37" i="4"/>
  <c r="F32" i="4"/>
  <c r="F17" i="4"/>
  <c r="D22" i="4"/>
  <c r="N22" i="4"/>
  <c r="F27" i="4"/>
  <c r="P27" i="4"/>
  <c r="D32" i="4"/>
  <c r="F37" i="4"/>
  <c r="P37" i="4"/>
  <c r="F12" i="4"/>
  <c r="D12" i="4"/>
  <c r="N37" i="3"/>
  <c r="Q36" i="3"/>
  <c r="G36" i="3"/>
  <c r="Q35" i="3"/>
  <c r="G35" i="3"/>
  <c r="Q34" i="3"/>
  <c r="G34" i="3"/>
  <c r="D37" i="3" s="1"/>
  <c r="Q33" i="3"/>
  <c r="Q37" i="3" s="1"/>
  <c r="G33" i="3"/>
  <c r="G37" i="3" s="1"/>
  <c r="Q31" i="3"/>
  <c r="P32" i="3" s="1"/>
  <c r="G31" i="3"/>
  <c r="Q30" i="3"/>
  <c r="G30" i="3"/>
  <c r="Q29" i="3"/>
  <c r="N32" i="3" s="1"/>
  <c r="G29" i="3"/>
  <c r="Q28" i="3"/>
  <c r="O32" i="3" s="1"/>
  <c r="G28" i="3"/>
  <c r="E32" i="3" s="1"/>
  <c r="N27" i="3"/>
  <c r="Q26" i="3"/>
  <c r="G26" i="3"/>
  <c r="Q25" i="3"/>
  <c r="G25" i="3"/>
  <c r="Q24" i="3"/>
  <c r="G24" i="3"/>
  <c r="D27" i="3" s="1"/>
  <c r="Q23" i="3"/>
  <c r="Q27" i="3" s="1"/>
  <c r="G23" i="3"/>
  <c r="G27" i="3" s="1"/>
  <c r="Q21" i="3"/>
  <c r="N22" i="3" s="1"/>
  <c r="G21" i="3"/>
  <c r="Q20" i="3"/>
  <c r="G20" i="3"/>
  <c r="Q19" i="3"/>
  <c r="G19" i="3"/>
  <c r="Q18" i="3"/>
  <c r="O22" i="3" s="1"/>
  <c r="G18" i="3"/>
  <c r="E22" i="3" s="1"/>
  <c r="N17" i="3"/>
  <c r="Q16" i="3"/>
  <c r="P17" i="3" s="1"/>
  <c r="G16" i="3"/>
  <c r="Q15" i="3"/>
  <c r="G15" i="3"/>
  <c r="Q14" i="3"/>
  <c r="G14" i="3"/>
  <c r="D17" i="3" s="1"/>
  <c r="Q13" i="3"/>
  <c r="Q17" i="3" s="1"/>
  <c r="G13" i="3"/>
  <c r="G17" i="3" s="1"/>
  <c r="Q11" i="3"/>
  <c r="N12" i="3" s="1"/>
  <c r="G11" i="3"/>
  <c r="Q10" i="3"/>
  <c r="G10" i="3"/>
  <c r="Q9" i="3"/>
  <c r="G9" i="3"/>
  <c r="Q8" i="3"/>
  <c r="O12" i="3" s="1"/>
  <c r="G8" i="3"/>
  <c r="E12" i="3" s="1"/>
  <c r="Q1" i="3"/>
  <c r="P39" i="4" l="1"/>
  <c r="O39" i="4"/>
  <c r="N39" i="4"/>
  <c r="Q39" i="4"/>
  <c r="S39" i="4" s="1"/>
  <c r="S41" i="4" s="1"/>
  <c r="I31" i="4"/>
  <c r="S31" i="4"/>
  <c r="I21" i="4"/>
  <c r="S21" i="4"/>
  <c r="G39" i="4"/>
  <c r="I11" i="4"/>
  <c r="F39" i="4"/>
  <c r="E39" i="4"/>
  <c r="S11" i="4"/>
  <c r="D39" i="4"/>
  <c r="S16" i="3"/>
  <c r="I16" i="3"/>
  <c r="S26" i="3"/>
  <c r="I26" i="3"/>
  <c r="S36" i="3"/>
  <c r="I36" i="3"/>
  <c r="F12" i="3"/>
  <c r="F32" i="3"/>
  <c r="G12" i="3"/>
  <c r="Q12" i="3"/>
  <c r="E17" i="3"/>
  <c r="O17" i="3"/>
  <c r="G22" i="3"/>
  <c r="Q22" i="3"/>
  <c r="E27" i="3"/>
  <c r="O27" i="3"/>
  <c r="G32" i="3"/>
  <c r="Q32" i="3"/>
  <c r="E37" i="3"/>
  <c r="O37" i="3"/>
  <c r="P12" i="3"/>
  <c r="P22" i="3"/>
  <c r="D12" i="3"/>
  <c r="F17" i="3"/>
  <c r="D22" i="3"/>
  <c r="F27" i="3"/>
  <c r="P27" i="3"/>
  <c r="D32" i="3"/>
  <c r="F37" i="3"/>
  <c r="P37" i="3"/>
  <c r="F22" i="3"/>
  <c r="P37" i="1"/>
  <c r="O37" i="1"/>
  <c r="N37" i="1"/>
  <c r="F37" i="1"/>
  <c r="E37" i="1"/>
  <c r="D37" i="1"/>
  <c r="Q36" i="1"/>
  <c r="G36" i="1"/>
  <c r="Q35" i="1"/>
  <c r="G35" i="1"/>
  <c r="Q34" i="1"/>
  <c r="G34" i="1"/>
  <c r="Q33" i="1"/>
  <c r="Q37" i="1" s="1"/>
  <c r="S36" i="1" s="1"/>
  <c r="G33" i="1"/>
  <c r="G37" i="1" s="1"/>
  <c r="I36" i="1" s="1"/>
  <c r="P32" i="1"/>
  <c r="O32" i="1"/>
  <c r="N32" i="1"/>
  <c r="F32" i="1"/>
  <c r="E32" i="1"/>
  <c r="D32" i="1"/>
  <c r="Q31" i="1"/>
  <c r="G31" i="1"/>
  <c r="Q30" i="1"/>
  <c r="G30" i="1"/>
  <c r="Q29" i="1"/>
  <c r="G29" i="1"/>
  <c r="Q28" i="1"/>
  <c r="Q32" i="1" s="1"/>
  <c r="G28" i="1"/>
  <c r="G32" i="1" s="1"/>
  <c r="I31" i="1" s="1"/>
  <c r="P27" i="1"/>
  <c r="O27" i="1"/>
  <c r="N27" i="1"/>
  <c r="F27" i="1"/>
  <c r="E27" i="1"/>
  <c r="D27" i="1"/>
  <c r="Q26" i="1"/>
  <c r="G26" i="1"/>
  <c r="Q25" i="1"/>
  <c r="G25" i="1"/>
  <c r="Q24" i="1"/>
  <c r="G24" i="1"/>
  <c r="Q23" i="1"/>
  <c r="Q27" i="1" s="1"/>
  <c r="S26" i="1" s="1"/>
  <c r="G23" i="1"/>
  <c r="G27" i="1" s="1"/>
  <c r="I26" i="1" s="1"/>
  <c r="P22" i="1"/>
  <c r="O22" i="1"/>
  <c r="N22" i="1"/>
  <c r="F22" i="1"/>
  <c r="E22" i="1"/>
  <c r="D22" i="1"/>
  <c r="Q21" i="1"/>
  <c r="G21" i="1"/>
  <c r="Q20" i="1"/>
  <c r="G20" i="1"/>
  <c r="Q19" i="1"/>
  <c r="G19" i="1"/>
  <c r="Q18" i="1"/>
  <c r="Q22" i="1" s="1"/>
  <c r="G18" i="1"/>
  <c r="G22" i="1" s="1"/>
  <c r="I21" i="1" s="1"/>
  <c r="P17" i="1"/>
  <c r="O17" i="1"/>
  <c r="N17" i="1"/>
  <c r="F17" i="1"/>
  <c r="E17" i="1"/>
  <c r="D17" i="1"/>
  <c r="Q16" i="1"/>
  <c r="G16" i="1"/>
  <c r="Q15" i="1"/>
  <c r="G15" i="1"/>
  <c r="Q14" i="1"/>
  <c r="G14" i="1"/>
  <c r="Q13" i="1"/>
  <c r="Q17" i="1" s="1"/>
  <c r="S16" i="1" s="1"/>
  <c r="G13" i="1"/>
  <c r="G17" i="1" s="1"/>
  <c r="I16" i="1" s="1"/>
  <c r="P12" i="1"/>
  <c r="P39" i="1" s="1"/>
  <c r="O12" i="1"/>
  <c r="O39" i="1" s="1"/>
  <c r="N12" i="1"/>
  <c r="N39" i="1" s="1"/>
  <c r="F12" i="1"/>
  <c r="F39" i="1" s="1"/>
  <c r="E12" i="1"/>
  <c r="E39" i="1" s="1"/>
  <c r="D12" i="1"/>
  <c r="D39" i="1" s="1"/>
  <c r="Q11" i="1"/>
  <c r="G11" i="1"/>
  <c r="Q10" i="1"/>
  <c r="G10" i="1"/>
  <c r="Q9" i="1"/>
  <c r="G9" i="1"/>
  <c r="Q8" i="1"/>
  <c r="Q12" i="1" s="1"/>
  <c r="G8" i="1"/>
  <c r="G12" i="1" s="1"/>
  <c r="I39" i="4" l="1"/>
  <c r="I41" i="4" s="1"/>
  <c r="P39" i="3"/>
  <c r="O39" i="3"/>
  <c r="N39" i="3"/>
  <c r="Q39" i="3"/>
  <c r="S39" i="3" s="1"/>
  <c r="S41" i="3" s="1"/>
  <c r="I31" i="3"/>
  <c r="S31" i="3"/>
  <c r="I21" i="3"/>
  <c r="S21" i="3"/>
  <c r="G39" i="3"/>
  <c r="I11" i="3"/>
  <c r="F39" i="3"/>
  <c r="E39" i="3"/>
  <c r="S11" i="3"/>
  <c r="D39" i="3"/>
  <c r="G39" i="1"/>
  <c r="I11" i="1"/>
  <c r="S11" i="1"/>
  <c r="Q39" i="1"/>
  <c r="S39" i="1" s="1"/>
  <c r="S21" i="1"/>
  <c r="S31" i="1"/>
  <c r="I39" i="3" l="1"/>
  <c r="I41" i="3" s="1"/>
  <c r="S41" i="1"/>
  <c r="I41" i="1"/>
  <c r="I39" i="1"/>
</calcChain>
</file>

<file path=xl/comments1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<sst xmlns="http://schemas.openxmlformats.org/spreadsheetml/2006/main" count="1014" uniqueCount="300">
  <si>
    <t>Pražský kuželkářský svaz</t>
  </si>
  <si>
    <t>Zápis o utkání</t>
  </si>
  <si>
    <t>Kuželna</t>
  </si>
  <si>
    <t>Žižkov 1/4</t>
  </si>
  <si>
    <t>Datum  </t>
  </si>
  <si>
    <t>18.3.2015</t>
  </si>
  <si>
    <t>Domácí</t>
  </si>
  <si>
    <t>SK Žižkov Praha B</t>
  </si>
  <si>
    <t>Hosté</t>
  </si>
  <si>
    <t>KK Slavia Praha -  B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</si>
  <si>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</si>
  <si>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</si>
  <si>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</si>
  <si>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</si>
  <si>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</si>
  <si>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</si>
  <si>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</si>
  <si>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</si>
  <si>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</si>
  <si>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</si>
  <si>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>GEBR</t>
  </si>
  <si>
    <t>Fritsch</t>
  </si>
  <si>
    <t xml:space="preserve">Josef  </t>
  </si>
  <si>
    <t>Marek</t>
  </si>
  <si>
    <t>NECKÁŘ</t>
  </si>
  <si>
    <t>Zuzánková</t>
  </si>
  <si>
    <t>Jan</t>
  </si>
  <si>
    <t>Nikola</t>
  </si>
  <si>
    <t>BARTALOŠ</t>
  </si>
  <si>
    <t>Rybka</t>
  </si>
  <si>
    <t xml:space="preserve">Evžen  </t>
  </si>
  <si>
    <t>Tomáš</t>
  </si>
  <si>
    <t>Škrabal</t>
  </si>
  <si>
    <t>Fořtová</t>
  </si>
  <si>
    <t>Vladislav</t>
  </si>
  <si>
    <t>Lidmila</t>
  </si>
  <si>
    <t>BUBENÍČEK</t>
  </si>
  <si>
    <t>Tala</t>
  </si>
  <si>
    <t xml:space="preserve">Karel </t>
  </si>
  <si>
    <t>Jiří</t>
  </si>
  <si>
    <t>VŠETEČKA</t>
  </si>
  <si>
    <t>Fořt</t>
  </si>
  <si>
    <t xml:space="preserve">Miloslav </t>
  </si>
  <si>
    <t>Michal</t>
  </si>
  <si>
    <t>Celkový výkon družstva  </t>
  </si>
  <si>
    <t>Vedoucí družstva         Jméno:</t>
  </si>
  <si>
    <t>Lukáš Martin</t>
  </si>
  <si>
    <t>Bodový zisk</t>
  </si>
  <si>
    <t>Fořt Michal</t>
  </si>
  <si>
    <t>Podpis:</t>
  </si>
  <si>
    <t xml:space="preserve"> </t>
  </si>
  <si>
    <t>Rozhodčí</t>
  </si>
  <si>
    <t>Jméno:</t>
  </si>
  <si>
    <t>vedoucí družstev</t>
  </si>
  <si>
    <t>Číslo průkazu:</t>
  </si>
  <si>
    <t>Technické podmínky utkání</t>
  </si>
  <si>
    <t>Čas zahájení utkání  </t>
  </si>
  <si>
    <t>19:30</t>
  </si>
  <si>
    <t>Teplota na kuželně  </t>
  </si>
  <si>
    <t>Čas ukončení utkání  </t>
  </si>
  <si>
    <t>22:00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</si>
  <si>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</si>
  <si>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</si>
  <si>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</si>
  <si>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</si>
  <si>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</si>
  <si>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</si>
  <si>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Od hodu</t>
  </si>
  <si>
    <t>Jméno</t>
  </si>
  <si>
    <t>Reg.č.</t>
  </si>
  <si>
    <t>Tala Vladimír</t>
  </si>
  <si>
    <t>Napomínání hráčů za nesportovní chování či vyloučení ze startu:</t>
  </si>
  <si>
    <t>Různé:</t>
  </si>
  <si>
    <t>Datum a podpis rozhodčího</t>
  </si>
  <si>
    <t>17:00</t>
  </si>
  <si>
    <t>TJ Astra ZM "C"</t>
  </si>
  <si>
    <t xml:space="preserve">Zah. město  </t>
  </si>
  <si>
    <t>17:15</t>
  </si>
  <si>
    <t>TJ S. Admira Kobylisy "D"</t>
  </si>
  <si>
    <t xml:space="preserve">Kobylisy   </t>
  </si>
  <si>
    <t>17:30</t>
  </si>
  <si>
    <t>TJ Slavoj Velké Popovice "B"</t>
  </si>
  <si>
    <t>V.Popovice</t>
  </si>
  <si>
    <t>17:45</t>
  </si>
  <si>
    <t>SK Žižkov Praha "D"</t>
  </si>
  <si>
    <t>18:00</t>
  </si>
  <si>
    <t xml:space="preserve">TJ Zentiva Praha </t>
  </si>
  <si>
    <t>Braník 5/6</t>
  </si>
  <si>
    <t>18:15</t>
  </si>
  <si>
    <t>SK Meteor Praha "E"</t>
  </si>
  <si>
    <t xml:space="preserve">Meteor     </t>
  </si>
  <si>
    <t>18:30</t>
  </si>
  <si>
    <t>SK Meteor Praha "D"</t>
  </si>
  <si>
    <t>Braník 1/4</t>
  </si>
  <si>
    <t>18:45</t>
  </si>
  <si>
    <t>PSK Union Praha "E"</t>
  </si>
  <si>
    <t>Union 1/4</t>
  </si>
  <si>
    <t>19:00</t>
  </si>
  <si>
    <t>TJ Sokol Rudná "D"</t>
  </si>
  <si>
    <t>Rudná</t>
  </si>
  <si>
    <t>19:15</t>
  </si>
  <si>
    <t>KK Konstruktiva "F"</t>
  </si>
  <si>
    <t>Eden 1/2</t>
  </si>
  <si>
    <t>SC Radotín "B"</t>
  </si>
  <si>
    <t>Radotín</t>
  </si>
  <si>
    <t>19:45</t>
  </si>
  <si>
    <t>AC Sparta Praha "B"</t>
  </si>
  <si>
    <t>21:00</t>
  </si>
  <si>
    <t>PSK Union Praha "F"</t>
  </si>
  <si>
    <t xml:space="preserve">Union 3/4 </t>
  </si>
  <si>
    <t>21:15</t>
  </si>
  <si>
    <t>KK DP Praha "D"</t>
  </si>
  <si>
    <t>Hloubětín</t>
  </si>
  <si>
    <t>21:30</t>
  </si>
  <si>
    <t>SK Uhelné sklady "D"</t>
  </si>
  <si>
    <t>Zvon</t>
  </si>
  <si>
    <t>21:45</t>
  </si>
  <si>
    <t>SK Rapid Praha "B"</t>
  </si>
  <si>
    <t>Žižkov 3/4</t>
  </si>
  <si>
    <t>22:15</t>
  </si>
  <si>
    <t>22:30</t>
  </si>
  <si>
    <t>22:45</t>
  </si>
  <si>
    <t>23:00</t>
  </si>
  <si>
    <t>23:15</t>
  </si>
  <si>
    <t>23:30</t>
  </si>
  <si>
    <t>23:45</t>
  </si>
  <si>
    <t>24:00</t>
  </si>
  <si>
    <t xml:space="preserve">Braník 1/4 </t>
  </si>
  <si>
    <t>KK Konstruktiva Praha "D"</t>
  </si>
  <si>
    <t>VŠTJ FS Praha "A"</t>
  </si>
  <si>
    <t xml:space="preserve">Barchánek </t>
  </si>
  <si>
    <t xml:space="preserve">Jahelka </t>
  </si>
  <si>
    <t>Petr</t>
  </si>
  <si>
    <t/>
  </si>
  <si>
    <t>Pavel</t>
  </si>
  <si>
    <t xml:space="preserve">Střelba </t>
  </si>
  <si>
    <t xml:space="preserve">Piskáček </t>
  </si>
  <si>
    <t>Ondřej</t>
  </si>
  <si>
    <t xml:space="preserve">Máca </t>
  </si>
  <si>
    <t xml:space="preserve">Vejvoda </t>
  </si>
  <si>
    <t>Vojtěch</t>
  </si>
  <si>
    <t>Adam</t>
  </si>
  <si>
    <t xml:space="preserve">Váňa </t>
  </si>
  <si>
    <t xml:space="preserve">Kocmich </t>
  </si>
  <si>
    <t>Luboš</t>
  </si>
  <si>
    <t>Sionová</t>
  </si>
  <si>
    <t>Kristýna</t>
  </si>
  <si>
    <t>Milan</t>
  </si>
  <si>
    <t xml:space="preserve">Ostatnický </t>
  </si>
  <si>
    <t xml:space="preserve">Kochánek </t>
  </si>
  <si>
    <t>Miroslav</t>
  </si>
  <si>
    <t>Hod</t>
  </si>
  <si>
    <t>Česká kuželkářská asociace</t>
  </si>
  <si>
    <t>Národní hodnocení (šestnáctibodové) - SŘ - Čl. 18</t>
  </si>
  <si>
    <t>TJ Sokol Rudná -  B</t>
  </si>
  <si>
    <t>Praga -  A</t>
  </si>
  <si>
    <t>Dílčí</t>
  </si>
  <si>
    <t>Mařánková</t>
  </si>
  <si>
    <t>×</t>
  </si>
  <si>
    <t>Komorník</t>
  </si>
  <si>
    <t>Eva</t>
  </si>
  <si>
    <t>Kohoutová</t>
  </si>
  <si>
    <t>Janoušek</t>
  </si>
  <si>
    <t>Miluše</t>
  </si>
  <si>
    <t>Novotná</t>
  </si>
  <si>
    <t>Kašpar</t>
  </si>
  <si>
    <t xml:space="preserve">Anna </t>
  </si>
  <si>
    <t>Josef</t>
  </si>
  <si>
    <t>Poláčková</t>
  </si>
  <si>
    <t>Bartoš</t>
  </si>
  <si>
    <t>Hana</t>
  </si>
  <si>
    <t xml:space="preserve">Michal </t>
  </si>
  <si>
    <t>Panenková</t>
  </si>
  <si>
    <t>Lucie</t>
  </si>
  <si>
    <t>Zimáková</t>
  </si>
  <si>
    <t>Jarmila</t>
  </si>
  <si>
    <t>Rostislav</t>
  </si>
  <si>
    <t>Kohoutová Miluše</t>
  </si>
  <si>
    <t>Pavel Janoušek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</si>
  <si>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</si>
  <si>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</si>
  <si>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</si>
  <si>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</si>
  <si>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</si>
  <si>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 xml:space="preserve">Datum a podpis rozhodčího:  </t>
  </si>
  <si>
    <t>SC Radotín</t>
  </si>
  <si>
    <t>19.03.2015</t>
  </si>
  <si>
    <t>SC Radotín A             Radotin</t>
  </si>
  <si>
    <t>KK DP Praha A</t>
  </si>
  <si>
    <t>Asimus</t>
  </si>
  <si>
    <t>Strnad</t>
  </si>
  <si>
    <t>Robert</t>
  </si>
  <si>
    <t>05713</t>
  </si>
  <si>
    <t>00787</t>
  </si>
  <si>
    <t>Dvořák</t>
  </si>
  <si>
    <t>Soukup</t>
  </si>
  <si>
    <t>04490</t>
  </si>
  <si>
    <t>00786</t>
  </si>
  <si>
    <t>Ujhelyi</t>
  </si>
  <si>
    <t>Ludvík</t>
  </si>
  <si>
    <t>00987</t>
  </si>
  <si>
    <t>01023</t>
  </si>
  <si>
    <t>Kandl</t>
  </si>
  <si>
    <t>Štěpán</t>
  </si>
  <si>
    <t>04487</t>
  </si>
  <si>
    <t>18861</t>
  </si>
  <si>
    <t>Pondělíček</t>
  </si>
  <si>
    <t>Vondrák</t>
  </si>
  <si>
    <t>Martin</t>
  </si>
  <si>
    <t>Jaroslav</t>
  </si>
  <si>
    <t>05104</t>
  </si>
  <si>
    <t>05751</t>
  </si>
  <si>
    <t>Zdražil</t>
  </si>
  <si>
    <t>Vladimír</t>
  </si>
  <si>
    <t>11436</t>
  </si>
  <si>
    <t>01022</t>
  </si>
  <si>
    <t>Robert Asimus</t>
  </si>
  <si>
    <t>Jan Novák</t>
  </si>
  <si>
    <t>Dvořák Pavel</t>
  </si>
  <si>
    <t>A/013</t>
  </si>
  <si>
    <t>(HH:MM)</t>
  </si>
  <si>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C</t>
    </r>
  </si>
  <si>
    <t>SK Uhelné sklady "A"</t>
  </si>
  <si>
    <t>SK Meteor  Praha "B"</t>
  </si>
  <si>
    <t>DUŠEK</t>
  </si>
  <si>
    <t xml:space="preserve">Steindl </t>
  </si>
  <si>
    <t>Miloslav</t>
  </si>
  <si>
    <t>Ivo</t>
  </si>
  <si>
    <t>Novák</t>
  </si>
  <si>
    <t xml:space="preserve">Sahula </t>
  </si>
  <si>
    <t>Jindřich</t>
  </si>
  <si>
    <t>SEDLÁK</t>
  </si>
  <si>
    <t>Mikulášek</t>
  </si>
  <si>
    <t>Zbyněk</t>
  </si>
  <si>
    <t>Hloušek</t>
  </si>
  <si>
    <t xml:space="preserve">Boháč </t>
  </si>
  <si>
    <t>Knobloch</t>
  </si>
  <si>
    <t xml:space="preserve">Svačina </t>
  </si>
  <si>
    <t>Antonín</t>
  </si>
  <si>
    <t>Vlková</t>
  </si>
  <si>
    <t>Ivana</t>
  </si>
  <si>
    <t>Tyle Zdeněk</t>
  </si>
  <si>
    <t>Boháč Martin</t>
  </si>
  <si>
    <t>DUŠEK Miloslav - Uhelné sklady 18892 - náhradník</t>
  </si>
  <si>
    <t>Zahr.město</t>
  </si>
  <si>
    <t>Astra Zahradní město "A"</t>
  </si>
  <si>
    <t>SK Meteor  Praha "A"</t>
  </si>
  <si>
    <t>Seidl</t>
  </si>
  <si>
    <t>Vošický</t>
  </si>
  <si>
    <t>Dryák</t>
  </si>
  <si>
    <t>Jurášek</t>
  </si>
  <si>
    <t>Fiala</t>
  </si>
  <si>
    <t xml:space="preserve">Tesař </t>
  </si>
  <si>
    <t>Radek</t>
  </si>
  <si>
    <t>Šveda</t>
  </si>
  <si>
    <t xml:space="preserve">Barcal </t>
  </si>
  <si>
    <t>Zdeněk</t>
  </si>
  <si>
    <t>Veselý</t>
  </si>
  <si>
    <t xml:space="preserve">Pokorná </t>
  </si>
  <si>
    <t>Daniel</t>
  </si>
  <si>
    <t>Jindra</t>
  </si>
  <si>
    <t>Rusín</t>
  </si>
  <si>
    <t xml:space="preserve">Kučera </t>
  </si>
  <si>
    <t>František</t>
  </si>
  <si>
    <t>Fiala Radek</t>
  </si>
  <si>
    <t>Pokorná Jindra</t>
  </si>
  <si>
    <t>Česká kuželkářská
asociace</t>
  </si>
  <si>
    <t>Žižkov 1-4</t>
  </si>
  <si>
    <t>20.3.2015</t>
  </si>
  <si>
    <t>KK Slavoj Praha  B</t>
  </si>
  <si>
    <t>TJ Sokol Rudná  A</t>
  </si>
  <si>
    <t>Set.</t>
  </si>
  <si>
    <t>Král</t>
  </si>
  <si>
    <t>KOHOUT</t>
  </si>
  <si>
    <t>Aleš</t>
  </si>
  <si>
    <t xml:space="preserve">Karel  </t>
  </si>
  <si>
    <t>KAŠPAR</t>
  </si>
  <si>
    <t>MAŘÁNEK</t>
  </si>
  <si>
    <t xml:space="preserve">Jiří </t>
  </si>
  <si>
    <t xml:space="preserve">Jan  </t>
  </si>
  <si>
    <t>JUNGBAUER</t>
  </si>
  <si>
    <t>BOK</t>
  </si>
  <si>
    <t xml:space="preserve">Viktor </t>
  </si>
  <si>
    <t xml:space="preserve">Jaromír </t>
  </si>
  <si>
    <t>BUBENÍK</t>
  </si>
  <si>
    <t>PTÁČNÍK</t>
  </si>
  <si>
    <t xml:space="preserve">Miroslav </t>
  </si>
  <si>
    <t xml:space="preserve">Martin </t>
  </si>
  <si>
    <t>PICHL</t>
  </si>
  <si>
    <t>BACHOR</t>
  </si>
  <si>
    <t xml:space="preserve">Jaroslav </t>
  </si>
  <si>
    <t xml:space="preserve">Vlastimil </t>
  </si>
  <si>
    <t>PRAVLOVSKÝ</t>
  </si>
  <si>
    <t>Spěváček</t>
  </si>
  <si>
    <t xml:space="preserve">Petr </t>
  </si>
  <si>
    <t>Podpis vedoucího družstva</t>
  </si>
  <si>
    <t>Bubeník</t>
  </si>
  <si>
    <t>Kohout</t>
  </si>
  <si>
    <t>Příjmení, jméno a číslo průkazu rozhodčího</t>
  </si>
  <si>
    <t>Podpis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</si>
</sst>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"/>
    <numFmt numFmtId="165" formatCode="0&quot;.&quot;"/>
    <numFmt numFmtId="166" formatCode="hh:mm"/>
    <numFmt numFmtId="167" formatCode="0\."/>
  </numFmts>
  <fonts count="2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1"/>
      <color indexed="81"/>
      <name val="Tahoma"/>
      <family val="2"/>
      <charset val="238"/>
    </font>
    <font>
      <sz val="6"/>
      <name val="Arial CE"/>
      <charset val="238"/>
    </font>
    <font>
      <b/>
      <sz val="8"/>
      <name val="Arial CE"/>
      <family val="2"/>
      <charset val="238"/>
    </font>
    <font>
      <sz val="18"/>
      <name val="Arial CE"/>
      <family val="2"/>
      <charset val="238"/>
    </font>
    <font>
      <sz val="10"/>
      <name val="Arial CE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darkGrid"/>
    </fill>
  </fills>
  <borders count="18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40">
    <xf numFmtId="0" fontId="0" fillId="0" borderId="0" xfId="0"/>
    <xf numFmtId="0" fontId="3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top" inden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0" fillId="0" borderId="0" xfId="0" applyBorder="1"/>
    <xf numFmtId="0" fontId="8" fillId="3" borderId="18" xfId="0" applyFont="1" applyFill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0" fillId="0" borderId="45" xfId="0" applyBorder="1" applyAlignment="1">
      <alignment vertical="center"/>
    </xf>
    <xf numFmtId="0" fontId="5" fillId="0" borderId="45" xfId="0" applyFont="1" applyBorder="1" applyAlignment="1">
      <alignment horizontal="right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0" fillId="0" borderId="50" xfId="0" applyFill="1" applyBorder="1" applyAlignment="1">
      <alignment vertical="center"/>
    </xf>
    <xf numFmtId="0" fontId="10" fillId="2" borderId="5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10" fillId="3" borderId="49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Protection="1">
      <protection hidden="1"/>
    </xf>
    <xf numFmtId="0" fontId="13" fillId="0" borderId="0" xfId="0" applyFont="1" applyBorder="1" applyAlignment="1" applyProtection="1">
      <alignment horizontal="left" indent="1"/>
      <protection locked="0" hidden="1"/>
    </xf>
    <xf numFmtId="0" fontId="11" fillId="0" borderId="0" xfId="0" applyFont="1" applyBorder="1" applyAlignment="1" applyProtection="1">
      <alignment horizontal="left" indent="1"/>
      <protection locked="0" hidden="1"/>
    </xf>
    <xf numFmtId="0" fontId="10" fillId="0" borderId="0" xfId="0" applyFont="1"/>
    <xf numFmtId="0" fontId="3" fillId="0" borderId="0" xfId="0" applyFont="1" applyAlignment="1">
      <alignment horizontal="right"/>
    </xf>
    <xf numFmtId="0" fontId="3" fillId="0" borderId="27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0" borderId="29" xfId="0" applyFont="1" applyBorder="1" applyAlignment="1" applyProtection="1">
      <alignment horizontal="left" indent="1"/>
      <protection hidden="1"/>
    </xf>
    <xf numFmtId="0" fontId="14" fillId="0" borderId="27" xfId="0" applyFont="1" applyBorder="1" applyAlignment="1" applyProtection="1">
      <alignment horizontal="left" indent="1"/>
      <protection hidden="1"/>
    </xf>
    <xf numFmtId="0" fontId="14" fillId="0" borderId="0" xfId="0" applyFont="1" applyBorder="1" applyAlignment="1" applyProtection="1">
      <alignment horizontal="left" indent="1"/>
      <protection hidden="1"/>
    </xf>
    <xf numFmtId="0" fontId="3" fillId="0" borderId="56" xfId="0" applyFont="1" applyBorder="1" applyAlignment="1" applyProtection="1">
      <alignment horizontal="left" indent="1"/>
      <protection hidden="1"/>
    </xf>
    <xf numFmtId="0" fontId="9" fillId="0" borderId="57" xfId="0" applyFont="1" applyBorder="1" applyAlignment="1" applyProtection="1">
      <alignment horizontal="left" indent="1"/>
      <protection hidden="1"/>
    </xf>
    <xf numFmtId="0" fontId="3" fillId="0" borderId="7" xfId="0" applyFont="1" applyBorder="1" applyAlignment="1" applyProtection="1">
      <alignment horizontal="left" indent="1"/>
      <protection hidden="1"/>
    </xf>
    <xf numFmtId="0" fontId="3" fillId="0" borderId="9" xfId="0" applyFont="1" applyBorder="1" applyAlignment="1" applyProtection="1">
      <alignment horizontal="left" indent="1"/>
      <protection hidden="1"/>
    </xf>
    <xf numFmtId="0" fontId="3" fillId="0" borderId="10" xfId="0" applyFont="1" applyBorder="1" applyAlignment="1" applyProtection="1">
      <alignment horizontal="left" indent="1"/>
      <protection hidden="1"/>
    </xf>
    <xf numFmtId="0" fontId="3" fillId="0" borderId="28" xfId="0" applyFont="1" applyBorder="1" applyAlignment="1" applyProtection="1">
      <alignment horizontal="left" indent="1"/>
      <protection hidden="1"/>
    </xf>
    <xf numFmtId="0" fontId="3" fillId="0" borderId="58" xfId="0" applyFont="1" applyBorder="1" applyAlignment="1" applyProtection="1">
      <alignment horizontal="center"/>
      <protection hidden="1"/>
    </xf>
    <xf numFmtId="0" fontId="3" fillId="0" borderId="59" xfId="0" applyFont="1" applyBorder="1" applyAlignment="1" applyProtection="1">
      <alignment horizontal="left" indent="1"/>
      <protection hidden="1"/>
    </xf>
    <xf numFmtId="0" fontId="0" fillId="0" borderId="13" xfId="0" applyBorder="1" applyProtection="1"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left" indent="1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165" fontId="3" fillId="0" borderId="60" xfId="0" applyNumberFormat="1" applyFont="1" applyBorder="1" applyAlignment="1" applyProtection="1">
      <alignment horizontal="center" vertical="center"/>
      <protection locked="0" hidden="1"/>
    </xf>
    <xf numFmtId="164" fontId="15" fillId="0" borderId="63" xfId="0" applyNumberFormat="1" applyFont="1" applyBorder="1" applyAlignment="1" applyProtection="1">
      <alignment horizontal="center" vertical="center"/>
      <protection locked="0" hidden="1"/>
    </xf>
    <xf numFmtId="165" fontId="3" fillId="0" borderId="63" xfId="0" applyNumberFormat="1" applyFont="1" applyBorder="1" applyAlignment="1" applyProtection="1">
      <alignment horizontal="center" vertical="center"/>
      <protection locked="0" hidden="1"/>
    </xf>
    <xf numFmtId="164" fontId="15" fillId="0" borderId="64" xfId="0" applyNumberFormat="1" applyFont="1" applyBorder="1" applyAlignment="1" applyProtection="1">
      <alignment horizontal="center" vertical="center"/>
      <protection locked="0" hidden="1"/>
    </xf>
    <xf numFmtId="165" fontId="3" fillId="0" borderId="65" xfId="0" applyNumberFormat="1" applyFont="1" applyBorder="1" applyAlignment="1" applyProtection="1">
      <alignment horizontal="center" vertical="center"/>
      <protection locked="0" hidden="1"/>
    </xf>
    <xf numFmtId="164" fontId="15" fillId="0" borderId="68" xfId="0" applyNumberFormat="1" applyFont="1" applyBorder="1" applyAlignment="1" applyProtection="1">
      <alignment horizontal="center" vertical="center"/>
      <protection locked="0" hidden="1"/>
    </xf>
    <xf numFmtId="165" fontId="3" fillId="0" borderId="68" xfId="0" applyNumberFormat="1" applyFont="1" applyBorder="1" applyAlignment="1" applyProtection="1">
      <alignment horizontal="center" vertical="center"/>
      <protection locked="0" hidden="1"/>
    </xf>
    <xf numFmtId="164" fontId="15" fillId="0" borderId="70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left" indent="1"/>
      <protection hidden="1"/>
    </xf>
    <xf numFmtId="0" fontId="0" fillId="0" borderId="13" xfId="0" applyBorder="1" applyAlignment="1" applyProtection="1">
      <alignment horizontal="left" wrapText="1" indent="1"/>
      <protection hidden="1"/>
    </xf>
    <xf numFmtId="0" fontId="0" fillId="0" borderId="44" xfId="0" applyBorder="1" applyAlignment="1" applyProtection="1">
      <alignment horizontal="left" wrapText="1" indent="1"/>
      <protection hidden="1"/>
    </xf>
    <xf numFmtId="49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72" xfId="0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3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0" fillId="0" borderId="0" xfId="0" applyFill="1" applyBorder="1"/>
    <xf numFmtId="0" fontId="8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45" xfId="0" applyFill="1" applyBorder="1" applyAlignment="1">
      <alignment vertical="center"/>
    </xf>
    <xf numFmtId="0" fontId="5" fillId="0" borderId="45" xfId="0" applyFont="1" applyFill="1" applyBorder="1" applyAlignment="1">
      <alignment horizontal="right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10" fillId="0" borderId="49" xfId="0" applyFont="1" applyFill="1" applyBorder="1" applyAlignment="1">
      <alignment horizontal="center" vertical="center"/>
    </xf>
    <xf numFmtId="0" fontId="3" fillId="0" borderId="74" xfId="0" applyFont="1" applyBorder="1" applyAlignment="1" applyProtection="1">
      <alignment horizontal="left" indent="1"/>
      <protection hidden="1"/>
    </xf>
    <xf numFmtId="0" fontId="9" fillId="0" borderId="75" xfId="0" applyFont="1" applyBorder="1" applyAlignment="1" applyProtection="1">
      <alignment horizontal="left" indent="1"/>
      <protection hidden="1"/>
    </xf>
    <xf numFmtId="0" fontId="3" fillId="0" borderId="76" xfId="0" applyFont="1" applyBorder="1" applyAlignment="1" applyProtection="1">
      <alignment horizontal="left" indent="1"/>
      <protection hidden="1"/>
    </xf>
    <xf numFmtId="0" fontId="3" fillId="0" borderId="77" xfId="0" applyFont="1" applyBorder="1" applyAlignment="1" applyProtection="1">
      <alignment horizontal="left" indent="1"/>
      <protection hidden="1"/>
    </xf>
    <xf numFmtId="0" fontId="3" fillId="0" borderId="78" xfId="0" applyFont="1" applyBorder="1" applyAlignment="1" applyProtection="1">
      <alignment horizontal="left" indent="1"/>
      <protection hidden="1"/>
    </xf>
    <xf numFmtId="0" fontId="3" fillId="0" borderId="79" xfId="0" applyFont="1" applyBorder="1" applyAlignment="1" applyProtection="1">
      <alignment horizontal="left" indent="1"/>
      <protection hidden="1"/>
    </xf>
    <xf numFmtId="0" fontId="3" fillId="0" borderId="60" xfId="0" applyFont="1" applyBorder="1" applyAlignment="1" applyProtection="1">
      <alignment horizontal="center"/>
      <protection hidden="1"/>
    </xf>
    <xf numFmtId="0" fontId="3" fillId="0" borderId="61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3" fillId="0" borderId="62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63" xfId="0" applyFont="1" applyBorder="1" applyAlignment="1" applyProtection="1">
      <alignment horizontal="center"/>
      <protection hidden="1"/>
    </xf>
    <xf numFmtId="0" fontId="3" fillId="0" borderId="8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indent="1"/>
      <protection locked="0"/>
    </xf>
    <xf numFmtId="0" fontId="1" fillId="0" borderId="0" xfId="1" applyFont="1" applyAlignment="1" applyProtection="1">
      <alignment vertical="center"/>
      <protection hidden="1"/>
    </xf>
    <xf numFmtId="0" fontId="1" fillId="0" borderId="0" xfId="1" applyFont="1" applyAlignment="1" applyProtection="1">
      <alignment vertical="top" wrapText="1"/>
      <protection hidden="1"/>
    </xf>
    <xf numFmtId="0" fontId="9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5" fillId="4" borderId="82" xfId="1" applyFont="1" applyFill="1" applyBorder="1" applyAlignment="1" applyProtection="1">
      <alignment horizontal="left" vertical="top" indent="1"/>
      <protection hidden="1"/>
    </xf>
    <xf numFmtId="0" fontId="3" fillId="0" borderId="88" xfId="1" applyFont="1" applyBorder="1" applyAlignment="1" applyProtection="1">
      <alignment horizontal="center" vertical="top"/>
      <protection hidden="1"/>
    </xf>
    <xf numFmtId="0" fontId="3" fillId="0" borderId="89" xfId="1" applyFont="1" applyBorder="1" applyAlignment="1" applyProtection="1">
      <alignment horizontal="center" vertical="top"/>
      <protection hidden="1"/>
    </xf>
    <xf numFmtId="0" fontId="3" fillId="0" borderId="90" xfId="1" applyFont="1" applyBorder="1" applyAlignment="1" applyProtection="1">
      <alignment horizontal="center" vertical="top"/>
      <protection hidden="1"/>
    </xf>
    <xf numFmtId="0" fontId="3" fillId="0" borderId="91" xfId="1" applyFont="1" applyBorder="1" applyAlignment="1" applyProtection="1">
      <alignment horizontal="center" vertical="top"/>
      <protection hidden="1"/>
    </xf>
    <xf numFmtId="0" fontId="3" fillId="0" borderId="92" xfId="1" applyFont="1" applyBorder="1" applyAlignment="1" applyProtection="1">
      <alignment horizontal="center" vertical="top"/>
      <protection hidden="1"/>
    </xf>
    <xf numFmtId="0" fontId="9" fillId="0" borderId="0" xfId="1" applyBorder="1" applyProtection="1">
      <protection hidden="1"/>
    </xf>
    <xf numFmtId="0" fontId="3" fillId="0" borderId="93" xfId="1" applyFont="1" applyBorder="1" applyAlignment="1" applyProtection="1">
      <alignment horizontal="center" vertical="center"/>
      <protection hidden="1"/>
    </xf>
    <xf numFmtId="0" fontId="9" fillId="0" borderId="94" xfId="1" applyFont="1" applyBorder="1" applyAlignment="1" applyProtection="1">
      <alignment horizontal="center" vertical="center"/>
      <protection locked="0" hidden="1"/>
    </xf>
    <xf numFmtId="0" fontId="9" fillId="0" borderId="95" xfId="1" applyFont="1" applyBorder="1" applyAlignment="1" applyProtection="1">
      <alignment horizontal="center" vertical="center"/>
      <protection locked="0" hidden="1"/>
    </xf>
    <xf numFmtId="0" fontId="9" fillId="0" borderId="96" xfId="1" applyFont="1" applyBorder="1" applyAlignment="1" applyProtection="1">
      <alignment horizontal="center" vertical="center"/>
      <protection hidden="1"/>
    </xf>
    <xf numFmtId="0" fontId="7" fillId="0" borderId="93" xfId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97" xfId="1" applyFont="1" applyBorder="1" applyAlignment="1" applyProtection="1">
      <alignment horizontal="center" vertical="center"/>
      <protection hidden="1"/>
    </xf>
    <xf numFmtId="0" fontId="9" fillId="0" borderId="98" xfId="1" applyFont="1" applyBorder="1" applyAlignment="1" applyProtection="1">
      <alignment horizontal="center" vertical="center"/>
      <protection locked="0" hidden="1"/>
    </xf>
    <xf numFmtId="0" fontId="9" fillId="0" borderId="99" xfId="1" applyFont="1" applyBorder="1" applyAlignment="1" applyProtection="1">
      <alignment horizontal="center" vertical="center"/>
      <protection locked="0" hidden="1"/>
    </xf>
    <xf numFmtId="0" fontId="9" fillId="0" borderId="100" xfId="1" applyFont="1" applyBorder="1" applyAlignment="1" applyProtection="1">
      <alignment horizontal="center" vertical="center"/>
      <protection hidden="1"/>
    </xf>
    <xf numFmtId="0" fontId="7" fillId="0" borderId="97" xfId="1" applyFont="1" applyBorder="1" applyAlignment="1" applyProtection="1">
      <alignment horizontal="center" vertical="center"/>
      <protection hidden="1"/>
    </xf>
    <xf numFmtId="0" fontId="3" fillId="0" borderId="102" xfId="1" applyFont="1" applyBorder="1" applyAlignment="1" applyProtection="1">
      <alignment horizontal="center" vertical="center"/>
      <protection hidden="1"/>
    </xf>
    <xf numFmtId="0" fontId="9" fillId="0" borderId="103" xfId="1" applyFont="1" applyBorder="1" applyAlignment="1" applyProtection="1">
      <alignment horizontal="center" vertical="center"/>
      <protection locked="0" hidden="1"/>
    </xf>
    <xf numFmtId="0" fontId="9" fillId="0" borderId="104" xfId="1" applyFont="1" applyBorder="1" applyAlignment="1" applyProtection="1">
      <alignment horizontal="center" vertical="center"/>
      <protection locked="0" hidden="1"/>
    </xf>
    <xf numFmtId="0" fontId="9" fillId="0" borderId="105" xfId="1" applyFont="1" applyBorder="1" applyAlignment="1" applyProtection="1">
      <alignment horizontal="center" vertical="center"/>
      <protection hidden="1"/>
    </xf>
    <xf numFmtId="0" fontId="7" fillId="0" borderId="102" xfId="1" applyFont="1" applyBorder="1" applyAlignment="1" applyProtection="1">
      <alignment horizontal="center" vertical="center"/>
      <protection hidden="1"/>
    </xf>
    <xf numFmtId="0" fontId="3" fillId="0" borderId="106" xfId="1" applyFont="1" applyBorder="1" applyAlignment="1" applyProtection="1">
      <alignment horizontal="center" vertical="center"/>
      <protection hidden="1"/>
    </xf>
    <xf numFmtId="0" fontId="12" fillId="0" borderId="107" xfId="1" applyFont="1" applyBorder="1" applyAlignment="1" applyProtection="1">
      <alignment horizontal="center" vertical="center"/>
      <protection hidden="1"/>
    </xf>
    <xf numFmtId="0" fontId="12" fillId="0" borderId="108" xfId="1" applyFont="1" applyBorder="1" applyAlignment="1" applyProtection="1">
      <alignment horizontal="center" vertical="center"/>
      <protection hidden="1"/>
    </xf>
    <xf numFmtId="0" fontId="12" fillId="0" borderId="109" xfId="1" applyFont="1" applyBorder="1" applyAlignment="1" applyProtection="1">
      <alignment horizontal="center" vertical="center"/>
      <protection hidden="1"/>
    </xf>
    <xf numFmtId="0" fontId="7" fillId="0" borderId="106" xfId="1" applyFont="1" applyBorder="1" applyAlignment="1" applyProtection="1">
      <alignment horizontal="center" vertical="center"/>
      <protection hidden="1"/>
    </xf>
    <xf numFmtId="0" fontId="9" fillId="0" borderId="82" xfId="1" applyBorder="1" applyAlignment="1" applyProtection="1">
      <alignment vertical="center"/>
      <protection hidden="1"/>
    </xf>
    <xf numFmtId="0" fontId="9" fillId="0" borderId="110" xfId="1" applyBorder="1" applyAlignment="1" applyProtection="1">
      <alignment vertical="center"/>
      <protection hidden="1"/>
    </xf>
    <xf numFmtId="0" fontId="5" fillId="0" borderId="83" xfId="1" applyFont="1" applyBorder="1" applyAlignment="1" applyProtection="1">
      <alignment horizontal="right" vertical="center"/>
      <protection hidden="1"/>
    </xf>
    <xf numFmtId="0" fontId="12" fillId="0" borderId="111" xfId="1" applyFont="1" applyBorder="1" applyAlignment="1" applyProtection="1">
      <alignment horizontal="center" vertical="center"/>
      <protection hidden="1"/>
    </xf>
    <xf numFmtId="0" fontId="12" fillId="0" borderId="112" xfId="1" applyFont="1" applyBorder="1" applyAlignment="1" applyProtection="1">
      <alignment horizontal="center" vertical="center"/>
      <protection hidden="1"/>
    </xf>
    <xf numFmtId="0" fontId="12" fillId="0" borderId="113" xfId="1" applyFont="1" applyBorder="1" applyAlignment="1" applyProtection="1">
      <alignment horizontal="center" vertical="center"/>
      <protection hidden="1"/>
    </xf>
    <xf numFmtId="0" fontId="19" fillId="5" borderId="85" xfId="1" applyFont="1" applyFill="1" applyBorder="1" applyAlignment="1" applyProtection="1">
      <alignment horizontal="center" vertical="center"/>
      <protection hidden="1"/>
    </xf>
    <xf numFmtId="0" fontId="10" fillId="0" borderId="85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left" indent="1"/>
      <protection hidden="1"/>
    </xf>
    <xf numFmtId="0" fontId="3" fillId="0" borderId="0" xfId="1" applyFont="1" applyAlignment="1" applyProtection="1">
      <alignment horizontal="right" indent="1"/>
      <protection hidden="1"/>
    </xf>
    <xf numFmtId="0" fontId="6" fillId="4" borderId="85" xfId="1" applyFont="1" applyFill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86" xfId="1" applyFont="1" applyBorder="1" applyAlignment="1" applyProtection="1">
      <alignment horizontal="center" vertical="center"/>
      <protection hidden="1"/>
    </xf>
    <xf numFmtId="0" fontId="10" fillId="0" borderId="0" xfId="1" applyFont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117" xfId="1" applyFont="1" applyBorder="1" applyAlignment="1" applyProtection="1">
      <alignment horizontal="left" indent="1"/>
      <protection hidden="1"/>
    </xf>
    <xf numFmtId="0" fontId="3" fillId="0" borderId="0" xfId="1" applyFont="1" applyBorder="1" applyAlignment="1" applyProtection="1">
      <alignment horizontal="left" indent="1"/>
      <protection hidden="1"/>
    </xf>
    <xf numFmtId="0" fontId="3" fillId="0" borderId="118" xfId="1" applyFont="1" applyBorder="1" applyAlignment="1" applyProtection="1">
      <alignment horizontal="left" indent="1"/>
      <protection hidden="1"/>
    </xf>
    <xf numFmtId="0" fontId="1" fillId="0" borderId="117" xfId="1" applyFont="1" applyBorder="1" applyAlignment="1" applyProtection="1">
      <alignment horizontal="left" indent="1"/>
      <protection hidden="1"/>
    </xf>
    <xf numFmtId="0" fontId="1" fillId="0" borderId="0" xfId="1" applyFont="1" applyBorder="1" applyAlignment="1" applyProtection="1">
      <alignment horizontal="left" indent="1"/>
      <protection hidden="1"/>
    </xf>
    <xf numFmtId="0" fontId="3" fillId="0" borderId="119" xfId="1" applyFont="1" applyBorder="1" applyAlignment="1" applyProtection="1">
      <alignment horizontal="left" indent="1"/>
      <protection hidden="1"/>
    </xf>
    <xf numFmtId="0" fontId="9" fillId="0" borderId="120" xfId="1" applyFont="1" applyBorder="1" applyAlignment="1" applyProtection="1">
      <alignment horizontal="left" indent="1"/>
      <protection hidden="1"/>
    </xf>
    <xf numFmtId="0" fontId="3" fillId="0" borderId="121" xfId="1" applyFont="1" applyBorder="1" applyAlignment="1" applyProtection="1">
      <alignment horizontal="left" indent="1"/>
      <protection hidden="1"/>
    </xf>
    <xf numFmtId="0" fontId="3" fillId="0" borderId="122" xfId="1" applyFont="1" applyBorder="1" applyAlignment="1" applyProtection="1">
      <alignment horizontal="left" indent="1"/>
      <protection hidden="1"/>
    </xf>
    <xf numFmtId="0" fontId="3" fillId="0" borderId="123" xfId="1" applyFont="1" applyBorder="1" applyAlignment="1" applyProtection="1">
      <alignment horizontal="left" indent="1"/>
      <protection hidden="1"/>
    </xf>
    <xf numFmtId="0" fontId="3" fillId="0" borderId="124" xfId="1" applyFont="1" applyBorder="1" applyAlignment="1" applyProtection="1">
      <alignment horizontal="left" indent="1"/>
      <protection hidden="1"/>
    </xf>
    <xf numFmtId="0" fontId="3" fillId="0" borderId="125" xfId="1" applyFont="1" applyBorder="1" applyAlignment="1" applyProtection="1">
      <alignment horizontal="center"/>
      <protection hidden="1"/>
    </xf>
    <xf numFmtId="0" fontId="3" fillId="0" borderId="126" xfId="1" applyFont="1" applyBorder="1" applyAlignment="1" applyProtection="1">
      <alignment horizontal="left" indent="1"/>
      <protection hidden="1"/>
    </xf>
    <xf numFmtId="0" fontId="9" fillId="0" borderId="81" xfId="1" applyBorder="1" applyProtection="1">
      <protection hidden="1"/>
    </xf>
    <xf numFmtId="0" fontId="3" fillId="0" borderId="127" xfId="1" applyFont="1" applyBorder="1" applyAlignment="1" applyProtection="1">
      <alignment horizontal="center"/>
      <protection hidden="1"/>
    </xf>
    <xf numFmtId="0" fontId="3" fillId="0" borderId="81" xfId="1" applyFont="1" applyBorder="1" applyAlignment="1" applyProtection="1">
      <alignment horizontal="left" indent="1"/>
      <protection hidden="1"/>
    </xf>
    <xf numFmtId="0" fontId="3" fillId="0" borderId="81" xfId="1" applyFont="1" applyBorder="1" applyAlignment="1" applyProtection="1">
      <alignment horizontal="center"/>
      <protection hidden="1"/>
    </xf>
    <xf numFmtId="0" fontId="3" fillId="0" borderId="128" xfId="1" applyFont="1" applyBorder="1" applyAlignment="1" applyProtection="1">
      <alignment horizontal="center"/>
      <protection hidden="1"/>
    </xf>
    <xf numFmtId="0" fontId="3" fillId="0" borderId="129" xfId="1" applyFont="1" applyBorder="1" applyAlignment="1" applyProtection="1">
      <alignment horizontal="center"/>
      <protection hidden="1"/>
    </xf>
    <xf numFmtId="167" fontId="3" fillId="0" borderId="130" xfId="1" applyNumberFormat="1" applyFont="1" applyBorder="1" applyAlignment="1" applyProtection="1">
      <alignment horizontal="center" vertical="center"/>
      <protection locked="0" hidden="1"/>
    </xf>
    <xf numFmtId="164" fontId="15" fillId="0" borderId="99" xfId="1" applyNumberFormat="1" applyFont="1" applyBorder="1" applyAlignment="1" applyProtection="1">
      <alignment horizontal="center" vertical="center"/>
      <protection locked="0" hidden="1"/>
    </xf>
    <xf numFmtId="167" fontId="3" fillId="0" borderId="99" xfId="1" applyNumberFormat="1" applyFont="1" applyBorder="1" applyAlignment="1" applyProtection="1">
      <alignment horizontal="center" vertical="center"/>
      <protection locked="0" hidden="1"/>
    </xf>
    <xf numFmtId="164" fontId="15" fillId="0" borderId="131" xfId="1" applyNumberFormat="1" applyFont="1" applyBorder="1" applyAlignment="1" applyProtection="1">
      <alignment horizontal="center" vertical="center"/>
      <protection locked="0" hidden="1"/>
    </xf>
    <xf numFmtId="0" fontId="9" fillId="0" borderId="132" xfId="1" applyBorder="1" applyAlignment="1" applyProtection="1">
      <alignment horizontal="left" indent="1"/>
      <protection hidden="1"/>
    </xf>
    <xf numFmtId="0" fontId="9" fillId="0" borderId="133" xfId="1" applyBorder="1" applyAlignment="1" applyProtection="1">
      <alignment horizontal="left" wrapText="1" indent="1"/>
      <protection hidden="1"/>
    </xf>
    <xf numFmtId="0" fontId="9" fillId="0" borderId="134" xfId="1" applyBorder="1" applyAlignment="1" applyProtection="1">
      <alignment horizontal="left" wrapText="1" indent="1"/>
      <protection hidden="1"/>
    </xf>
    <xf numFmtId="0" fontId="3" fillId="0" borderId="135" xfId="1" applyFont="1" applyBorder="1" applyAlignment="1" applyProtection="1">
      <protection hidden="1"/>
    </xf>
    <xf numFmtId="0" fontId="3" fillId="0" borderId="135" xfId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0" fontId="20" fillId="0" borderId="0" xfId="1" applyFont="1" applyProtection="1">
      <protection hidden="1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31" xfId="0" applyNumberForma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22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7" xfId="0" applyFont="1" applyBorder="1" applyAlignment="1" applyProtection="1">
      <alignment horizontal="left" vertical="top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4" fillId="0" borderId="38" xfId="0" applyFont="1" applyBorder="1" applyAlignment="1" applyProtection="1">
      <alignment horizontal="left" vertical="center" indent="1"/>
      <protection locked="0"/>
    </xf>
    <xf numFmtId="0" fontId="4" fillId="0" borderId="39" xfId="0" applyFont="1" applyBorder="1" applyAlignment="1" applyProtection="1">
      <alignment horizontal="left" vertical="center" indent="1"/>
      <protection locked="0"/>
    </xf>
    <xf numFmtId="49" fontId="11" fillId="0" borderId="55" xfId="0" applyNumberFormat="1" applyFont="1" applyFill="1" applyBorder="1" applyAlignment="1" applyProtection="1">
      <alignment horizontal="center"/>
      <protection locked="0"/>
    </xf>
    <xf numFmtId="0" fontId="11" fillId="0" borderId="55" xfId="0" applyFont="1" applyFill="1" applyBorder="1" applyAlignment="1" applyProtection="1">
      <alignment horizontal="center"/>
      <protection locked="0"/>
    </xf>
    <xf numFmtId="14" fontId="11" fillId="0" borderId="52" xfId="0" applyNumberFormat="1" applyFont="1" applyBorder="1" applyAlignment="1" applyProtection="1">
      <protection locked="0"/>
    </xf>
    <xf numFmtId="0" fontId="11" fillId="0" borderId="52" xfId="0" applyFont="1" applyBorder="1" applyAlignment="1" applyProtection="1">
      <protection locked="0"/>
    </xf>
    <xf numFmtId="0" fontId="0" fillId="0" borderId="52" xfId="0" applyFill="1" applyBorder="1" applyProtection="1">
      <protection locked="0" hidden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55" xfId="0" applyBorder="1" applyProtection="1">
      <protection locked="0" hidden="1"/>
    </xf>
    <xf numFmtId="0" fontId="13" fillId="0" borderId="52" xfId="0" applyFont="1" applyFill="1" applyBorder="1" applyAlignment="1" applyProtection="1">
      <alignment horizontal="left" indent="1"/>
      <protection locked="0" hidden="1"/>
    </xf>
    <xf numFmtId="0" fontId="11" fillId="0" borderId="52" xfId="0" applyFont="1" applyFill="1" applyBorder="1" applyAlignment="1" applyProtection="1">
      <alignment horizontal="left" indent="1"/>
      <protection locked="0" hidden="1"/>
    </xf>
    <xf numFmtId="0" fontId="13" fillId="0" borderId="52" xfId="0" applyFont="1" applyBorder="1" applyAlignment="1" applyProtection="1">
      <alignment horizontal="left" indent="1"/>
      <protection locked="0" hidden="1"/>
    </xf>
    <xf numFmtId="49" fontId="11" fillId="0" borderId="52" xfId="0" applyNumberFormat="1" applyFont="1" applyFill="1" applyBorder="1" applyAlignment="1" applyProtection="1">
      <alignment horizontal="center"/>
      <protection locked="0"/>
    </xf>
    <xf numFmtId="0" fontId="11" fillId="0" borderId="52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44" xfId="0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horizontal="left" indent="1"/>
      <protection hidden="1"/>
    </xf>
    <xf numFmtId="0" fontId="9" fillId="0" borderId="7" xfId="0" applyFont="1" applyBorder="1" applyAlignment="1" applyProtection="1">
      <alignment horizontal="left" indent="1"/>
      <protection hidden="1"/>
    </xf>
    <xf numFmtId="0" fontId="9" fillId="0" borderId="28" xfId="0" applyFont="1" applyBorder="1" applyAlignment="1" applyProtection="1">
      <alignment horizontal="left" indent="1"/>
      <protection hidden="1"/>
    </xf>
    <xf numFmtId="0" fontId="3" fillId="0" borderId="61" xfId="0" applyFont="1" applyBorder="1" applyAlignment="1" applyProtection="1">
      <alignment horizontal="left" vertical="center"/>
      <protection locked="0" hidden="1"/>
    </xf>
    <xf numFmtId="0" fontId="3" fillId="0" borderId="62" xfId="0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>
      <alignment horizontal="center"/>
    </xf>
    <xf numFmtId="0" fontId="0" fillId="0" borderId="71" xfId="0" applyBorder="1" applyAlignment="1" applyProtection="1">
      <alignment horizontal="left" indent="1"/>
      <protection locked="0"/>
    </xf>
    <xf numFmtId="0" fontId="3" fillId="0" borderId="66" xfId="0" applyFont="1" applyBorder="1" applyAlignment="1" applyProtection="1">
      <alignment horizontal="left" vertical="center"/>
      <protection locked="0" hidden="1"/>
    </xf>
    <xf numFmtId="0" fontId="3" fillId="0" borderId="67" xfId="0" applyFont="1" applyBorder="1" applyAlignment="1" applyProtection="1">
      <alignment horizontal="left" vertical="center"/>
      <protection locked="0" hidden="1"/>
    </xf>
    <xf numFmtId="0" fontId="3" fillId="0" borderId="69" xfId="0" applyFont="1" applyBorder="1" applyAlignment="1" applyProtection="1">
      <alignment horizontal="left" vertical="center"/>
      <protection locked="0" hidden="1"/>
    </xf>
    <xf numFmtId="0" fontId="0" fillId="0" borderId="6" xfId="0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44" xfId="0" applyFont="1" applyBorder="1" applyAlignment="1" applyProtection="1">
      <alignment horizontal="left" vertical="center" wrapText="1" indent="1"/>
      <protection locked="0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left" vertical="center" indent="1"/>
      <protection locked="0"/>
    </xf>
    <xf numFmtId="0" fontId="4" fillId="0" borderId="39" xfId="0" applyFont="1" applyFill="1" applyBorder="1" applyAlignment="1" applyProtection="1">
      <alignment horizontal="left" vertical="center" indent="1"/>
      <protection locked="0"/>
    </xf>
    <xf numFmtId="0" fontId="4" fillId="0" borderId="22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0" fontId="4" fillId="0" borderId="27" xfId="0" applyFont="1" applyFill="1" applyBorder="1" applyAlignment="1" applyProtection="1">
      <alignment horizontal="left" vertical="top" indent="1"/>
      <protection locked="0"/>
    </xf>
    <xf numFmtId="0" fontId="4" fillId="0" borderId="0" xfId="0" applyFont="1" applyFill="1" applyBorder="1" applyAlignment="1" applyProtection="1">
      <alignment horizontal="left" vertical="top" indent="1"/>
      <protection locked="0"/>
    </xf>
    <xf numFmtId="0" fontId="4" fillId="0" borderId="6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0" fontId="7" fillId="0" borderId="1" xfId="0" applyFont="1" applyBorder="1" applyAlignment="1" applyProtection="1">
      <alignment horizontal="left" indent="1"/>
      <protection locked="0"/>
    </xf>
    <xf numFmtId="0" fontId="6" fillId="0" borderId="3" xfId="0" applyFont="1" applyFill="1" applyBorder="1" applyAlignment="1" applyProtection="1">
      <alignment horizontal="left" vertical="center" indent="1"/>
      <protection locked="0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0" fontId="7" fillId="0" borderId="5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115" xfId="1" applyFont="1" applyBorder="1" applyAlignment="1" applyProtection="1">
      <alignment horizontal="left" indent="1"/>
      <protection hidden="1"/>
    </xf>
    <xf numFmtId="0" fontId="3" fillId="0" borderId="116" xfId="1" applyFont="1" applyBorder="1" applyAlignment="1" applyProtection="1">
      <alignment horizontal="left" vertical="top" wrapText="1" indent="1"/>
      <protection locked="0" hidden="1"/>
    </xf>
    <xf numFmtId="0" fontId="9" fillId="0" borderId="136" xfId="1" applyBorder="1" applyAlignment="1" applyProtection="1">
      <alignment horizontal="left" indent="1"/>
      <protection locked="0" hidden="1"/>
    </xf>
    <xf numFmtId="0" fontId="3" fillId="0" borderId="99" xfId="1" applyFont="1" applyBorder="1" applyAlignment="1" applyProtection="1">
      <alignment horizontal="left" vertical="center"/>
      <protection locked="0" hidden="1"/>
    </xf>
    <xf numFmtId="166" fontId="11" fillId="0" borderId="81" xfId="1" applyNumberFormat="1" applyFont="1" applyBorder="1" applyAlignment="1" applyProtection="1">
      <alignment horizontal="center"/>
      <protection locked="0" hidden="1"/>
    </xf>
    <xf numFmtId="0" fontId="11" fillId="0" borderId="114" xfId="1" applyFont="1" applyBorder="1" applyAlignment="1" applyProtection="1">
      <alignment horizontal="center"/>
      <protection locked="0" hidden="1"/>
    </xf>
    <xf numFmtId="14" fontId="11" fillId="0" borderId="81" xfId="1" applyNumberFormat="1" applyFont="1" applyBorder="1" applyAlignment="1" applyProtection="1">
      <protection locked="0" hidden="1"/>
    </xf>
    <xf numFmtId="0" fontId="9" fillId="0" borderId="81" xfId="1" applyBorder="1" applyProtection="1">
      <protection locked="0" hidden="1"/>
    </xf>
    <xf numFmtId="0" fontId="5" fillId="0" borderId="85" xfId="1" applyFont="1" applyBorder="1" applyAlignment="1" applyProtection="1">
      <alignment horizontal="center" vertical="center"/>
      <protection hidden="1"/>
    </xf>
    <xf numFmtId="0" fontId="9" fillId="0" borderId="114" xfId="1" applyBorder="1" applyProtection="1">
      <protection locked="0" hidden="1"/>
    </xf>
    <xf numFmtId="0" fontId="11" fillId="0" borderId="81" xfId="1" applyFont="1" applyBorder="1" applyAlignment="1" applyProtection="1">
      <alignment horizontal="left" indent="1"/>
      <protection locked="0" hidden="1"/>
    </xf>
    <xf numFmtId="0" fontId="11" fillId="0" borderId="81" xfId="1" applyFont="1" applyBorder="1" applyAlignment="1" applyProtection="1">
      <alignment horizontal="center"/>
      <protection locked="0" hidden="1"/>
    </xf>
    <xf numFmtId="0" fontId="10" fillId="0" borderId="85" xfId="1" applyFont="1" applyBorder="1" applyAlignment="1" applyProtection="1">
      <alignment horizontal="center" vertical="center"/>
      <protection hidden="1"/>
    </xf>
    <xf numFmtId="164" fontId="11" fillId="0" borderId="106" xfId="1" applyNumberFormat="1" applyFont="1" applyBorder="1" applyAlignment="1" applyProtection="1">
      <alignment horizontal="left" vertical="center" indent="1"/>
      <protection locked="0" hidden="1"/>
    </xf>
    <xf numFmtId="0" fontId="4" fillId="0" borderId="84" xfId="1" applyFont="1" applyBorder="1" applyAlignment="1" applyProtection="1">
      <alignment horizontal="left" vertical="center" indent="1"/>
      <protection locked="0" hidden="1"/>
    </xf>
    <xf numFmtId="0" fontId="4" fillId="0" borderId="101" xfId="1" applyFont="1" applyBorder="1" applyAlignment="1" applyProtection="1">
      <alignment horizontal="left" vertical="top" indent="1"/>
      <protection locked="0" hidden="1"/>
    </xf>
    <xf numFmtId="0" fontId="3" fillId="0" borderId="86" xfId="1" applyFont="1" applyBorder="1" applyAlignment="1" applyProtection="1">
      <alignment horizontal="center"/>
      <protection hidden="1"/>
    </xf>
    <xf numFmtId="0" fontId="3" fillId="0" borderId="84" xfId="1" applyFont="1" applyBorder="1" applyAlignment="1" applyProtection="1">
      <alignment horizontal="center"/>
      <protection hidden="1"/>
    </xf>
    <xf numFmtId="0" fontId="3" fillId="0" borderId="87" xfId="1" applyFont="1" applyBorder="1" applyAlignment="1" applyProtection="1">
      <alignment horizontal="left" indent="1"/>
      <protection hidden="1"/>
    </xf>
    <xf numFmtId="0" fontId="3" fillId="0" borderId="84" xfId="1" applyFont="1" applyBorder="1" applyAlignment="1" applyProtection="1">
      <alignment horizontal="left" indent="1"/>
      <protection hidden="1"/>
    </xf>
    <xf numFmtId="0" fontId="3" fillId="0" borderId="85" xfId="1" applyFont="1" applyBorder="1" applyAlignment="1" applyProtection="1">
      <alignment horizontal="center" vertical="center" wrapText="1"/>
      <protection hidden="1"/>
    </xf>
    <xf numFmtId="0" fontId="6" fillId="0" borderId="83" xfId="1" applyFont="1" applyFill="1" applyBorder="1" applyAlignment="1" applyProtection="1">
      <alignment horizontal="left" vertical="center" indent="1"/>
      <protection locked="0" hidden="1"/>
    </xf>
    <xf numFmtId="0" fontId="2" fillId="0" borderId="0" xfId="1" applyFont="1" applyBorder="1" applyAlignment="1" applyProtection="1">
      <alignment horizontal="center"/>
      <protection hidden="1"/>
    </xf>
    <xf numFmtId="0" fontId="4" fillId="0" borderId="81" xfId="1" applyFont="1" applyBorder="1" applyAlignment="1" applyProtection="1">
      <alignment horizontal="left" indent="1"/>
      <protection locked="0" hidden="1"/>
    </xf>
    <xf numFmtId="0" fontId="3" fillId="0" borderId="0" xfId="1" applyFont="1" applyBorder="1" applyAlignment="1" applyProtection="1">
      <alignment horizontal="right"/>
      <protection hidden="1"/>
    </xf>
    <xf numFmtId="14" fontId="4" fillId="0" borderId="81" xfId="1" applyNumberFormat="1" applyFont="1" applyBorder="1" applyAlignment="1" applyProtection="1">
      <alignment horizontal="center"/>
      <protection locked="0"/>
    </xf>
    <xf numFmtId="0" fontId="18" fillId="4" borderId="0" xfId="1" applyFont="1" applyFill="1" applyBorder="1" applyAlignment="1" applyProtection="1">
      <alignment horizontal="left"/>
      <protection hidden="1"/>
    </xf>
    <xf numFmtId="14" fontId="4" fillId="0" borderId="81" xfId="1" applyNumberFormat="1" applyFont="1" applyBorder="1" applyAlignment="1" applyProtection="1">
      <alignment horizontal="center"/>
      <protection locked="0" hidden="1"/>
    </xf>
    <xf numFmtId="164" fontId="11" fillId="0" borderId="106" xfId="1" quotePrefix="1" applyNumberFormat="1" applyFont="1" applyBorder="1" applyAlignment="1" applyProtection="1">
      <alignment horizontal="left" vertical="center" indent="1"/>
      <protection locked="0" hidden="1"/>
    </xf>
    <xf numFmtId="0" fontId="4" fillId="0" borderId="101" xfId="1" quotePrefix="1" applyFont="1" applyBorder="1" applyAlignment="1" applyProtection="1">
      <alignment horizontal="left" vertical="top" indent="1"/>
      <protection locked="0" hidden="1"/>
    </xf>
    <xf numFmtId="0" fontId="11" fillId="0" borderId="81" xfId="1" quotePrefix="1" applyFont="1" applyBorder="1" applyAlignment="1" applyProtection="1">
      <alignment horizontal="left" indent="1"/>
      <protection locked="0" hidden="1"/>
    </xf>
    <xf numFmtId="0" fontId="1" fillId="0" borderId="0" xfId="0" applyFont="1" applyAlignment="1">
      <alignment vertical="top" wrapText="1"/>
    </xf>
    <xf numFmtId="0" fontId="4" fillId="0" borderId="52" xfId="0" applyFont="1" applyBorder="1" applyAlignment="1">
      <alignment horizontal="left" indent="1"/>
    </xf>
    <xf numFmtId="0" fontId="4" fillId="0" borderId="52" xfId="0" applyFont="1" applyBorder="1" applyAlignment="1">
      <alignment horizontal="center"/>
    </xf>
    <xf numFmtId="0" fontId="1" fillId="0" borderId="137" xfId="0" applyFont="1" applyBorder="1" applyAlignment="1">
      <alignment vertical="top" wrapText="1"/>
    </xf>
    <xf numFmtId="0" fontId="5" fillId="6" borderId="138" xfId="0" applyFont="1" applyFill="1" applyBorder="1" applyAlignment="1">
      <alignment horizontal="left" vertical="top" indent="1"/>
    </xf>
    <xf numFmtId="0" fontId="6" fillId="6" borderId="139" xfId="0" applyFont="1" applyFill="1" applyBorder="1" applyAlignment="1">
      <alignment horizontal="left" vertical="center" indent="1"/>
    </xf>
    <xf numFmtId="0" fontId="7" fillId="0" borderId="139" xfId="0" applyFont="1" applyBorder="1" applyAlignment="1">
      <alignment horizontal="left" vertical="center" indent="1"/>
    </xf>
    <xf numFmtId="0" fontId="7" fillId="0" borderId="49" xfId="0" applyFont="1" applyBorder="1" applyAlignment="1">
      <alignment horizontal="left" vertical="center" indent="1"/>
    </xf>
    <xf numFmtId="0" fontId="3" fillId="0" borderId="140" xfId="0" applyFont="1" applyBorder="1" applyAlignment="1">
      <alignment horizontal="left" indent="1"/>
    </xf>
    <xf numFmtId="0" fontId="0" fillId="0" borderId="141" xfId="0" applyBorder="1" applyAlignment="1">
      <alignment horizontal="left" indent="1"/>
    </xf>
    <xf numFmtId="0" fontId="3" fillId="0" borderId="142" xfId="0" applyFont="1" applyBorder="1" applyAlignment="1">
      <alignment horizontal="center" vertical="center" wrapText="1"/>
    </xf>
    <xf numFmtId="0" fontId="3" fillId="0" borderId="143" xfId="0" applyFont="1" applyBorder="1" applyAlignment="1">
      <alignment horizontal="center"/>
    </xf>
    <xf numFmtId="0" fontId="3" fillId="0" borderId="144" xfId="0" applyFont="1" applyBorder="1" applyAlignment="1">
      <alignment horizontal="center"/>
    </xf>
    <xf numFmtId="0" fontId="3" fillId="0" borderId="145" xfId="0" applyFont="1" applyBorder="1" applyAlignment="1">
      <alignment horizontal="center"/>
    </xf>
    <xf numFmtId="0" fontId="3" fillId="0" borderId="146" xfId="0" applyFont="1" applyBorder="1" applyAlignment="1">
      <alignment horizontal="center"/>
    </xf>
    <xf numFmtId="0" fontId="3" fillId="0" borderId="147" xfId="0" applyFont="1" applyBorder="1" applyAlignment="1">
      <alignment horizontal="center"/>
    </xf>
    <xf numFmtId="0" fontId="3" fillId="0" borderId="148" xfId="0" applyFont="1" applyBorder="1" applyAlignment="1">
      <alignment horizontal="left" indent="1"/>
    </xf>
    <xf numFmtId="0" fontId="0" fillId="0" borderId="149" xfId="0" applyBorder="1" applyAlignment="1">
      <alignment horizontal="left" indent="1"/>
    </xf>
    <xf numFmtId="0" fontId="3" fillId="0" borderId="150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top"/>
    </xf>
    <xf numFmtId="0" fontId="3" fillId="0" borderId="152" xfId="0" applyFont="1" applyBorder="1" applyAlignment="1">
      <alignment horizontal="center" vertical="top"/>
    </xf>
    <xf numFmtId="0" fontId="3" fillId="0" borderId="153" xfId="0" applyFont="1" applyBorder="1" applyAlignment="1">
      <alignment horizontal="center" vertical="top"/>
    </xf>
    <xf numFmtId="0" fontId="3" fillId="0" borderId="154" xfId="0" applyFont="1" applyBorder="1" applyAlignment="1">
      <alignment horizontal="center" vertical="top"/>
    </xf>
    <xf numFmtId="0" fontId="3" fillId="0" borderId="155" xfId="0" applyFont="1" applyBorder="1" applyAlignment="1">
      <alignment horizontal="center" vertical="top"/>
    </xf>
    <xf numFmtId="0" fontId="4" fillId="0" borderId="140" xfId="0" applyFont="1" applyBorder="1" applyAlignment="1">
      <alignment horizontal="left" vertical="center" indent="1"/>
    </xf>
    <xf numFmtId="0" fontId="4" fillId="0" borderId="141" xfId="0" applyFont="1" applyBorder="1" applyAlignment="1">
      <alignment horizontal="left" vertical="center" indent="1"/>
    </xf>
    <xf numFmtId="0" fontId="3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58" xfId="0" applyFont="1" applyBorder="1" applyAlignment="1">
      <alignment horizontal="center" vertical="center"/>
    </xf>
    <xf numFmtId="0" fontId="9" fillId="0" borderId="159" xfId="0" applyFont="1" applyBorder="1" applyAlignment="1">
      <alignment horizontal="center" vertical="center"/>
    </xf>
    <xf numFmtId="0" fontId="9" fillId="0" borderId="160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 indent="1"/>
    </xf>
    <xf numFmtId="0" fontId="4" fillId="0" borderId="161" xfId="0" applyFont="1" applyBorder="1" applyAlignment="1">
      <alignment horizontal="left" vertical="center" indent="1"/>
    </xf>
    <xf numFmtId="0" fontId="3" fillId="0" borderId="162" xfId="0" applyFont="1" applyBorder="1" applyAlignment="1">
      <alignment horizontal="center" vertical="center"/>
    </xf>
    <xf numFmtId="0" fontId="9" fillId="0" borderId="16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top" indent="1"/>
    </xf>
    <xf numFmtId="0" fontId="4" fillId="0" borderId="161" xfId="0" applyFont="1" applyBorder="1" applyAlignment="1">
      <alignment horizontal="left" vertical="top" indent="1"/>
    </xf>
    <xf numFmtId="0" fontId="4" fillId="0" borderId="165" xfId="0" applyFont="1" applyBorder="1" applyAlignment="1">
      <alignment horizontal="left" vertical="top" indent="1"/>
    </xf>
    <xf numFmtId="0" fontId="4" fillId="0" borderId="166" xfId="0" applyFont="1" applyBorder="1" applyAlignment="1">
      <alignment horizontal="left" vertical="top" indent="1"/>
    </xf>
    <xf numFmtId="0" fontId="3" fillId="0" borderId="167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164" fontId="11" fillId="0" borderId="171" xfId="0" applyNumberFormat="1" applyFont="1" applyBorder="1" applyAlignment="1">
      <alignment horizontal="left" vertical="center" indent="1"/>
    </xf>
    <xf numFmtId="164" fontId="0" fillId="0" borderId="172" xfId="0" applyNumberFormat="1" applyBorder="1" applyAlignment="1">
      <alignment horizontal="left" vertical="center" indent="1"/>
    </xf>
    <xf numFmtId="0" fontId="3" fillId="0" borderId="173" xfId="0" applyFont="1" applyBorder="1" applyAlignment="1">
      <alignment horizontal="center" vertical="center"/>
    </xf>
    <xf numFmtId="0" fontId="12" fillId="0" borderId="174" xfId="0" applyFont="1" applyBorder="1" applyAlignment="1">
      <alignment horizontal="center" vertical="center"/>
    </xf>
    <xf numFmtId="0" fontId="12" fillId="0" borderId="175" xfId="0" applyFont="1" applyBorder="1" applyAlignment="1">
      <alignment horizontal="center" vertical="center"/>
    </xf>
    <xf numFmtId="0" fontId="12" fillId="0" borderId="176" xfId="0" applyFont="1" applyBorder="1" applyAlignment="1">
      <alignment horizontal="center" vertical="center"/>
    </xf>
    <xf numFmtId="0" fontId="12" fillId="0" borderId="173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2" fillId="0" borderId="177" xfId="0" applyFont="1" applyBorder="1" applyAlignment="1">
      <alignment horizontal="center" vertical="center"/>
    </xf>
    <xf numFmtId="0" fontId="0" fillId="0" borderId="138" xfId="0" applyBorder="1" applyAlignment="1">
      <alignment vertical="center"/>
    </xf>
    <xf numFmtId="0" fontId="0" fillId="0" borderId="139" xfId="0" applyBorder="1" applyAlignment="1">
      <alignment vertical="center"/>
    </xf>
    <xf numFmtId="0" fontId="5" fillId="0" borderId="49" xfId="0" applyFont="1" applyBorder="1" applyAlignment="1">
      <alignment horizontal="right" vertical="center"/>
    </xf>
    <xf numFmtId="0" fontId="12" fillId="0" borderId="178" xfId="0" applyFont="1" applyBorder="1" applyAlignment="1">
      <alignment horizontal="center" vertical="center"/>
    </xf>
    <xf numFmtId="0" fontId="12" fillId="0" borderId="179" xfId="0" applyFont="1" applyBorder="1" applyAlignment="1">
      <alignment horizontal="center" vertical="center"/>
    </xf>
    <xf numFmtId="0" fontId="12" fillId="0" borderId="180" xfId="0" applyFont="1" applyBorder="1" applyAlignment="1">
      <alignment horizontal="center" vertical="center"/>
    </xf>
    <xf numFmtId="0" fontId="0" fillId="7" borderId="181" xfId="0" applyFill="1" applyBorder="1" applyAlignment="1">
      <alignment vertical="center"/>
    </xf>
    <xf numFmtId="0" fontId="10" fillId="0" borderId="181" xfId="0" applyFont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0" fillId="0" borderId="52" xfId="0" applyBorder="1"/>
    <xf numFmtId="0" fontId="5" fillId="0" borderId="181" xfId="0" applyFont="1" applyBorder="1" applyAlignment="1">
      <alignment horizontal="center" vertical="center"/>
    </xf>
    <xf numFmtId="0" fontId="6" fillId="6" borderId="181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indent="1"/>
    </xf>
    <xf numFmtId="20" fontId="11" fillId="0" borderId="52" xfId="0" applyNumberFormat="1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20" fontId="11" fillId="0" borderId="55" xfId="0" applyNumberFormat="1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14" fontId="11" fillId="0" borderId="52" xfId="0" applyNumberFormat="1" applyFont="1" applyBorder="1" applyAlignment="1"/>
    <xf numFmtId="0" fontId="11" fillId="0" borderId="52" xfId="0" applyFont="1" applyBorder="1" applyAlignment="1"/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0" borderId="44" xfId="0" applyBorder="1" applyAlignment="1">
      <alignment horizontal="left" wrapText="1" indent="1"/>
    </xf>
    <xf numFmtId="0" fontId="3" fillId="0" borderId="12" xfId="0" applyFont="1" applyBorder="1" applyAlignment="1">
      <alignment horizontal="left" wrapText="1" indent="1"/>
    </xf>
    <xf numFmtId="0" fontId="3" fillId="0" borderId="13" xfId="0" applyFont="1" applyBorder="1" applyAlignment="1">
      <alignment horizontal="left" wrapText="1" indent="1"/>
    </xf>
    <xf numFmtId="0" fontId="3" fillId="0" borderId="44" xfId="0" applyFont="1" applyBorder="1" applyAlignment="1">
      <alignment horizontal="left" wrapText="1" indent="1"/>
    </xf>
    <xf numFmtId="0" fontId="0" fillId="0" borderId="71" xfId="0" applyBorder="1" applyAlignment="1">
      <alignment horizontal="left" inden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9525</xdr:rowOff>
    </xdr:to>
    <xdr:pic>
      <xdr:nvPicPr>
        <xdr:cNvPr id="2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%20D%20-%20V&#352;TJ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pa\AppData\Local\Microsoft\Windows\INetCache\Content.Outlook\FYA92U7J\150319_US%20A-Meteor%20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Z&#225;pis%20o%20utk&#225;n&#237;%202014_1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  <sheetName val="KO D - VŠTJ1"/>
    </sheetNames>
    <sheetDataSet>
      <sheetData sheetId="0">
        <row r="8">
          <cell r="A8" t="str">
            <v xml:space="preserve">Barchánek </v>
          </cell>
          <cell r="D8">
            <v>136</v>
          </cell>
          <cell r="E8">
            <v>62</v>
          </cell>
          <cell r="F8">
            <v>1</v>
          </cell>
          <cell r="K8" t="str">
            <v xml:space="preserve">Jahelka </v>
          </cell>
          <cell r="N8">
            <v>130</v>
          </cell>
          <cell r="O8">
            <v>38</v>
          </cell>
          <cell r="P8">
            <v>7</v>
          </cell>
        </row>
        <row r="9">
          <cell r="D9">
            <v>153</v>
          </cell>
          <cell r="E9">
            <v>51</v>
          </cell>
          <cell r="F9">
            <v>8</v>
          </cell>
          <cell r="N9">
            <v>155</v>
          </cell>
          <cell r="O9">
            <v>78</v>
          </cell>
          <cell r="P9">
            <v>2</v>
          </cell>
        </row>
        <row r="10">
          <cell r="A10" t="str">
            <v>Petr</v>
          </cell>
          <cell r="K10" t="str">
            <v>Pavel</v>
          </cell>
        </row>
        <row r="12">
          <cell r="A12">
            <v>10387</v>
          </cell>
          <cell r="K12">
            <v>15223</v>
          </cell>
        </row>
        <row r="13">
          <cell r="A13" t="str">
            <v xml:space="preserve">Střelba </v>
          </cell>
          <cell r="D13">
            <v>146</v>
          </cell>
          <cell r="E13">
            <v>71</v>
          </cell>
          <cell r="F13">
            <v>6</v>
          </cell>
          <cell r="K13" t="str">
            <v xml:space="preserve">Piskáček </v>
          </cell>
          <cell r="N13">
            <v>136</v>
          </cell>
          <cell r="O13">
            <v>62</v>
          </cell>
          <cell r="P13">
            <v>4</v>
          </cell>
        </row>
        <row r="14">
          <cell r="D14">
            <v>144</v>
          </cell>
          <cell r="E14">
            <v>43</v>
          </cell>
          <cell r="F14">
            <v>5</v>
          </cell>
          <cell r="N14">
            <v>138</v>
          </cell>
          <cell r="O14">
            <v>53</v>
          </cell>
          <cell r="P14">
            <v>5</v>
          </cell>
        </row>
        <row r="15">
          <cell r="A15" t="str">
            <v>Ondřej</v>
          </cell>
          <cell r="K15" t="str">
            <v>Jiří</v>
          </cell>
        </row>
        <row r="17">
          <cell r="A17">
            <v>1296</v>
          </cell>
          <cell r="K17">
            <v>10138</v>
          </cell>
        </row>
        <row r="18">
          <cell r="A18" t="str">
            <v xml:space="preserve">Máca </v>
          </cell>
          <cell r="D18">
            <v>129</v>
          </cell>
          <cell r="E18">
            <v>51</v>
          </cell>
          <cell r="F18">
            <v>4</v>
          </cell>
          <cell r="K18" t="str">
            <v xml:space="preserve">Vejvoda </v>
          </cell>
          <cell r="N18">
            <v>145</v>
          </cell>
          <cell r="O18">
            <v>62</v>
          </cell>
          <cell r="P18">
            <v>4</v>
          </cell>
        </row>
        <row r="19">
          <cell r="D19">
            <v>137</v>
          </cell>
          <cell r="E19">
            <v>53</v>
          </cell>
          <cell r="F19">
            <v>5</v>
          </cell>
          <cell r="N19">
            <v>139</v>
          </cell>
          <cell r="O19">
            <v>71</v>
          </cell>
          <cell r="P19">
            <v>5</v>
          </cell>
        </row>
        <row r="20">
          <cell r="A20" t="str">
            <v>Vojtěch</v>
          </cell>
          <cell r="K20" t="str">
            <v>Adam</v>
          </cell>
        </row>
        <row r="22">
          <cell r="A22">
            <v>894</v>
          </cell>
          <cell r="K22">
            <v>1561</v>
          </cell>
        </row>
        <row r="23">
          <cell r="A23" t="str">
            <v xml:space="preserve">Váňa </v>
          </cell>
          <cell r="D23">
            <v>132</v>
          </cell>
          <cell r="E23">
            <v>68</v>
          </cell>
          <cell r="F23">
            <v>2</v>
          </cell>
          <cell r="K23" t="str">
            <v xml:space="preserve">Kocmich </v>
          </cell>
          <cell r="N23">
            <v>149</v>
          </cell>
          <cell r="O23">
            <v>69</v>
          </cell>
          <cell r="P23">
            <v>2</v>
          </cell>
        </row>
        <row r="24">
          <cell r="D24">
            <v>134</v>
          </cell>
          <cell r="E24">
            <v>81</v>
          </cell>
          <cell r="F24">
            <v>1</v>
          </cell>
          <cell r="N24">
            <v>144</v>
          </cell>
          <cell r="O24">
            <v>78</v>
          </cell>
          <cell r="P24">
            <v>1</v>
          </cell>
        </row>
        <row r="25">
          <cell r="A25" t="str">
            <v>Jan</v>
          </cell>
          <cell r="K25" t="str">
            <v>Luboš</v>
          </cell>
        </row>
        <row r="27">
          <cell r="A27">
            <v>865</v>
          </cell>
          <cell r="K27">
            <v>11734</v>
          </cell>
        </row>
        <row r="28">
          <cell r="A28" t="str">
            <v>Sionová</v>
          </cell>
          <cell r="D28">
            <v>147</v>
          </cell>
          <cell r="E28">
            <v>63</v>
          </cell>
          <cell r="F28">
            <v>0</v>
          </cell>
          <cell r="K28" t="str">
            <v xml:space="preserve">Vejvoda </v>
          </cell>
          <cell r="N28">
            <v>149</v>
          </cell>
          <cell r="O28">
            <v>60</v>
          </cell>
          <cell r="P28">
            <v>5</v>
          </cell>
        </row>
        <row r="29">
          <cell r="D29">
            <v>144</v>
          </cell>
          <cell r="E29">
            <v>62</v>
          </cell>
          <cell r="F29">
            <v>1</v>
          </cell>
          <cell r="N29">
            <v>133</v>
          </cell>
          <cell r="O29">
            <v>59</v>
          </cell>
          <cell r="P29">
            <v>1</v>
          </cell>
        </row>
        <row r="30">
          <cell r="A30" t="str">
            <v>Kristýna</v>
          </cell>
          <cell r="K30" t="str">
            <v>Milan</v>
          </cell>
        </row>
        <row r="32">
          <cell r="A32">
            <v>14478</v>
          </cell>
          <cell r="K32">
            <v>803</v>
          </cell>
        </row>
        <row r="33">
          <cell r="A33" t="str">
            <v xml:space="preserve">Ostatnický </v>
          </cell>
          <cell r="D33">
            <v>162</v>
          </cell>
          <cell r="E33">
            <v>69</v>
          </cell>
          <cell r="F33">
            <v>4</v>
          </cell>
          <cell r="K33" t="str">
            <v xml:space="preserve">Kochánek </v>
          </cell>
          <cell r="N33">
            <v>133</v>
          </cell>
          <cell r="O33">
            <v>72</v>
          </cell>
          <cell r="P33">
            <v>3</v>
          </cell>
        </row>
        <row r="34">
          <cell r="D34">
            <v>155</v>
          </cell>
          <cell r="E34">
            <v>69</v>
          </cell>
          <cell r="F34">
            <v>2</v>
          </cell>
          <cell r="N34">
            <v>146</v>
          </cell>
          <cell r="O34">
            <v>42</v>
          </cell>
          <cell r="P34">
            <v>7</v>
          </cell>
        </row>
        <row r="35">
          <cell r="A35" t="str">
            <v>Michal</v>
          </cell>
          <cell r="K35" t="str">
            <v>Miroslav</v>
          </cell>
        </row>
        <row r="37">
          <cell r="A37">
            <v>10041</v>
          </cell>
          <cell r="K37">
            <v>797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List1"/>
    </sheetNames>
    <sheetDataSet>
      <sheetData sheetId="0">
        <row r="8">
          <cell r="A8" t="str">
            <v>DUŠEK</v>
          </cell>
          <cell r="D8">
            <v>131</v>
          </cell>
          <cell r="E8">
            <v>71</v>
          </cell>
          <cell r="F8">
            <v>1</v>
          </cell>
          <cell r="K8" t="str">
            <v xml:space="preserve">Steindl </v>
          </cell>
          <cell r="N8">
            <v>140</v>
          </cell>
          <cell r="O8">
            <v>41</v>
          </cell>
          <cell r="P8">
            <v>5</v>
          </cell>
        </row>
        <row r="9">
          <cell r="D9">
            <v>160</v>
          </cell>
          <cell r="E9">
            <v>62</v>
          </cell>
          <cell r="F9">
            <v>2</v>
          </cell>
          <cell r="N9">
            <v>139</v>
          </cell>
          <cell r="O9">
            <v>62</v>
          </cell>
          <cell r="P9">
            <v>1</v>
          </cell>
        </row>
        <row r="10">
          <cell r="A10" t="str">
            <v>Miloslav</v>
          </cell>
          <cell r="K10" t="str">
            <v>Ivo</v>
          </cell>
        </row>
        <row r="12">
          <cell r="A12">
            <v>18892</v>
          </cell>
          <cell r="K12">
            <v>915</v>
          </cell>
        </row>
        <row r="13">
          <cell r="A13" t="str">
            <v>Novák</v>
          </cell>
          <cell r="D13">
            <v>154</v>
          </cell>
          <cell r="E13">
            <v>70</v>
          </cell>
          <cell r="F13">
            <v>0</v>
          </cell>
          <cell r="K13" t="str">
            <v xml:space="preserve">Sahula </v>
          </cell>
          <cell r="N13">
            <v>141</v>
          </cell>
          <cell r="O13">
            <v>61</v>
          </cell>
          <cell r="P13">
            <v>3</v>
          </cell>
        </row>
        <row r="14">
          <cell r="D14">
            <v>141</v>
          </cell>
          <cell r="E14">
            <v>67</v>
          </cell>
          <cell r="F14">
            <v>3</v>
          </cell>
          <cell r="N14">
            <v>149</v>
          </cell>
          <cell r="O14">
            <v>50</v>
          </cell>
          <cell r="P14">
            <v>2</v>
          </cell>
        </row>
        <row r="15">
          <cell r="A15" t="str">
            <v>Martin</v>
          </cell>
          <cell r="K15" t="str">
            <v>Jindřich</v>
          </cell>
        </row>
        <row r="17">
          <cell r="A17">
            <v>13044</v>
          </cell>
          <cell r="K17">
            <v>1363</v>
          </cell>
        </row>
        <row r="18">
          <cell r="A18" t="str">
            <v>SEDLÁK</v>
          </cell>
          <cell r="D18">
            <v>151</v>
          </cell>
          <cell r="E18">
            <v>70</v>
          </cell>
          <cell r="F18">
            <v>3</v>
          </cell>
          <cell r="K18" t="str">
            <v>Mikulášek</v>
          </cell>
          <cell r="N18">
            <v>145</v>
          </cell>
          <cell r="O18">
            <v>59</v>
          </cell>
          <cell r="P18">
            <v>0</v>
          </cell>
        </row>
        <row r="19">
          <cell r="D19">
            <v>151</v>
          </cell>
          <cell r="E19">
            <v>78</v>
          </cell>
          <cell r="F19">
            <v>4</v>
          </cell>
          <cell r="N19">
            <v>146</v>
          </cell>
          <cell r="O19">
            <v>47</v>
          </cell>
          <cell r="P19">
            <v>4</v>
          </cell>
        </row>
        <row r="20">
          <cell r="A20" t="str">
            <v>Zbyněk</v>
          </cell>
          <cell r="K20" t="str">
            <v>Milan</v>
          </cell>
        </row>
        <row r="22">
          <cell r="A22">
            <v>4420</v>
          </cell>
          <cell r="K22">
            <v>3734</v>
          </cell>
        </row>
        <row r="23">
          <cell r="A23" t="str">
            <v>Hloušek</v>
          </cell>
          <cell r="D23">
            <v>136</v>
          </cell>
          <cell r="E23">
            <v>63</v>
          </cell>
          <cell r="F23">
            <v>6</v>
          </cell>
          <cell r="K23" t="str">
            <v xml:space="preserve">Boháč </v>
          </cell>
          <cell r="N23">
            <v>151</v>
          </cell>
          <cell r="O23">
            <v>71</v>
          </cell>
          <cell r="P23">
            <v>1</v>
          </cell>
        </row>
        <row r="24">
          <cell r="D24">
            <v>119</v>
          </cell>
          <cell r="E24">
            <v>72</v>
          </cell>
          <cell r="F24">
            <v>3</v>
          </cell>
          <cell r="N24">
            <v>147</v>
          </cell>
          <cell r="O24">
            <v>80</v>
          </cell>
          <cell r="P24">
            <v>0</v>
          </cell>
        </row>
        <row r="25">
          <cell r="A25" t="str">
            <v>Jan</v>
          </cell>
          <cell r="K25" t="str">
            <v>Martin</v>
          </cell>
        </row>
        <row r="27">
          <cell r="A27">
            <v>10208</v>
          </cell>
          <cell r="K27">
            <v>1341</v>
          </cell>
        </row>
        <row r="28">
          <cell r="A28" t="str">
            <v>Knobloch</v>
          </cell>
          <cell r="D28">
            <v>154</v>
          </cell>
          <cell r="E28">
            <v>62</v>
          </cell>
          <cell r="F28">
            <v>0</v>
          </cell>
          <cell r="K28" t="str">
            <v xml:space="preserve">Svačina </v>
          </cell>
          <cell r="N28">
            <v>131</v>
          </cell>
          <cell r="O28">
            <v>50</v>
          </cell>
          <cell r="P28">
            <v>6</v>
          </cell>
        </row>
        <row r="29">
          <cell r="D29">
            <v>152</v>
          </cell>
          <cell r="E29">
            <v>81</v>
          </cell>
          <cell r="F29">
            <v>0</v>
          </cell>
          <cell r="N29">
            <v>148</v>
          </cell>
          <cell r="O29">
            <v>42</v>
          </cell>
          <cell r="P29">
            <v>6</v>
          </cell>
        </row>
        <row r="30">
          <cell r="A30" t="str">
            <v>Antonín</v>
          </cell>
          <cell r="K30" t="str">
            <v>Josef</v>
          </cell>
        </row>
        <row r="32">
          <cell r="A32">
            <v>1257</v>
          </cell>
          <cell r="K32">
            <v>16017</v>
          </cell>
        </row>
        <row r="33">
          <cell r="A33" t="str">
            <v>Dvořák</v>
          </cell>
          <cell r="D33">
            <v>137</v>
          </cell>
          <cell r="E33">
            <v>54</v>
          </cell>
          <cell r="F33">
            <v>3</v>
          </cell>
          <cell r="K33" t="str">
            <v>Vlková</v>
          </cell>
          <cell r="N33">
            <v>136</v>
          </cell>
          <cell r="O33">
            <v>62</v>
          </cell>
          <cell r="P33">
            <v>7</v>
          </cell>
        </row>
        <row r="34">
          <cell r="D34">
            <v>138</v>
          </cell>
          <cell r="E34">
            <v>66</v>
          </cell>
          <cell r="F34">
            <v>4</v>
          </cell>
          <cell r="N34">
            <v>122</v>
          </cell>
          <cell r="O34">
            <v>60</v>
          </cell>
          <cell r="P34">
            <v>1</v>
          </cell>
        </row>
        <row r="35">
          <cell r="A35" t="str">
            <v>Tomáš</v>
          </cell>
          <cell r="K35" t="str">
            <v>Ivana</v>
          </cell>
        </row>
        <row r="37">
          <cell r="A37">
            <v>17300</v>
          </cell>
          <cell r="K37">
            <v>20199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  <sheetName val="Zápis o utkání 2014_151"/>
    </sheetNames>
    <sheetDataSet>
      <sheetData sheetId="0">
        <row r="8">
          <cell r="A8" t="str">
            <v>Seidl</v>
          </cell>
          <cell r="D8">
            <v>137</v>
          </cell>
          <cell r="E8">
            <v>54</v>
          </cell>
          <cell r="F8">
            <v>5</v>
          </cell>
          <cell r="K8" t="str">
            <v>Vošický</v>
          </cell>
          <cell r="N8">
            <v>134</v>
          </cell>
          <cell r="O8">
            <v>70</v>
          </cell>
          <cell r="P8">
            <v>2</v>
          </cell>
        </row>
        <row r="9">
          <cell r="D9">
            <v>139</v>
          </cell>
          <cell r="E9">
            <v>62</v>
          </cell>
          <cell r="F9">
            <v>3</v>
          </cell>
          <cell r="N9">
            <v>138</v>
          </cell>
          <cell r="O9">
            <v>52</v>
          </cell>
          <cell r="P9">
            <v>4</v>
          </cell>
        </row>
        <row r="10">
          <cell r="A10" t="str">
            <v>Petr</v>
          </cell>
          <cell r="K10" t="str">
            <v>Vladimír</v>
          </cell>
        </row>
        <row r="12">
          <cell r="A12">
            <v>1407</v>
          </cell>
          <cell r="K12">
            <v>5243</v>
          </cell>
        </row>
        <row r="13">
          <cell r="A13" t="str">
            <v>Dryák</v>
          </cell>
          <cell r="D13">
            <v>118</v>
          </cell>
          <cell r="E13">
            <v>52</v>
          </cell>
          <cell r="F13">
            <v>3</v>
          </cell>
          <cell r="K13" t="str">
            <v>Jurášek</v>
          </cell>
          <cell r="N13">
            <v>121</v>
          </cell>
          <cell r="O13">
            <v>79</v>
          </cell>
          <cell r="P13">
            <v>2</v>
          </cell>
        </row>
        <row r="14">
          <cell r="D14">
            <v>111</v>
          </cell>
          <cell r="E14">
            <v>44</v>
          </cell>
          <cell r="F14">
            <v>8</v>
          </cell>
          <cell r="N14">
            <v>118</v>
          </cell>
          <cell r="O14">
            <v>62</v>
          </cell>
          <cell r="P14">
            <v>3</v>
          </cell>
        </row>
        <row r="15">
          <cell r="A15" t="str">
            <v>Jaroslav</v>
          </cell>
          <cell r="K15" t="str">
            <v>Josef</v>
          </cell>
        </row>
        <row r="17">
          <cell r="A17">
            <v>5800</v>
          </cell>
          <cell r="K17">
            <v>13557</v>
          </cell>
        </row>
        <row r="18">
          <cell r="A18" t="str">
            <v>Fiala</v>
          </cell>
          <cell r="D18">
            <v>115</v>
          </cell>
          <cell r="E18">
            <v>67</v>
          </cell>
          <cell r="F18">
            <v>1</v>
          </cell>
          <cell r="K18" t="str">
            <v xml:space="preserve">Tesař </v>
          </cell>
          <cell r="N18">
            <v>129</v>
          </cell>
          <cell r="O18">
            <v>61</v>
          </cell>
          <cell r="P18">
            <v>3</v>
          </cell>
        </row>
        <row r="19">
          <cell r="D19">
            <v>140</v>
          </cell>
          <cell r="E19">
            <v>58</v>
          </cell>
          <cell r="F19">
            <v>3</v>
          </cell>
          <cell r="N19">
            <v>142</v>
          </cell>
          <cell r="O19">
            <v>54</v>
          </cell>
          <cell r="P19">
            <v>4</v>
          </cell>
        </row>
        <row r="20">
          <cell r="A20" t="str">
            <v>Radek</v>
          </cell>
          <cell r="K20" t="str">
            <v>Josef</v>
          </cell>
        </row>
        <row r="22">
          <cell r="A22">
            <v>11350</v>
          </cell>
          <cell r="K22">
            <v>955</v>
          </cell>
        </row>
        <row r="23">
          <cell r="A23" t="str">
            <v>Šveda</v>
          </cell>
          <cell r="D23">
            <v>125</v>
          </cell>
          <cell r="E23">
            <v>59</v>
          </cell>
          <cell r="F23">
            <v>1</v>
          </cell>
          <cell r="K23" t="str">
            <v xml:space="preserve">Barcal </v>
          </cell>
          <cell r="N23">
            <v>129</v>
          </cell>
          <cell r="O23">
            <v>63</v>
          </cell>
          <cell r="P23">
            <v>1</v>
          </cell>
        </row>
        <row r="24">
          <cell r="D24">
            <v>134</v>
          </cell>
          <cell r="E24">
            <v>52</v>
          </cell>
          <cell r="F24">
            <v>3</v>
          </cell>
          <cell r="N24">
            <v>132</v>
          </cell>
          <cell r="O24">
            <v>63</v>
          </cell>
          <cell r="P24">
            <v>4</v>
          </cell>
        </row>
        <row r="25">
          <cell r="A25" t="str">
            <v>Marek</v>
          </cell>
          <cell r="K25" t="str">
            <v>Zdeněk</v>
          </cell>
        </row>
        <row r="27">
          <cell r="A27">
            <v>5804</v>
          </cell>
          <cell r="K27">
            <v>924</v>
          </cell>
        </row>
        <row r="28">
          <cell r="A28" t="str">
            <v>Veselý</v>
          </cell>
          <cell r="D28">
            <v>140</v>
          </cell>
          <cell r="E28">
            <v>72</v>
          </cell>
          <cell r="F28">
            <v>3</v>
          </cell>
          <cell r="K28" t="str">
            <v xml:space="preserve">Pokorná </v>
          </cell>
          <cell r="N28">
            <v>128</v>
          </cell>
          <cell r="O28">
            <v>54</v>
          </cell>
          <cell r="P28">
            <v>4</v>
          </cell>
        </row>
        <row r="29">
          <cell r="D29">
            <v>141</v>
          </cell>
          <cell r="E29">
            <v>53</v>
          </cell>
          <cell r="F29">
            <v>6</v>
          </cell>
          <cell r="N29">
            <v>118</v>
          </cell>
          <cell r="O29">
            <v>50</v>
          </cell>
          <cell r="P29">
            <v>4</v>
          </cell>
        </row>
        <row r="30">
          <cell r="A30" t="str">
            <v>Daniel</v>
          </cell>
          <cell r="K30" t="str">
            <v>Jindra</v>
          </cell>
        </row>
        <row r="32">
          <cell r="A32">
            <v>1297</v>
          </cell>
          <cell r="K32">
            <v>1089</v>
          </cell>
        </row>
        <row r="33">
          <cell r="A33" t="str">
            <v>Rusín</v>
          </cell>
          <cell r="D33">
            <v>141</v>
          </cell>
          <cell r="E33">
            <v>72</v>
          </cell>
          <cell r="F33">
            <v>1</v>
          </cell>
          <cell r="K33" t="str">
            <v xml:space="preserve">Kučera </v>
          </cell>
          <cell r="N33">
            <v>138</v>
          </cell>
          <cell r="O33">
            <v>45</v>
          </cell>
          <cell r="P33">
            <v>6</v>
          </cell>
        </row>
        <row r="34">
          <cell r="D34">
            <v>147</v>
          </cell>
          <cell r="E34">
            <v>52</v>
          </cell>
          <cell r="F34">
            <v>3</v>
          </cell>
          <cell r="N34">
            <v>132</v>
          </cell>
          <cell r="O34">
            <v>34</v>
          </cell>
          <cell r="P34">
            <v>7</v>
          </cell>
        </row>
        <row r="35">
          <cell r="A35" t="str">
            <v>František</v>
          </cell>
          <cell r="K35" t="str">
            <v>Josef</v>
          </cell>
        </row>
        <row r="37">
          <cell r="A37">
            <v>9489</v>
          </cell>
          <cell r="K37">
            <v>940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showRowColHeaders="0" zoomScaleNormal="100" workbookViewId="0">
      <selection activeCell="M41" sqref="M41:O41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93" hidden="1" customWidth="1"/>
    <col min="22" max="254" width="0" hidden="1" customWidth="1"/>
    <col min="255" max="255" width="5.28515625" customWidth="1"/>
  </cols>
  <sheetData>
    <row r="1" spans="1:19" ht="40.5" customHeight="1" x14ac:dyDescent="0.4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" t="s">
        <v>2</v>
      </c>
      <c r="L1" s="243" t="s">
        <v>3</v>
      </c>
      <c r="M1" s="243"/>
      <c r="N1" s="243"/>
      <c r="O1" s="244" t="s">
        <v>4</v>
      </c>
      <c r="P1" s="244"/>
      <c r="Q1" s="245" t="s">
        <v>5</v>
      </c>
      <c r="R1" s="245"/>
      <c r="S1" s="245"/>
    </row>
    <row r="2" spans="1:19" ht="9.9499999999999993" customHeight="1" thickBot="1" x14ac:dyDescent="0.25">
      <c r="B2" s="241"/>
      <c r="C2" s="241"/>
    </row>
    <row r="3" spans="1:19" ht="20.25" customHeight="1" thickBot="1" x14ac:dyDescent="0.25">
      <c r="A3" s="2" t="s">
        <v>6</v>
      </c>
      <c r="B3" s="246" t="s">
        <v>7</v>
      </c>
      <c r="C3" s="247"/>
      <c r="D3" s="247"/>
      <c r="E3" s="247"/>
      <c r="F3" s="247"/>
      <c r="G3" s="247"/>
      <c r="H3" s="247"/>
      <c r="I3" s="248"/>
      <c r="K3" s="2" t="s">
        <v>8</v>
      </c>
      <c r="L3" s="246" t="s">
        <v>9</v>
      </c>
      <c r="M3" s="247"/>
      <c r="N3" s="247"/>
      <c r="O3" s="247"/>
      <c r="P3" s="247"/>
      <c r="Q3" s="247"/>
      <c r="R3" s="247"/>
      <c r="S3" s="248"/>
    </row>
    <row r="4" spans="1:19" ht="5.25" customHeight="1" x14ac:dyDescent="0.2"/>
    <row r="5" spans="1:19" ht="12.95" customHeight="1" x14ac:dyDescent="0.2">
      <c r="A5" s="249" t="s">
        <v>10</v>
      </c>
      <c r="B5" s="250"/>
      <c r="C5" s="251" t="s">
        <v>11</v>
      </c>
      <c r="D5" s="235" t="s">
        <v>12</v>
      </c>
      <c r="E5" s="236"/>
      <c r="F5" s="236"/>
      <c r="G5" s="237"/>
      <c r="H5" s="3"/>
      <c r="I5" s="4" t="s">
        <v>13</v>
      </c>
      <c r="K5" s="249" t="s">
        <v>10</v>
      </c>
      <c r="L5" s="250"/>
      <c r="M5" s="251" t="s">
        <v>11</v>
      </c>
      <c r="N5" s="235" t="s">
        <v>12</v>
      </c>
      <c r="O5" s="236"/>
      <c r="P5" s="236"/>
      <c r="Q5" s="237"/>
      <c r="R5" s="3"/>
      <c r="S5" s="4" t="s">
        <v>13</v>
      </c>
    </row>
    <row r="6" spans="1:19" ht="12.95" customHeight="1" x14ac:dyDescent="0.2">
      <c r="A6" s="238" t="s">
        <v>14</v>
      </c>
      <c r="B6" s="239"/>
      <c r="C6" s="252"/>
      <c r="D6" s="5" t="s">
        <v>15</v>
      </c>
      <c r="E6" s="6" t="s">
        <v>16</v>
      </c>
      <c r="F6" s="6" t="s">
        <v>17</v>
      </c>
      <c r="G6" s="7" t="s">
        <v>18</v>
      </c>
      <c r="H6" s="8"/>
      <c r="I6" s="9" t="s">
        <v>19</v>
      </c>
      <c r="K6" s="238" t="s">
        <v>14</v>
      </c>
      <c r="L6" s="239"/>
      <c r="M6" s="252"/>
      <c r="N6" s="5" t="s">
        <v>15</v>
      </c>
      <c r="O6" s="6" t="s">
        <v>16</v>
      </c>
      <c r="P6" s="6" t="s">
        <v>17</v>
      </c>
      <c r="Q6" s="7" t="s">
        <v>18</v>
      </c>
      <c r="R6" s="8"/>
      <c r="S6" s="9" t="s">
        <v>19</v>
      </c>
    </row>
    <row r="7" spans="1:19" ht="5.25" customHeight="1" x14ac:dyDescent="0.2">
      <c r="A7" s="10"/>
      <c r="B7" s="10"/>
      <c r="K7" s="10"/>
      <c r="L7" s="10"/>
    </row>
    <row r="8" spans="1:19" ht="12.95" customHeight="1" x14ac:dyDescent="0.2">
      <c r="A8" s="257" t="s">
        <v>20</v>
      </c>
      <c r="B8" s="258"/>
      <c r="C8" s="11">
        <v>1</v>
      </c>
      <c r="D8" s="12">
        <v>135</v>
      </c>
      <c r="E8" s="13">
        <v>63</v>
      </c>
      <c r="F8" s="13">
        <v>4</v>
      </c>
      <c r="G8" s="14">
        <f>IF(ISBLANK(D8),"",D8+E8)</f>
        <v>198</v>
      </c>
      <c r="H8" s="15"/>
      <c r="I8" s="16"/>
      <c r="K8" s="257" t="s">
        <v>21</v>
      </c>
      <c r="L8" s="258"/>
      <c r="M8" s="11">
        <v>1</v>
      </c>
      <c r="N8" s="12">
        <v>133</v>
      </c>
      <c r="O8" s="13">
        <v>45</v>
      </c>
      <c r="P8" s="13">
        <v>7</v>
      </c>
      <c r="Q8" s="14">
        <f>IF(ISBLANK(N8),"",N8+O8)</f>
        <v>178</v>
      </c>
      <c r="R8" s="15"/>
      <c r="S8" s="16"/>
    </row>
    <row r="9" spans="1:19" ht="12.95" customHeight="1" x14ac:dyDescent="0.2">
      <c r="A9" s="259"/>
      <c r="B9" s="260"/>
      <c r="C9" s="17">
        <v>2</v>
      </c>
      <c r="D9" s="18">
        <v>150</v>
      </c>
      <c r="E9" s="19">
        <v>52</v>
      </c>
      <c r="F9" s="19">
        <v>8</v>
      </c>
      <c r="G9" s="20">
        <f>IF(ISBLANK(D9),"",D9+E9)</f>
        <v>202</v>
      </c>
      <c r="H9" s="15"/>
      <c r="I9" s="16"/>
      <c r="K9" s="259"/>
      <c r="L9" s="260"/>
      <c r="M9" s="17">
        <v>2</v>
      </c>
      <c r="N9" s="18">
        <v>132</v>
      </c>
      <c r="O9" s="19">
        <v>44</v>
      </c>
      <c r="P9" s="19">
        <v>9</v>
      </c>
      <c r="Q9" s="20">
        <f>IF(ISBLANK(N9),"",N9+O9)</f>
        <v>176</v>
      </c>
      <c r="R9" s="15"/>
      <c r="S9" s="16"/>
    </row>
    <row r="10" spans="1:19" ht="9.9499999999999993" customHeight="1" x14ac:dyDescent="0.2">
      <c r="A10" s="261" t="s">
        <v>22</v>
      </c>
      <c r="B10" s="262"/>
      <c r="C10" s="21"/>
      <c r="D10" s="22"/>
      <c r="E10" s="22"/>
      <c r="F10" s="22"/>
      <c r="G10" s="23" t="str">
        <f>IF(ISBLANK(D10),"",D10+E10)</f>
        <v/>
      </c>
      <c r="H10" s="15"/>
      <c r="I10" s="24"/>
      <c r="K10" s="261" t="s">
        <v>23</v>
      </c>
      <c r="L10" s="262"/>
      <c r="M10" s="21"/>
      <c r="N10" s="22"/>
      <c r="O10" s="22"/>
      <c r="P10" s="22"/>
      <c r="Q10" s="23" t="str">
        <f>IF(ISBLANK(N10),"",N10+O10)</f>
        <v/>
      </c>
      <c r="R10" s="15"/>
      <c r="S10" s="24"/>
    </row>
    <row r="11" spans="1:19" ht="9.9499999999999993" customHeight="1" thickBot="1" x14ac:dyDescent="0.25">
      <c r="A11" s="261"/>
      <c r="B11" s="262"/>
      <c r="C11" s="25"/>
      <c r="D11" s="26"/>
      <c r="E11" s="26"/>
      <c r="F11" s="26"/>
      <c r="G11" s="27" t="str">
        <f>IF(ISBLANK(D11),"",D11+E11)</f>
        <v/>
      </c>
      <c r="H11" s="15"/>
      <c r="I11" s="253">
        <f>IF(ISNUMBER(G12),IF(G12&gt;Q12,2,IF(G12=Q12,1,0)),"")</f>
        <v>2</v>
      </c>
      <c r="K11" s="261"/>
      <c r="L11" s="262"/>
      <c r="M11" s="25"/>
      <c r="N11" s="26"/>
      <c r="O11" s="26"/>
      <c r="P11" s="26"/>
      <c r="Q11" s="27" t="str">
        <f>IF(ISBLANK(N11),"",N11+O11)</f>
        <v/>
      </c>
      <c r="R11" s="15"/>
      <c r="S11" s="253">
        <f>IF(ISNUMBER(Q12),IF(G12&lt;Q12,2,IF(G12=Q12,1,0)),"")</f>
        <v>0</v>
      </c>
    </row>
    <row r="12" spans="1:19" ht="15.95" customHeight="1" thickBot="1" x14ac:dyDescent="0.25">
      <c r="A12" s="255">
        <v>4556</v>
      </c>
      <c r="B12" s="256"/>
      <c r="C12" s="28" t="s">
        <v>18</v>
      </c>
      <c r="D12" s="29">
        <f>IF(ISNUMBER(D8),SUM(D8:D11),"")</f>
        <v>285</v>
      </c>
      <c r="E12" s="30">
        <f>IF(ISNUMBER(E8),SUM(E8:E11),"")</f>
        <v>115</v>
      </c>
      <c r="F12" s="31">
        <f>IF(ISNUMBER(F8),SUM(F8:F11),"")</f>
        <v>12</v>
      </c>
      <c r="G12" s="32">
        <f>IF(ISNUMBER(G8),SUM(G8:G11),"")</f>
        <v>400</v>
      </c>
      <c r="H12" s="33"/>
      <c r="I12" s="254"/>
      <c r="K12" s="255">
        <v>12573</v>
      </c>
      <c r="L12" s="256"/>
      <c r="M12" s="28" t="s">
        <v>18</v>
      </c>
      <c r="N12" s="29">
        <f>IF(ISNUMBER(N8),SUM(N8:N11),"")</f>
        <v>265</v>
      </c>
      <c r="O12" s="30">
        <f>IF(ISNUMBER(O8),SUM(O8:O11),"")</f>
        <v>89</v>
      </c>
      <c r="P12" s="31">
        <f>IF(ISNUMBER(P8),SUM(P8:P11),"")</f>
        <v>16</v>
      </c>
      <c r="Q12" s="32">
        <f>IF(ISNUMBER(Q8),SUM(Q8:Q11),"")</f>
        <v>354</v>
      </c>
      <c r="R12" s="33"/>
      <c r="S12" s="254"/>
    </row>
    <row r="13" spans="1:19" ht="12.95" customHeight="1" thickTop="1" x14ac:dyDescent="0.2">
      <c r="A13" s="263" t="s">
        <v>24</v>
      </c>
      <c r="B13" s="264"/>
      <c r="C13" s="34">
        <v>1</v>
      </c>
      <c r="D13" s="35">
        <v>138</v>
      </c>
      <c r="E13" s="36">
        <v>62</v>
      </c>
      <c r="F13" s="36">
        <v>4</v>
      </c>
      <c r="G13" s="37">
        <f>IF(ISBLANK(D13),"",D13+E13)</f>
        <v>200</v>
      </c>
      <c r="H13" s="15"/>
      <c r="I13" s="16"/>
      <c r="K13" s="263" t="s">
        <v>25</v>
      </c>
      <c r="L13" s="264"/>
      <c r="M13" s="34">
        <v>1</v>
      </c>
      <c r="N13" s="35">
        <v>141</v>
      </c>
      <c r="O13" s="36">
        <v>60</v>
      </c>
      <c r="P13" s="36">
        <v>2</v>
      </c>
      <c r="Q13" s="37">
        <f>IF(ISBLANK(N13),"",N13+O13)</f>
        <v>201</v>
      </c>
      <c r="R13" s="15"/>
      <c r="S13" s="16"/>
    </row>
    <row r="14" spans="1:19" ht="12.95" customHeight="1" x14ac:dyDescent="0.2">
      <c r="A14" s="259"/>
      <c r="B14" s="260"/>
      <c r="C14" s="17">
        <v>2</v>
      </c>
      <c r="D14" s="18">
        <v>151</v>
      </c>
      <c r="E14" s="19">
        <v>77</v>
      </c>
      <c r="F14" s="19">
        <v>1</v>
      </c>
      <c r="G14" s="20">
        <f>IF(ISBLANK(D14),"",D14+E14)</f>
        <v>228</v>
      </c>
      <c r="H14" s="15"/>
      <c r="I14" s="16"/>
      <c r="K14" s="259"/>
      <c r="L14" s="260"/>
      <c r="M14" s="17">
        <v>2</v>
      </c>
      <c r="N14" s="18">
        <v>146</v>
      </c>
      <c r="O14" s="19">
        <v>69</v>
      </c>
      <c r="P14" s="19">
        <v>4</v>
      </c>
      <c r="Q14" s="20">
        <f>IF(ISBLANK(N14),"",N14+O14)</f>
        <v>215</v>
      </c>
      <c r="R14" s="15"/>
      <c r="S14" s="16"/>
    </row>
    <row r="15" spans="1:19" ht="9.9499999999999993" customHeight="1" x14ac:dyDescent="0.2">
      <c r="A15" s="261" t="s">
        <v>26</v>
      </c>
      <c r="B15" s="262"/>
      <c r="C15" s="21"/>
      <c r="D15" s="22"/>
      <c r="E15" s="22"/>
      <c r="F15" s="22"/>
      <c r="G15" s="23" t="str">
        <f>IF(ISBLANK(D15),"",D15+E15)</f>
        <v/>
      </c>
      <c r="H15" s="15"/>
      <c r="I15" s="24"/>
      <c r="K15" s="261" t="s">
        <v>27</v>
      </c>
      <c r="L15" s="262"/>
      <c r="M15" s="21"/>
      <c r="N15" s="22"/>
      <c r="O15" s="22"/>
      <c r="P15" s="22"/>
      <c r="Q15" s="23" t="str">
        <f>IF(ISBLANK(N15),"",N15+O15)</f>
        <v/>
      </c>
      <c r="R15" s="15"/>
      <c r="S15" s="24"/>
    </row>
    <row r="16" spans="1:19" ht="9.9499999999999993" customHeight="1" thickBot="1" x14ac:dyDescent="0.25">
      <c r="A16" s="261"/>
      <c r="B16" s="262"/>
      <c r="C16" s="25"/>
      <c r="D16" s="26"/>
      <c r="E16" s="26"/>
      <c r="F16" s="26"/>
      <c r="G16" s="38" t="str">
        <f>IF(ISBLANK(D16),"",D16+E16)</f>
        <v/>
      </c>
      <c r="H16" s="15"/>
      <c r="I16" s="253">
        <f>IF(ISNUMBER(G17),IF(G17&gt;Q17,2,IF(G17=Q17,1,0)),"")</f>
        <v>2</v>
      </c>
      <c r="K16" s="261"/>
      <c r="L16" s="262"/>
      <c r="M16" s="25"/>
      <c r="N16" s="26"/>
      <c r="O16" s="26"/>
      <c r="P16" s="26"/>
      <c r="Q16" s="38" t="str">
        <f>IF(ISBLANK(N16),"",N16+O16)</f>
        <v/>
      </c>
      <c r="R16" s="15"/>
      <c r="S16" s="253">
        <f>IF(ISNUMBER(Q17),IF(G17&lt;Q17,2,IF(G17=Q17,1,0)),"")</f>
        <v>0</v>
      </c>
    </row>
    <row r="17" spans="1:19" ht="15.95" customHeight="1" thickBot="1" x14ac:dyDescent="0.25">
      <c r="A17" s="255">
        <v>890</v>
      </c>
      <c r="B17" s="256"/>
      <c r="C17" s="28" t="s">
        <v>18</v>
      </c>
      <c r="D17" s="29">
        <f>IF(ISNUMBER(D13),SUM(D13:D16),"")</f>
        <v>289</v>
      </c>
      <c r="E17" s="30">
        <f>IF(ISNUMBER(E13),SUM(E13:E16),"")</f>
        <v>139</v>
      </c>
      <c r="F17" s="31">
        <f>IF(ISNUMBER(F13),SUM(F13:F16),"")</f>
        <v>5</v>
      </c>
      <c r="G17" s="32">
        <f>IF(ISNUMBER(G13),SUM(G13:G16),"")</f>
        <v>428</v>
      </c>
      <c r="H17" s="33"/>
      <c r="I17" s="254"/>
      <c r="K17" s="255">
        <v>11522</v>
      </c>
      <c r="L17" s="256"/>
      <c r="M17" s="28" t="s">
        <v>18</v>
      </c>
      <c r="N17" s="29">
        <f>IF(ISNUMBER(N13),SUM(N13:N16),"")</f>
        <v>287</v>
      </c>
      <c r="O17" s="30">
        <f>IF(ISNUMBER(O13),SUM(O13:O16),"")</f>
        <v>129</v>
      </c>
      <c r="P17" s="31">
        <f>IF(ISNUMBER(P13),SUM(P13:P16),"")</f>
        <v>6</v>
      </c>
      <c r="Q17" s="32">
        <f>IF(ISNUMBER(Q13),SUM(Q13:Q16),"")</f>
        <v>416</v>
      </c>
      <c r="R17" s="33"/>
      <c r="S17" s="254"/>
    </row>
    <row r="18" spans="1:19" ht="12.95" customHeight="1" thickTop="1" x14ac:dyDescent="0.2">
      <c r="A18" s="263" t="s">
        <v>28</v>
      </c>
      <c r="B18" s="264"/>
      <c r="C18" s="34">
        <v>1</v>
      </c>
      <c r="D18" s="35">
        <v>139</v>
      </c>
      <c r="E18" s="36">
        <v>62</v>
      </c>
      <c r="F18" s="36">
        <v>3</v>
      </c>
      <c r="G18" s="37">
        <f>IF(ISBLANK(D18),"",D18+E18)</f>
        <v>201</v>
      </c>
      <c r="H18" s="15"/>
      <c r="I18" s="16"/>
      <c r="K18" s="263" t="s">
        <v>29</v>
      </c>
      <c r="L18" s="264"/>
      <c r="M18" s="34">
        <v>1</v>
      </c>
      <c r="N18" s="35">
        <v>151</v>
      </c>
      <c r="O18" s="36">
        <v>54</v>
      </c>
      <c r="P18" s="36">
        <v>3</v>
      </c>
      <c r="Q18" s="37">
        <f>IF(ISBLANK(N18),"",N18+O18)</f>
        <v>205</v>
      </c>
      <c r="R18" s="15"/>
      <c r="S18" s="16"/>
    </row>
    <row r="19" spans="1:19" ht="12.95" customHeight="1" x14ac:dyDescent="0.2">
      <c r="A19" s="259"/>
      <c r="B19" s="260"/>
      <c r="C19" s="17">
        <v>2</v>
      </c>
      <c r="D19" s="18">
        <v>142</v>
      </c>
      <c r="E19" s="19">
        <v>45</v>
      </c>
      <c r="F19" s="19">
        <v>4</v>
      </c>
      <c r="G19" s="20">
        <f>IF(ISBLANK(D19),"",D19+E19)</f>
        <v>187</v>
      </c>
      <c r="H19" s="15"/>
      <c r="I19" s="16"/>
      <c r="K19" s="259"/>
      <c r="L19" s="260"/>
      <c r="M19" s="17">
        <v>2</v>
      </c>
      <c r="N19" s="18">
        <v>146</v>
      </c>
      <c r="O19" s="19">
        <v>72</v>
      </c>
      <c r="P19" s="19">
        <v>3</v>
      </c>
      <c r="Q19" s="20">
        <f>IF(ISBLANK(N19),"",N19+O19)</f>
        <v>218</v>
      </c>
      <c r="R19" s="15"/>
      <c r="S19" s="16"/>
    </row>
    <row r="20" spans="1:19" ht="9.9499999999999993" customHeight="1" x14ac:dyDescent="0.2">
      <c r="A20" s="261" t="s">
        <v>30</v>
      </c>
      <c r="B20" s="262"/>
      <c r="C20" s="21"/>
      <c r="D20" s="22"/>
      <c r="E20" s="22"/>
      <c r="F20" s="22"/>
      <c r="G20" s="23" t="str">
        <f>IF(ISBLANK(D20),"",D20+E20)</f>
        <v/>
      </c>
      <c r="H20" s="15"/>
      <c r="I20" s="24"/>
      <c r="K20" s="261" t="s">
        <v>31</v>
      </c>
      <c r="L20" s="262"/>
      <c r="M20" s="21"/>
      <c r="N20" s="22"/>
      <c r="O20" s="22"/>
      <c r="P20" s="22"/>
      <c r="Q20" s="23" t="str">
        <f>IF(ISBLANK(N20),"",N20+O20)</f>
        <v/>
      </c>
      <c r="R20" s="15"/>
      <c r="S20" s="24"/>
    </row>
    <row r="21" spans="1:19" ht="9.9499999999999993" customHeight="1" thickBot="1" x14ac:dyDescent="0.25">
      <c r="A21" s="261"/>
      <c r="B21" s="262"/>
      <c r="C21" s="25"/>
      <c r="D21" s="26"/>
      <c r="E21" s="26"/>
      <c r="F21" s="26"/>
      <c r="G21" s="38" t="str">
        <f>IF(ISBLANK(D21),"",D21+E21)</f>
        <v/>
      </c>
      <c r="H21" s="15"/>
      <c r="I21" s="253">
        <f>IF(ISNUMBER(G22),IF(G22&gt;Q22,2,IF(G22=Q22,1,0)),"")</f>
        <v>0</v>
      </c>
      <c r="K21" s="261"/>
      <c r="L21" s="262"/>
      <c r="M21" s="25"/>
      <c r="N21" s="26"/>
      <c r="O21" s="26"/>
      <c r="P21" s="26"/>
      <c r="Q21" s="38" t="str">
        <f>IF(ISBLANK(N21),"",N21+O21)</f>
        <v/>
      </c>
      <c r="R21" s="15"/>
      <c r="S21" s="253">
        <f>IF(ISNUMBER(Q22),IF(G22&lt;Q22,2,IF(G22=Q22,1,0)),"")</f>
        <v>2</v>
      </c>
    </row>
    <row r="22" spans="1:19" ht="15.95" customHeight="1" thickBot="1" x14ac:dyDescent="0.25">
      <c r="A22" s="255">
        <v>1420</v>
      </c>
      <c r="B22" s="256"/>
      <c r="C22" s="28" t="s">
        <v>18</v>
      </c>
      <c r="D22" s="29">
        <f>IF(ISNUMBER(D18),SUM(D18:D21),"")</f>
        <v>281</v>
      </c>
      <c r="E22" s="30">
        <f>IF(ISNUMBER(E18),SUM(E18:E21),"")</f>
        <v>107</v>
      </c>
      <c r="F22" s="31">
        <f>IF(ISNUMBER(F18),SUM(F18:F21),"")</f>
        <v>7</v>
      </c>
      <c r="G22" s="32">
        <f>IF(ISNUMBER(G18),SUM(G18:G21),"")</f>
        <v>388</v>
      </c>
      <c r="H22" s="33"/>
      <c r="I22" s="254"/>
      <c r="K22" s="255">
        <v>5752</v>
      </c>
      <c r="L22" s="256"/>
      <c r="M22" s="28" t="s">
        <v>18</v>
      </c>
      <c r="N22" s="29">
        <f>IF(ISNUMBER(N18),SUM(N18:N21),"")</f>
        <v>297</v>
      </c>
      <c r="O22" s="30">
        <f>IF(ISNUMBER(O18),SUM(O18:O21),"")</f>
        <v>126</v>
      </c>
      <c r="P22" s="31">
        <f>IF(ISNUMBER(P18),SUM(P18:P21),"")</f>
        <v>6</v>
      </c>
      <c r="Q22" s="32">
        <f>IF(ISNUMBER(Q18),SUM(Q18:Q21),"")</f>
        <v>423</v>
      </c>
      <c r="R22" s="33"/>
      <c r="S22" s="254"/>
    </row>
    <row r="23" spans="1:19" ht="12.95" customHeight="1" thickTop="1" x14ac:dyDescent="0.2">
      <c r="A23" s="263" t="s">
        <v>32</v>
      </c>
      <c r="B23" s="264"/>
      <c r="C23" s="34">
        <v>1</v>
      </c>
      <c r="D23" s="35">
        <v>122</v>
      </c>
      <c r="E23" s="36">
        <v>54</v>
      </c>
      <c r="F23" s="36">
        <v>7</v>
      </c>
      <c r="G23" s="37">
        <f>IF(ISBLANK(D23),"",D23+E23)</f>
        <v>176</v>
      </c>
      <c r="H23" s="15"/>
      <c r="I23" s="16"/>
      <c r="K23" s="263" t="s">
        <v>33</v>
      </c>
      <c r="L23" s="264"/>
      <c r="M23" s="34">
        <v>1</v>
      </c>
      <c r="N23" s="35">
        <v>153</v>
      </c>
      <c r="O23" s="36">
        <v>79</v>
      </c>
      <c r="P23" s="36">
        <v>1</v>
      </c>
      <c r="Q23" s="37">
        <f>IF(ISBLANK(N23),"",N23+O23)</f>
        <v>232</v>
      </c>
      <c r="R23" s="15"/>
      <c r="S23" s="16"/>
    </row>
    <row r="24" spans="1:19" ht="12.95" customHeight="1" x14ac:dyDescent="0.2">
      <c r="A24" s="259"/>
      <c r="B24" s="260"/>
      <c r="C24" s="17">
        <v>2</v>
      </c>
      <c r="D24" s="18">
        <v>125</v>
      </c>
      <c r="E24" s="19">
        <v>60</v>
      </c>
      <c r="F24" s="19">
        <v>3</v>
      </c>
      <c r="G24" s="20">
        <f>IF(ISBLANK(D24),"",D24+E24)</f>
        <v>185</v>
      </c>
      <c r="H24" s="15"/>
      <c r="I24" s="16"/>
      <c r="K24" s="259"/>
      <c r="L24" s="260"/>
      <c r="M24" s="17">
        <v>2</v>
      </c>
      <c r="N24" s="18">
        <v>151</v>
      </c>
      <c r="O24" s="19">
        <v>51</v>
      </c>
      <c r="P24" s="19">
        <v>6</v>
      </c>
      <c r="Q24" s="20">
        <f>IF(ISBLANK(N24),"",N24+O24)</f>
        <v>202</v>
      </c>
      <c r="R24" s="15"/>
      <c r="S24" s="16"/>
    </row>
    <row r="25" spans="1:19" ht="9.9499999999999993" customHeight="1" x14ac:dyDescent="0.2">
      <c r="A25" s="261" t="s">
        <v>34</v>
      </c>
      <c r="B25" s="262"/>
      <c r="C25" s="21"/>
      <c r="D25" s="22"/>
      <c r="E25" s="22"/>
      <c r="F25" s="22"/>
      <c r="G25" s="23" t="str">
        <f>IF(ISBLANK(D25),"",D25+E25)</f>
        <v/>
      </c>
      <c r="H25" s="15"/>
      <c r="I25" s="24"/>
      <c r="K25" s="261" t="s">
        <v>35</v>
      </c>
      <c r="L25" s="262"/>
      <c r="M25" s="21"/>
      <c r="N25" s="22"/>
      <c r="O25" s="22"/>
      <c r="P25" s="22"/>
      <c r="Q25" s="23" t="str">
        <f>IF(ISBLANK(N25),"",N25+O25)</f>
        <v/>
      </c>
      <c r="R25" s="15"/>
      <c r="S25" s="24"/>
    </row>
    <row r="26" spans="1:19" ht="9.9499999999999993" customHeight="1" thickBot="1" x14ac:dyDescent="0.25">
      <c r="A26" s="261"/>
      <c r="B26" s="262"/>
      <c r="C26" s="25"/>
      <c r="D26" s="26"/>
      <c r="E26" s="26"/>
      <c r="F26" s="26"/>
      <c r="G26" s="38" t="str">
        <f>IF(ISBLANK(D26),"",D26+E26)</f>
        <v/>
      </c>
      <c r="H26" s="15"/>
      <c r="I26" s="253">
        <f>IF(ISNUMBER(G27),IF(G27&gt;Q27,2,IF(G27=Q27,1,0)),"")</f>
        <v>0</v>
      </c>
      <c r="K26" s="261"/>
      <c r="L26" s="262"/>
      <c r="M26" s="25"/>
      <c r="N26" s="26"/>
      <c r="O26" s="26"/>
      <c r="P26" s="26"/>
      <c r="Q26" s="38" t="str">
        <f>IF(ISBLANK(N26),"",N26+O26)</f>
        <v/>
      </c>
      <c r="R26" s="15"/>
      <c r="S26" s="253">
        <f>IF(ISNUMBER(Q27),IF(G27&lt;Q27,2,IF(G27=Q27,1,0)),"")</f>
        <v>2</v>
      </c>
    </row>
    <row r="27" spans="1:19" ht="15.95" customHeight="1" thickBot="1" x14ac:dyDescent="0.25">
      <c r="A27" s="255">
        <v>23392</v>
      </c>
      <c r="B27" s="256"/>
      <c r="C27" s="28" t="s">
        <v>18</v>
      </c>
      <c r="D27" s="29">
        <f>IF(ISNUMBER(D23),SUM(D23:D26),"")</f>
        <v>247</v>
      </c>
      <c r="E27" s="30">
        <f>IF(ISNUMBER(E23),SUM(E23:E26),"")</f>
        <v>114</v>
      </c>
      <c r="F27" s="31">
        <f>IF(ISNUMBER(F23),SUM(F23:F26),"")</f>
        <v>10</v>
      </c>
      <c r="G27" s="32">
        <f>IF(ISNUMBER(G23),SUM(G23:G26),"")</f>
        <v>361</v>
      </c>
      <c r="H27" s="33"/>
      <c r="I27" s="254"/>
      <c r="K27" s="255">
        <v>1042</v>
      </c>
      <c r="L27" s="256"/>
      <c r="M27" s="28" t="s">
        <v>18</v>
      </c>
      <c r="N27" s="29">
        <f>IF(ISNUMBER(N23),SUM(N23:N26),"")</f>
        <v>304</v>
      </c>
      <c r="O27" s="30">
        <f>IF(ISNUMBER(O23),SUM(O23:O26),"")</f>
        <v>130</v>
      </c>
      <c r="P27" s="31">
        <f>IF(ISNUMBER(P23),SUM(P23:P26),"")</f>
        <v>7</v>
      </c>
      <c r="Q27" s="32">
        <f>IF(ISNUMBER(Q23),SUM(Q23:Q26),"")</f>
        <v>434</v>
      </c>
      <c r="R27" s="33"/>
      <c r="S27" s="254"/>
    </row>
    <row r="28" spans="1:19" ht="12.95" customHeight="1" thickTop="1" x14ac:dyDescent="0.2">
      <c r="A28" s="263" t="s">
        <v>36</v>
      </c>
      <c r="B28" s="264"/>
      <c r="C28" s="34">
        <v>1</v>
      </c>
      <c r="D28" s="35">
        <v>141</v>
      </c>
      <c r="E28" s="36">
        <v>45</v>
      </c>
      <c r="F28" s="36">
        <v>4</v>
      </c>
      <c r="G28" s="37">
        <f>IF(ISBLANK(D28),"",D28+E28)</f>
        <v>186</v>
      </c>
      <c r="H28" s="15"/>
      <c r="I28" s="16"/>
      <c r="K28" s="263" t="s">
        <v>37</v>
      </c>
      <c r="L28" s="264"/>
      <c r="M28" s="34">
        <v>1</v>
      </c>
      <c r="N28" s="35">
        <v>148</v>
      </c>
      <c r="O28" s="36">
        <v>62</v>
      </c>
      <c r="P28" s="36">
        <v>2</v>
      </c>
      <c r="Q28" s="37">
        <f>IF(ISBLANK(N28),"",N28+O28)</f>
        <v>210</v>
      </c>
      <c r="R28" s="15"/>
      <c r="S28" s="16"/>
    </row>
    <row r="29" spans="1:19" ht="12.95" customHeight="1" x14ac:dyDescent="0.2">
      <c r="A29" s="259"/>
      <c r="B29" s="260"/>
      <c r="C29" s="17">
        <v>2</v>
      </c>
      <c r="D29" s="18">
        <v>136</v>
      </c>
      <c r="E29" s="19">
        <v>79</v>
      </c>
      <c r="F29" s="19">
        <v>1</v>
      </c>
      <c r="G29" s="20">
        <f>IF(ISBLANK(D29),"",D29+E29)</f>
        <v>215</v>
      </c>
      <c r="H29" s="15"/>
      <c r="I29" s="16"/>
      <c r="K29" s="259"/>
      <c r="L29" s="260"/>
      <c r="M29" s="17">
        <v>2</v>
      </c>
      <c r="N29" s="18">
        <v>141</v>
      </c>
      <c r="O29" s="19">
        <v>60</v>
      </c>
      <c r="P29" s="19">
        <v>4</v>
      </c>
      <c r="Q29" s="20">
        <f>IF(ISBLANK(N29),"",N29+O29)</f>
        <v>201</v>
      </c>
      <c r="R29" s="15"/>
      <c r="S29" s="16"/>
    </row>
    <row r="30" spans="1:19" ht="9.9499999999999993" customHeight="1" x14ac:dyDescent="0.2">
      <c r="A30" s="261" t="s">
        <v>38</v>
      </c>
      <c r="B30" s="262"/>
      <c r="C30" s="21"/>
      <c r="D30" s="22"/>
      <c r="E30" s="22"/>
      <c r="F30" s="22"/>
      <c r="G30" s="23" t="str">
        <f>IF(ISBLANK(D30),"",D30+E30)</f>
        <v/>
      </c>
      <c r="H30" s="15"/>
      <c r="I30" s="24"/>
      <c r="K30" s="261" t="s">
        <v>39</v>
      </c>
      <c r="L30" s="262"/>
      <c r="M30" s="21"/>
      <c r="N30" s="22"/>
      <c r="O30" s="22"/>
      <c r="P30" s="22"/>
      <c r="Q30" s="23" t="str">
        <f>IF(ISBLANK(N30),"",N30+O30)</f>
        <v/>
      </c>
      <c r="R30" s="15"/>
      <c r="S30" s="24"/>
    </row>
    <row r="31" spans="1:19" ht="9.9499999999999993" customHeight="1" thickBot="1" x14ac:dyDescent="0.25">
      <c r="A31" s="261"/>
      <c r="B31" s="262"/>
      <c r="C31" s="25"/>
      <c r="D31" s="26"/>
      <c r="E31" s="26"/>
      <c r="F31" s="26"/>
      <c r="G31" s="38" t="str">
        <f>IF(ISBLANK(D31),"",D31+E31)</f>
        <v/>
      </c>
      <c r="H31" s="15"/>
      <c r="I31" s="253">
        <f>IF(ISNUMBER(G32),IF(G32&gt;Q32,2,IF(G32=Q32,1,0)),"")</f>
        <v>0</v>
      </c>
      <c r="K31" s="261"/>
      <c r="L31" s="262"/>
      <c r="M31" s="25"/>
      <c r="N31" s="26"/>
      <c r="O31" s="26"/>
      <c r="P31" s="26"/>
      <c r="Q31" s="38" t="str">
        <f>IF(ISBLANK(N31),"",N31+O31)</f>
        <v/>
      </c>
      <c r="R31" s="15"/>
      <c r="S31" s="253">
        <f>IF(ISNUMBER(Q32),IF(G32&lt;Q32,2,IF(G32=Q32,1,0)),"")</f>
        <v>2</v>
      </c>
    </row>
    <row r="32" spans="1:19" ht="15.95" customHeight="1" thickBot="1" x14ac:dyDescent="0.25">
      <c r="A32" s="255">
        <v>1421</v>
      </c>
      <c r="B32" s="256"/>
      <c r="C32" s="28" t="s">
        <v>18</v>
      </c>
      <c r="D32" s="29">
        <f>IF(ISNUMBER(D28),SUM(D28:D31),"")</f>
        <v>277</v>
      </c>
      <c r="E32" s="30">
        <f>IF(ISNUMBER(E28),SUM(E28:E31),"")</f>
        <v>124</v>
      </c>
      <c r="F32" s="31">
        <f>IF(ISNUMBER(F28),SUM(F28:F31),"")</f>
        <v>5</v>
      </c>
      <c r="G32" s="32">
        <f>IF(ISNUMBER(G28),SUM(G28:G31),"")</f>
        <v>401</v>
      </c>
      <c r="H32" s="33"/>
      <c r="I32" s="254"/>
      <c r="K32" s="255">
        <v>1034</v>
      </c>
      <c r="L32" s="256"/>
      <c r="M32" s="28" t="s">
        <v>18</v>
      </c>
      <c r="N32" s="29">
        <f>IF(ISNUMBER(N28),SUM(N28:N31),"")</f>
        <v>289</v>
      </c>
      <c r="O32" s="30">
        <f>IF(ISNUMBER(O28),SUM(O28:O31),"")</f>
        <v>122</v>
      </c>
      <c r="P32" s="31">
        <f>IF(ISNUMBER(P28),SUM(P28:P31),"")</f>
        <v>6</v>
      </c>
      <c r="Q32" s="32">
        <f>IF(ISNUMBER(Q28),SUM(Q28:Q31),"")</f>
        <v>411</v>
      </c>
      <c r="R32" s="33"/>
      <c r="S32" s="254"/>
    </row>
    <row r="33" spans="1:19" ht="12.95" customHeight="1" thickTop="1" x14ac:dyDescent="0.2">
      <c r="A33" s="263" t="s">
        <v>40</v>
      </c>
      <c r="B33" s="264"/>
      <c r="C33" s="34">
        <v>1</v>
      </c>
      <c r="D33" s="35">
        <v>140</v>
      </c>
      <c r="E33" s="36">
        <v>61</v>
      </c>
      <c r="F33" s="36">
        <v>1</v>
      </c>
      <c r="G33" s="37">
        <f>IF(ISBLANK(D33),"",D33+E33)</f>
        <v>201</v>
      </c>
      <c r="H33" s="15"/>
      <c r="I33" s="16"/>
      <c r="K33" s="263" t="s">
        <v>41</v>
      </c>
      <c r="L33" s="264"/>
      <c r="M33" s="34">
        <v>1</v>
      </c>
      <c r="N33" s="35">
        <v>123</v>
      </c>
      <c r="O33" s="36">
        <v>44</v>
      </c>
      <c r="P33" s="36">
        <v>7</v>
      </c>
      <c r="Q33" s="37">
        <f>IF(ISBLANK(N33),"",N33+O33)</f>
        <v>167</v>
      </c>
      <c r="R33" s="15"/>
      <c r="S33" s="16"/>
    </row>
    <row r="34" spans="1:19" ht="12.95" customHeight="1" x14ac:dyDescent="0.2">
      <c r="A34" s="259"/>
      <c r="B34" s="260"/>
      <c r="C34" s="17">
        <v>2</v>
      </c>
      <c r="D34" s="18">
        <v>153</v>
      </c>
      <c r="E34" s="19">
        <v>61</v>
      </c>
      <c r="F34" s="19">
        <v>2</v>
      </c>
      <c r="G34" s="20">
        <f>IF(ISBLANK(D34),"",D34+E34)</f>
        <v>214</v>
      </c>
      <c r="H34" s="15"/>
      <c r="I34" s="16"/>
      <c r="K34" s="259"/>
      <c r="L34" s="260"/>
      <c r="M34" s="17">
        <v>2</v>
      </c>
      <c r="N34" s="18">
        <v>114</v>
      </c>
      <c r="O34" s="19">
        <v>36</v>
      </c>
      <c r="P34" s="19">
        <v>7</v>
      </c>
      <c r="Q34" s="20">
        <f>IF(ISBLANK(N34),"",N34+O34)</f>
        <v>150</v>
      </c>
      <c r="R34" s="15"/>
      <c r="S34" s="16"/>
    </row>
    <row r="35" spans="1:19" ht="9.9499999999999993" customHeight="1" x14ac:dyDescent="0.2">
      <c r="A35" s="261" t="s">
        <v>42</v>
      </c>
      <c r="B35" s="262"/>
      <c r="C35" s="21"/>
      <c r="D35" s="22"/>
      <c r="E35" s="22"/>
      <c r="F35" s="22"/>
      <c r="G35" s="23" t="str">
        <f>IF(ISBLANK(D35),"",D35+E35)</f>
        <v/>
      </c>
      <c r="H35" s="15"/>
      <c r="I35" s="24"/>
      <c r="K35" s="261" t="s">
        <v>43</v>
      </c>
      <c r="L35" s="262"/>
      <c r="M35" s="21"/>
      <c r="N35" s="22"/>
      <c r="O35" s="22"/>
      <c r="P35" s="22"/>
      <c r="Q35" s="23" t="str">
        <f>IF(ISBLANK(N35),"",N35+O35)</f>
        <v/>
      </c>
      <c r="R35" s="15"/>
      <c r="S35" s="24"/>
    </row>
    <row r="36" spans="1:19" ht="9.9499999999999993" customHeight="1" thickBot="1" x14ac:dyDescent="0.25">
      <c r="A36" s="261"/>
      <c r="B36" s="262"/>
      <c r="C36" s="25"/>
      <c r="D36" s="26"/>
      <c r="E36" s="26"/>
      <c r="F36" s="26"/>
      <c r="G36" s="38" t="str">
        <f>IF(ISBLANK(D36),"",D36+E36)</f>
        <v/>
      </c>
      <c r="H36" s="15"/>
      <c r="I36" s="253">
        <f>IF(ISNUMBER(G37),IF(G37&gt;Q37,2,IF(G37=Q37,1,0)),"")</f>
        <v>2</v>
      </c>
      <c r="K36" s="261"/>
      <c r="L36" s="262"/>
      <c r="M36" s="25"/>
      <c r="N36" s="26"/>
      <c r="O36" s="26"/>
      <c r="P36" s="26"/>
      <c r="Q36" s="38" t="str">
        <f>IF(ISBLANK(N36),"",N36+O36)</f>
        <v/>
      </c>
      <c r="R36" s="15"/>
      <c r="S36" s="253">
        <f>IF(ISNUMBER(Q37),IF(G37&lt;Q37,2,IF(G37=Q37,1,0)),"")</f>
        <v>0</v>
      </c>
    </row>
    <row r="37" spans="1:19" ht="15.95" customHeight="1" thickBot="1" x14ac:dyDescent="0.25">
      <c r="A37" s="255">
        <v>1446</v>
      </c>
      <c r="B37" s="256"/>
      <c r="C37" s="28" t="s">
        <v>18</v>
      </c>
      <c r="D37" s="29">
        <f>IF(ISNUMBER(D33),SUM(D33:D36),"")</f>
        <v>293</v>
      </c>
      <c r="E37" s="30">
        <f>IF(ISNUMBER(E33),SUM(E33:E36),"")</f>
        <v>122</v>
      </c>
      <c r="F37" s="31">
        <f>IF(ISNUMBER(F33),SUM(F33:F36),"")</f>
        <v>3</v>
      </c>
      <c r="G37" s="32">
        <f>IF(ISNUMBER(G33),SUM(G33:G36),"")</f>
        <v>415</v>
      </c>
      <c r="H37" s="33"/>
      <c r="I37" s="254"/>
      <c r="K37" s="255">
        <v>1007</v>
      </c>
      <c r="L37" s="256"/>
      <c r="M37" s="28" t="s">
        <v>18</v>
      </c>
      <c r="N37" s="29">
        <f>IF(ISNUMBER(N33),SUM(N33:N36),"")</f>
        <v>237</v>
      </c>
      <c r="O37" s="30">
        <f>IF(ISNUMBER(O33),SUM(O33:O36),"")</f>
        <v>80</v>
      </c>
      <c r="P37" s="31">
        <f>IF(ISNUMBER(P33),SUM(P33:P36),"")</f>
        <v>14</v>
      </c>
      <c r="Q37" s="32">
        <f>IF(ISNUMBER(Q33),SUM(Q33:Q36),"")</f>
        <v>317</v>
      </c>
      <c r="R37" s="33"/>
      <c r="S37" s="254"/>
    </row>
    <row r="38" spans="1:19" ht="5.25" customHeight="1" thickTop="1" thickBot="1" x14ac:dyDescent="0.25"/>
    <row r="39" spans="1:19" ht="20.25" customHeight="1" thickBot="1" x14ac:dyDescent="0.25">
      <c r="A39" s="39"/>
      <c r="B39" s="40"/>
      <c r="C39" s="41" t="s">
        <v>44</v>
      </c>
      <c r="D39" s="42">
        <f>IF(ISNUMBER(D12),SUM(D12,D17,D22,D27,D32,D37),"")</f>
        <v>1672</v>
      </c>
      <c r="E39" s="43">
        <f>IF(ISNUMBER(E12),SUM(E12,E17,E22,E27,E32,E37),"")</f>
        <v>721</v>
      </c>
      <c r="F39" s="44">
        <f>IF(ISNUMBER(F12),SUM(F12,F17,F22,F27,F32,F37),"")</f>
        <v>42</v>
      </c>
      <c r="G39" s="45">
        <f>IF(ISNUMBER(G12),SUM(G12,G17,G22,G27,G32,G37),"")</f>
        <v>2393</v>
      </c>
      <c r="H39" s="46"/>
      <c r="I39" s="47">
        <f>IF(ISNUMBER(G39),IF(G39&gt;Q39,4,IF(G39=Q39,2,0)),"")</f>
        <v>4</v>
      </c>
      <c r="K39" s="39"/>
      <c r="L39" s="40"/>
      <c r="M39" s="41" t="s">
        <v>44</v>
      </c>
      <c r="N39" s="42">
        <f>IF(ISNUMBER(N12),SUM(N12,N17,N22,N27,N32,N37),"")</f>
        <v>1679</v>
      </c>
      <c r="O39" s="43">
        <f>IF(ISNUMBER(O12),SUM(O12,O17,O22,O27,O32,O37),"")</f>
        <v>676</v>
      </c>
      <c r="P39" s="44">
        <f>IF(ISNUMBER(P12),SUM(P12,P17,P22,P27,P32,P37),"")</f>
        <v>55</v>
      </c>
      <c r="Q39" s="45">
        <f>IF(ISNUMBER(Q12),SUM(Q12,Q17,Q22,Q27,Q32,Q37),"")</f>
        <v>2355</v>
      </c>
      <c r="R39" s="46"/>
      <c r="S39" s="47">
        <f>IF(ISNUMBER(Q39),IF(G39&lt;Q39,4,IF(G39=Q39,2,0)),"")</f>
        <v>0</v>
      </c>
    </row>
    <row r="40" spans="1:19" ht="5.25" customHeight="1" thickBot="1" x14ac:dyDescent="0.25"/>
    <row r="41" spans="1:19" ht="21.95" customHeight="1" thickBot="1" x14ac:dyDescent="0.25">
      <c r="A41" s="48"/>
      <c r="B41" s="49" t="s">
        <v>45</v>
      </c>
      <c r="C41" s="269" t="s">
        <v>46</v>
      </c>
      <c r="D41" s="269"/>
      <c r="E41" s="269"/>
      <c r="G41" s="270" t="s">
        <v>47</v>
      </c>
      <c r="H41" s="271"/>
      <c r="I41" s="50">
        <f>IF(ISNUMBER(I11),SUM(I11,I16,I21,I26,I31,I36,I39),"")</f>
        <v>10</v>
      </c>
      <c r="K41" s="48"/>
      <c r="L41" s="49" t="s">
        <v>45</v>
      </c>
      <c r="M41" s="269" t="s">
        <v>48</v>
      </c>
      <c r="N41" s="269"/>
      <c r="O41" s="269"/>
      <c r="Q41" s="270" t="s">
        <v>47</v>
      </c>
      <c r="R41" s="271"/>
      <c r="S41" s="50">
        <f>IF(ISNUMBER(S11),SUM(S11,S16,S21,S26,S31,S36,S39),"")</f>
        <v>6</v>
      </c>
    </row>
    <row r="42" spans="1:19" ht="20.25" customHeight="1" x14ac:dyDescent="0.2">
      <c r="A42" s="48"/>
      <c r="B42" s="49" t="s">
        <v>49</v>
      </c>
      <c r="C42" s="272"/>
      <c r="D42" s="272"/>
      <c r="E42" s="272"/>
      <c r="F42" s="51"/>
      <c r="G42" s="51"/>
      <c r="H42" s="51"/>
      <c r="I42" s="51"/>
      <c r="J42" s="51"/>
      <c r="K42" s="48"/>
      <c r="L42" s="49" t="s">
        <v>49</v>
      </c>
      <c r="M42" s="272" t="s">
        <v>50</v>
      </c>
      <c r="N42" s="272"/>
      <c r="O42" s="272"/>
      <c r="P42" s="52"/>
      <c r="Q42" s="53"/>
      <c r="R42" s="53"/>
      <c r="S42" s="53"/>
    </row>
    <row r="43" spans="1:19" ht="20.45" customHeight="1" x14ac:dyDescent="0.2">
      <c r="A43" s="49" t="s">
        <v>51</v>
      </c>
      <c r="B43" s="49" t="s">
        <v>52</v>
      </c>
      <c r="C43" s="273" t="s">
        <v>53</v>
      </c>
      <c r="D43" s="273"/>
      <c r="E43" s="273"/>
      <c r="F43" s="273"/>
      <c r="G43" s="273"/>
      <c r="H43" s="273"/>
      <c r="I43" s="49"/>
      <c r="J43" s="49"/>
      <c r="K43" s="49" t="s">
        <v>54</v>
      </c>
      <c r="L43" s="274"/>
      <c r="M43" s="274"/>
      <c r="N43" s="54"/>
      <c r="O43" s="49" t="s">
        <v>49</v>
      </c>
      <c r="P43" s="275"/>
      <c r="Q43" s="275"/>
      <c r="R43" s="275"/>
      <c r="S43" s="275"/>
    </row>
    <row r="44" spans="1:19" ht="9.9499999999999993" customHeight="1" x14ac:dyDescent="0.2">
      <c r="A44" s="49"/>
      <c r="B44" s="49"/>
      <c r="C44" s="55"/>
      <c r="D44" s="55"/>
      <c r="E44" s="55"/>
      <c r="F44" s="55"/>
      <c r="G44" s="55"/>
      <c r="H44" s="55"/>
      <c r="I44" s="49"/>
      <c r="J44" s="49"/>
      <c r="K44" s="49"/>
      <c r="L44" s="56"/>
      <c r="M44" s="56"/>
      <c r="N44" s="54"/>
      <c r="O44" s="49"/>
      <c r="P44" s="55"/>
      <c r="Q44" s="55"/>
      <c r="R44" s="55"/>
      <c r="S44" s="55"/>
    </row>
    <row r="45" spans="1:19" ht="30" customHeight="1" x14ac:dyDescent="0.3">
      <c r="A45" s="57" t="s">
        <v>55</v>
      </c>
    </row>
    <row r="46" spans="1:19" ht="20.25" customHeight="1" x14ac:dyDescent="0.2">
      <c r="B46" s="58" t="s">
        <v>56</v>
      </c>
      <c r="C46" s="276" t="s">
        <v>57</v>
      </c>
      <c r="D46" s="276"/>
      <c r="I46" s="58" t="s">
        <v>58</v>
      </c>
      <c r="J46" s="277">
        <v>18</v>
      </c>
      <c r="K46" s="277"/>
    </row>
    <row r="47" spans="1:19" ht="20.25" customHeight="1" x14ac:dyDescent="0.2">
      <c r="B47" s="58" t="s">
        <v>59</v>
      </c>
      <c r="C47" s="265" t="s">
        <v>60</v>
      </c>
      <c r="D47" s="265"/>
      <c r="I47" s="58" t="s">
        <v>61</v>
      </c>
      <c r="J47" s="266">
        <v>7</v>
      </c>
      <c r="K47" s="266"/>
      <c r="P47" s="58" t="s">
        <v>62</v>
      </c>
      <c r="Q47" s="267">
        <v>42356</v>
      </c>
      <c r="R47" s="268"/>
      <c r="S47" s="268"/>
    </row>
    <row r="48" spans="1:19" ht="9.9499999999999993" customHeight="1" x14ac:dyDescent="0.2"/>
    <row r="49" spans="1:19" ht="15" customHeight="1" x14ac:dyDescent="0.2">
      <c r="A49" s="249" t="s">
        <v>63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9"/>
    </row>
    <row r="50" spans="1:19" ht="90" customHeight="1" x14ac:dyDescent="0.2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2"/>
    </row>
    <row r="51" spans="1:19" ht="5.25" customHeight="1" x14ac:dyDescent="0.2"/>
    <row r="52" spans="1:19" ht="15" customHeight="1" x14ac:dyDescent="0.2">
      <c r="A52" s="283" t="s">
        <v>64</v>
      </c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5"/>
    </row>
    <row r="53" spans="1:19" ht="6.9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</row>
    <row r="54" spans="1:19" ht="18" customHeight="1" x14ac:dyDescent="0.2">
      <c r="A54" s="62" t="s">
        <v>6</v>
      </c>
      <c r="B54" s="60"/>
      <c r="C54" s="60"/>
      <c r="D54" s="60"/>
      <c r="E54" s="60"/>
      <c r="F54" s="60"/>
      <c r="G54" s="60"/>
      <c r="H54" s="60"/>
      <c r="I54" s="60"/>
      <c r="J54" s="60"/>
      <c r="K54" s="63" t="s">
        <v>8</v>
      </c>
      <c r="L54" s="60"/>
      <c r="M54" s="60"/>
      <c r="N54" s="60"/>
      <c r="O54" s="60"/>
      <c r="P54" s="60"/>
      <c r="Q54" s="60"/>
      <c r="R54" s="60"/>
      <c r="S54" s="61"/>
    </row>
    <row r="55" spans="1:19" ht="18" customHeight="1" x14ac:dyDescent="0.2">
      <c r="A55" s="64"/>
      <c r="B55" s="65" t="s">
        <v>65</v>
      </c>
      <c r="C55" s="66"/>
      <c r="D55" s="67"/>
      <c r="E55" s="65" t="s">
        <v>66</v>
      </c>
      <c r="F55" s="66"/>
      <c r="G55" s="66"/>
      <c r="H55" s="66"/>
      <c r="I55" s="67"/>
      <c r="J55" s="66"/>
      <c r="K55" s="68"/>
      <c r="L55" s="65" t="s">
        <v>65</v>
      </c>
      <c r="M55" s="66"/>
      <c r="N55" s="67"/>
      <c r="O55" s="65" t="s">
        <v>66</v>
      </c>
      <c r="P55" s="66"/>
      <c r="Q55" s="66"/>
      <c r="R55" s="66"/>
      <c r="S55" s="69"/>
    </row>
    <row r="56" spans="1:19" ht="18" customHeight="1" x14ac:dyDescent="0.2">
      <c r="A56" s="70" t="s">
        <v>67</v>
      </c>
      <c r="B56" s="71" t="s">
        <v>68</v>
      </c>
      <c r="C56" s="72"/>
      <c r="D56" s="73" t="s">
        <v>69</v>
      </c>
      <c r="E56" s="71" t="s">
        <v>68</v>
      </c>
      <c r="F56" s="74"/>
      <c r="G56" s="74"/>
      <c r="H56" s="75"/>
      <c r="I56" s="73" t="s">
        <v>69</v>
      </c>
      <c r="J56" s="74"/>
      <c r="K56" s="73" t="s">
        <v>67</v>
      </c>
      <c r="L56" s="71" t="s">
        <v>68</v>
      </c>
      <c r="M56" s="72"/>
      <c r="N56" s="73" t="s">
        <v>69</v>
      </c>
      <c r="O56" s="71" t="s">
        <v>68</v>
      </c>
      <c r="P56" s="74"/>
      <c r="Q56" s="74"/>
      <c r="R56" s="75"/>
      <c r="S56" s="76" t="s">
        <v>69</v>
      </c>
    </row>
    <row r="57" spans="1:19" ht="18" customHeight="1" x14ac:dyDescent="0.2">
      <c r="A57" s="77"/>
      <c r="B57" s="286"/>
      <c r="C57" s="287"/>
      <c r="D57" s="78"/>
      <c r="E57" s="286"/>
      <c r="F57" s="288"/>
      <c r="G57" s="288"/>
      <c r="H57" s="287"/>
      <c r="I57" s="78"/>
      <c r="J57" s="60"/>
      <c r="K57" s="79">
        <v>51</v>
      </c>
      <c r="L57" s="286" t="s">
        <v>70</v>
      </c>
      <c r="M57" s="287"/>
      <c r="N57" s="78">
        <v>1035</v>
      </c>
      <c r="O57" s="286" t="s">
        <v>48</v>
      </c>
      <c r="P57" s="288"/>
      <c r="Q57" s="288"/>
      <c r="R57" s="287"/>
      <c r="S57" s="80">
        <v>1007</v>
      </c>
    </row>
    <row r="58" spans="1:19" ht="18" customHeight="1" x14ac:dyDescent="0.2">
      <c r="A58" s="81"/>
      <c r="B58" s="291"/>
      <c r="C58" s="292"/>
      <c r="D58" s="82"/>
      <c r="E58" s="291"/>
      <c r="F58" s="293"/>
      <c r="G58" s="293"/>
      <c r="H58" s="292"/>
      <c r="I58" s="82"/>
      <c r="J58" s="60"/>
      <c r="K58" s="83"/>
      <c r="L58" s="291"/>
      <c r="M58" s="292"/>
      <c r="N58" s="82"/>
      <c r="O58" s="291"/>
      <c r="P58" s="293"/>
      <c r="Q58" s="293"/>
      <c r="R58" s="292"/>
      <c r="S58" s="84"/>
    </row>
    <row r="59" spans="1:19" ht="11.45" customHeight="1" x14ac:dyDescent="0.2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</row>
    <row r="60" spans="1:19" ht="3.95" customHeight="1" x14ac:dyDescent="0.2">
      <c r="A60" s="63"/>
      <c r="B60" s="60"/>
      <c r="C60" s="60"/>
      <c r="D60" s="60"/>
      <c r="E60" s="60"/>
      <c r="F60" s="60"/>
      <c r="G60" s="60"/>
      <c r="H60" s="60"/>
      <c r="I60" s="60"/>
      <c r="J60" s="60"/>
      <c r="K60" s="63"/>
      <c r="L60" s="60"/>
      <c r="M60" s="60"/>
      <c r="N60" s="60"/>
      <c r="O60" s="60"/>
      <c r="P60" s="60"/>
      <c r="Q60" s="60"/>
      <c r="R60" s="60"/>
      <c r="S60" s="60"/>
    </row>
    <row r="61" spans="1:19" ht="19.5" customHeight="1" x14ac:dyDescent="0.2">
      <c r="A61" s="294" t="s">
        <v>71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95"/>
    </row>
    <row r="62" spans="1:19" ht="90" customHeight="1" x14ac:dyDescent="0.2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8"/>
    </row>
    <row r="63" spans="1:19" ht="5.25" customHeight="1" x14ac:dyDescent="0.2"/>
    <row r="64" spans="1:19" ht="15" customHeight="1" x14ac:dyDescent="0.2">
      <c r="A64" s="249" t="s">
        <v>72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9"/>
    </row>
    <row r="65" spans="1:19" ht="90" customHeight="1" x14ac:dyDescent="0.2">
      <c r="A65" s="280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2"/>
    </row>
    <row r="66" spans="1:19" ht="30" customHeight="1" x14ac:dyDescent="0.2">
      <c r="A66" s="289" t="s">
        <v>73</v>
      </c>
      <c r="B66" s="289"/>
      <c r="C66" s="290"/>
      <c r="D66" s="290"/>
      <c r="E66" s="290"/>
      <c r="F66" s="290"/>
      <c r="G66" s="290"/>
      <c r="H66" s="290"/>
    </row>
    <row r="67" spans="1:19" x14ac:dyDescent="0.2">
      <c r="K67" s="88" t="s">
        <v>74</v>
      </c>
      <c r="L67" s="89" t="s">
        <v>75</v>
      </c>
      <c r="M67" s="90"/>
      <c r="N67" s="90"/>
      <c r="O67" s="89" t="s">
        <v>76</v>
      </c>
      <c r="P67" s="91"/>
    </row>
    <row r="68" spans="1:19" x14ac:dyDescent="0.2">
      <c r="K68" s="88" t="s">
        <v>77</v>
      </c>
      <c r="L68" s="89" t="s">
        <v>78</v>
      </c>
      <c r="M68" s="90"/>
      <c r="N68" s="90"/>
      <c r="O68" s="89" t="s">
        <v>79</v>
      </c>
      <c r="P68" s="91"/>
    </row>
    <row r="69" spans="1:19" x14ac:dyDescent="0.2">
      <c r="K69" s="88" t="s">
        <v>80</v>
      </c>
      <c r="L69" s="89" t="s">
        <v>81</v>
      </c>
      <c r="M69" s="90"/>
      <c r="N69" s="90"/>
      <c r="O69" s="89" t="s">
        <v>82</v>
      </c>
      <c r="P69" s="91"/>
    </row>
    <row r="70" spans="1:19" x14ac:dyDescent="0.2">
      <c r="K70" s="88" t="s">
        <v>83</v>
      </c>
      <c r="L70" s="89" t="s">
        <v>84</v>
      </c>
      <c r="M70" s="90"/>
      <c r="N70" s="90"/>
      <c r="O70" s="89" t="s">
        <v>3</v>
      </c>
      <c r="P70" s="91"/>
    </row>
    <row r="71" spans="1:19" x14ac:dyDescent="0.2">
      <c r="K71" s="88" t="s">
        <v>85</v>
      </c>
      <c r="L71" s="89" t="s">
        <v>86</v>
      </c>
      <c r="M71" s="90"/>
      <c r="N71" s="90"/>
      <c r="O71" s="89" t="s">
        <v>87</v>
      </c>
      <c r="P71" s="91"/>
    </row>
    <row r="72" spans="1:19" x14ac:dyDescent="0.2">
      <c r="K72" s="88" t="s">
        <v>88</v>
      </c>
      <c r="L72" s="89" t="s">
        <v>89</v>
      </c>
      <c r="M72" s="90"/>
      <c r="N72" s="90"/>
      <c r="O72" s="89" t="s">
        <v>90</v>
      </c>
      <c r="P72" s="91"/>
    </row>
    <row r="73" spans="1:19" x14ac:dyDescent="0.2">
      <c r="K73" s="88" t="s">
        <v>91</v>
      </c>
      <c r="L73" s="89" t="s">
        <v>92</v>
      </c>
      <c r="M73" s="90"/>
      <c r="N73" s="90"/>
      <c r="O73" s="89" t="s">
        <v>93</v>
      </c>
      <c r="P73" s="91"/>
    </row>
    <row r="74" spans="1:19" x14ac:dyDescent="0.2">
      <c r="K74" s="88" t="s">
        <v>94</v>
      </c>
      <c r="L74" s="89" t="s">
        <v>95</v>
      </c>
      <c r="M74" s="90"/>
      <c r="N74" s="90"/>
      <c r="O74" s="89" t="s">
        <v>96</v>
      </c>
      <c r="P74" s="91"/>
    </row>
    <row r="75" spans="1:19" x14ac:dyDescent="0.2">
      <c r="K75" s="88" t="s">
        <v>97</v>
      </c>
      <c r="L75" s="89" t="s">
        <v>98</v>
      </c>
      <c r="M75" s="90"/>
      <c r="N75" s="90"/>
      <c r="O75" s="89" t="s">
        <v>99</v>
      </c>
      <c r="P75" s="91"/>
    </row>
    <row r="76" spans="1:19" x14ac:dyDescent="0.2">
      <c r="K76" s="88" t="s">
        <v>100</v>
      </c>
      <c r="L76" s="89" t="s">
        <v>101</v>
      </c>
      <c r="M76" s="90"/>
      <c r="N76" s="90"/>
      <c r="O76" s="89" t="s">
        <v>102</v>
      </c>
      <c r="P76" s="91"/>
    </row>
    <row r="77" spans="1:19" x14ac:dyDescent="0.2">
      <c r="K77" s="88" t="s">
        <v>57</v>
      </c>
      <c r="L77" s="89" t="s">
        <v>103</v>
      </c>
      <c r="M77" s="90"/>
      <c r="N77" s="90"/>
      <c r="O77" s="89" t="s">
        <v>104</v>
      </c>
      <c r="P77" s="91"/>
    </row>
    <row r="78" spans="1:19" x14ac:dyDescent="0.2">
      <c r="K78" s="88" t="s">
        <v>105</v>
      </c>
      <c r="L78" s="89" t="s">
        <v>106</v>
      </c>
      <c r="M78" s="90"/>
      <c r="N78" s="90"/>
      <c r="O78" s="89" t="s">
        <v>93</v>
      </c>
      <c r="P78" s="91"/>
    </row>
    <row r="79" spans="1:19" x14ac:dyDescent="0.2">
      <c r="K79" s="88" t="s">
        <v>107</v>
      </c>
      <c r="L79" s="89" t="s">
        <v>108</v>
      </c>
      <c r="M79" s="90"/>
      <c r="N79" s="90"/>
      <c r="O79" s="89" t="s">
        <v>109</v>
      </c>
      <c r="P79" s="91"/>
    </row>
    <row r="80" spans="1:19" x14ac:dyDescent="0.2">
      <c r="K80" s="88" t="s">
        <v>110</v>
      </c>
      <c r="L80" s="89" t="s">
        <v>111</v>
      </c>
      <c r="M80" s="90"/>
      <c r="N80" s="90"/>
      <c r="O80" s="89" t="s">
        <v>112</v>
      </c>
      <c r="P80" s="91"/>
    </row>
    <row r="81" spans="11:16" x14ac:dyDescent="0.2">
      <c r="K81" s="88" t="s">
        <v>113</v>
      </c>
      <c r="L81" s="89" t="s">
        <v>114</v>
      </c>
      <c r="M81" s="90"/>
      <c r="N81" s="90"/>
      <c r="O81" s="89" t="s">
        <v>115</v>
      </c>
      <c r="P81" s="91"/>
    </row>
    <row r="82" spans="11:16" x14ac:dyDescent="0.2">
      <c r="K82" s="88" t="s">
        <v>116</v>
      </c>
      <c r="L82" s="89" t="s">
        <v>117</v>
      </c>
      <c r="M82" s="90"/>
      <c r="N82" s="90"/>
      <c r="O82" s="89" t="s">
        <v>118</v>
      </c>
      <c r="P82" s="91"/>
    </row>
    <row r="83" spans="11:16" x14ac:dyDescent="0.2">
      <c r="K83" s="88" t="s">
        <v>60</v>
      </c>
      <c r="L83" s="92"/>
      <c r="M83" s="92"/>
      <c r="N83" s="92"/>
      <c r="O83" s="89"/>
      <c r="P83" s="91"/>
    </row>
    <row r="84" spans="11:16" x14ac:dyDescent="0.2">
      <c r="K84" s="88" t="s">
        <v>119</v>
      </c>
      <c r="L84" s="92"/>
      <c r="M84" s="92"/>
      <c r="N84" s="92"/>
      <c r="O84" s="89"/>
      <c r="P84" s="91"/>
    </row>
    <row r="85" spans="11:16" x14ac:dyDescent="0.2">
      <c r="K85" s="88" t="s">
        <v>120</v>
      </c>
      <c r="L85" s="92"/>
      <c r="M85" s="92"/>
      <c r="N85" s="92"/>
      <c r="O85" s="89"/>
      <c r="P85" s="91"/>
    </row>
    <row r="86" spans="11:16" x14ac:dyDescent="0.2">
      <c r="K86" s="88" t="s">
        <v>121</v>
      </c>
      <c r="L86" s="92"/>
      <c r="M86" s="92"/>
      <c r="N86" s="92"/>
      <c r="O86" s="89"/>
      <c r="P86" s="91"/>
    </row>
    <row r="87" spans="11:16" x14ac:dyDescent="0.2">
      <c r="K87" s="88" t="s">
        <v>122</v>
      </c>
      <c r="L87" s="92"/>
      <c r="M87" s="92"/>
      <c r="N87" s="92"/>
      <c r="O87" s="89"/>
      <c r="P87" s="91"/>
    </row>
    <row r="88" spans="11:16" x14ac:dyDescent="0.2">
      <c r="K88" s="88" t="s">
        <v>123</v>
      </c>
      <c r="L88" s="92"/>
      <c r="M88" s="92"/>
      <c r="N88" s="92"/>
      <c r="O88" s="92"/>
      <c r="P88" s="92"/>
    </row>
    <row r="89" spans="11:16" x14ac:dyDescent="0.2">
      <c r="K89" s="88" t="s">
        <v>124</v>
      </c>
      <c r="L89" s="92"/>
      <c r="M89" s="92"/>
      <c r="N89" s="92"/>
      <c r="O89" s="92"/>
      <c r="P89" s="92"/>
    </row>
    <row r="90" spans="11:16" x14ac:dyDescent="0.2">
      <c r="K90" s="88" t="s">
        <v>125</v>
      </c>
      <c r="L90" s="92"/>
      <c r="M90" s="92"/>
      <c r="N90" s="92"/>
      <c r="O90" s="92"/>
      <c r="P90" s="92"/>
    </row>
    <row r="91" spans="11:16" x14ac:dyDescent="0.2">
      <c r="K91" s="88" t="s">
        <v>126</v>
      </c>
      <c r="L91" s="92"/>
      <c r="M91" s="92"/>
      <c r="N91" s="92"/>
      <c r="O91" s="92"/>
      <c r="P91" s="92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dataValidations count="6">
    <dataValidation type="list" allowBlank="1" showInputMessage="1" showErrorMessage="1" prompt="Vyber dráhu" sqref="L1:N1">
      <formula1>$O$67:$O$87</formula1>
    </dataValidation>
    <dataValidation type="list" allowBlank="1" showInputMessage="1" showErrorMessage="1" sqref="B3:I3 L3:S3">
      <formula1>$L$67:$L$82</formula1>
    </dataValidation>
    <dataValidation type="list" allowBlank="1" showInputMessage="1" showErrorMessage="1" prompt="Vyber čas ukončení" sqref="C47:D47">
      <formula1>$K$79:$K$91</formula1>
    </dataValidation>
    <dataValidation type="list" allowBlank="1" showInputMessage="1" showErrorMessage="1" prompt="Vyber čas zahájení" sqref="C46:D46">
      <formula1>$K$67:$K$78</formula1>
    </dataValidation>
    <dataValidation type="whole" allowBlank="1" showInputMessage="1" showErrorMessage="1" errorTitle="Zadej číslo !" error="Pozor, musíš zadat celé číslo." sqref="D57:D58 I57:I58 N57:N58 S57:S58">
      <formula1>0</formula1>
      <formula2>99999</formula2>
    </dataValidation>
    <dataValidation type="whole" allowBlank="1" showInputMessage="1" showErrorMessage="1" sqref="A57:A58 K57:K5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" t="s">
        <v>2</v>
      </c>
      <c r="L1" s="316" t="s">
        <v>127</v>
      </c>
      <c r="M1" s="316"/>
      <c r="N1" s="316"/>
      <c r="O1" s="244" t="s">
        <v>4</v>
      </c>
      <c r="P1" s="244"/>
      <c r="Q1" s="245">
        <v>42082</v>
      </c>
      <c r="R1" s="245"/>
      <c r="S1" s="245"/>
    </row>
    <row r="2" spans="1:19" ht="9.9499999999999993" customHeight="1" thickBot="1" x14ac:dyDescent="0.25">
      <c r="B2" s="241"/>
      <c r="C2" s="241"/>
    </row>
    <row r="3" spans="1:19" ht="18.75" thickBot="1" x14ac:dyDescent="0.25">
      <c r="A3" s="2" t="s">
        <v>6</v>
      </c>
      <c r="B3" s="317" t="s">
        <v>128</v>
      </c>
      <c r="C3" s="318"/>
      <c r="D3" s="318"/>
      <c r="E3" s="318"/>
      <c r="F3" s="318"/>
      <c r="G3" s="318"/>
      <c r="H3" s="318"/>
      <c r="I3" s="319"/>
      <c r="J3" s="94"/>
      <c r="K3" s="2" t="s">
        <v>8</v>
      </c>
      <c r="L3" s="317" t="s">
        <v>129</v>
      </c>
      <c r="M3" s="318"/>
      <c r="N3" s="318"/>
      <c r="O3" s="318"/>
      <c r="P3" s="318"/>
      <c r="Q3" s="318"/>
      <c r="R3" s="318"/>
      <c r="S3" s="319"/>
    </row>
    <row r="4" spans="1:19" ht="5.0999999999999996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12.95" customHeight="1" x14ac:dyDescent="0.2">
      <c r="A5" s="320" t="s">
        <v>10</v>
      </c>
      <c r="B5" s="321"/>
      <c r="C5" s="322" t="s">
        <v>11</v>
      </c>
      <c r="D5" s="311" t="s">
        <v>12</v>
      </c>
      <c r="E5" s="312"/>
      <c r="F5" s="312"/>
      <c r="G5" s="313"/>
      <c r="H5" s="95"/>
      <c r="I5" s="96" t="s">
        <v>13</v>
      </c>
      <c r="J5" s="94"/>
      <c r="K5" s="320" t="s">
        <v>10</v>
      </c>
      <c r="L5" s="321"/>
      <c r="M5" s="322" t="s">
        <v>11</v>
      </c>
      <c r="N5" s="311" t="s">
        <v>12</v>
      </c>
      <c r="O5" s="312"/>
      <c r="P5" s="312"/>
      <c r="Q5" s="313"/>
      <c r="R5" s="95"/>
      <c r="S5" s="96" t="s">
        <v>13</v>
      </c>
    </row>
    <row r="6" spans="1:19" ht="12.95" customHeight="1" x14ac:dyDescent="0.2">
      <c r="A6" s="314" t="s">
        <v>14</v>
      </c>
      <c r="B6" s="315"/>
      <c r="C6" s="323"/>
      <c r="D6" s="97" t="s">
        <v>15</v>
      </c>
      <c r="E6" s="98" t="s">
        <v>16</v>
      </c>
      <c r="F6" s="98" t="s">
        <v>17</v>
      </c>
      <c r="G6" s="99" t="s">
        <v>18</v>
      </c>
      <c r="H6" s="100"/>
      <c r="I6" s="101" t="s">
        <v>19</v>
      </c>
      <c r="J6" s="94"/>
      <c r="K6" s="314" t="s">
        <v>14</v>
      </c>
      <c r="L6" s="315"/>
      <c r="M6" s="323"/>
      <c r="N6" s="97" t="s">
        <v>15</v>
      </c>
      <c r="O6" s="98" t="s">
        <v>16</v>
      </c>
      <c r="P6" s="98" t="s">
        <v>17</v>
      </c>
      <c r="Q6" s="99" t="s">
        <v>18</v>
      </c>
      <c r="R6" s="100"/>
      <c r="S6" s="101" t="s">
        <v>19</v>
      </c>
    </row>
    <row r="7" spans="1:19" ht="5.0999999999999996" customHeight="1" x14ac:dyDescent="0.2">
      <c r="A7" s="102"/>
      <c r="B7" s="102"/>
      <c r="C7" s="94"/>
      <c r="D7" s="94"/>
      <c r="E7" s="94"/>
      <c r="F7" s="94"/>
      <c r="G7" s="94"/>
      <c r="H7" s="94"/>
      <c r="I7" s="94"/>
      <c r="J7" s="94"/>
      <c r="K7" s="102"/>
      <c r="L7" s="102"/>
      <c r="M7" s="94"/>
      <c r="N7" s="94"/>
      <c r="O7" s="94"/>
      <c r="P7" s="94"/>
      <c r="Q7" s="94"/>
      <c r="R7" s="94"/>
      <c r="S7" s="94"/>
    </row>
    <row r="8" spans="1:19" ht="12.95" customHeight="1" x14ac:dyDescent="0.2">
      <c r="A8" s="309" t="s">
        <v>130</v>
      </c>
      <c r="B8" s="310"/>
      <c r="C8" s="103">
        <v>1</v>
      </c>
      <c r="D8" s="104">
        <v>136</v>
      </c>
      <c r="E8" s="105">
        <v>62</v>
      </c>
      <c r="F8" s="105">
        <v>1</v>
      </c>
      <c r="G8" s="106">
        <v>198</v>
      </c>
      <c r="H8" s="107"/>
      <c r="I8" s="108"/>
      <c r="J8" s="94"/>
      <c r="K8" s="309" t="s">
        <v>131</v>
      </c>
      <c r="L8" s="310"/>
      <c r="M8" s="103">
        <v>2</v>
      </c>
      <c r="N8" s="104">
        <v>130</v>
      </c>
      <c r="O8" s="105">
        <v>38</v>
      </c>
      <c r="P8" s="105">
        <v>7</v>
      </c>
      <c r="Q8" s="106">
        <v>168</v>
      </c>
      <c r="R8" s="107"/>
      <c r="S8" s="108"/>
    </row>
    <row r="9" spans="1:19" ht="12.95" customHeight="1" x14ac:dyDescent="0.2">
      <c r="A9" s="305"/>
      <c r="B9" s="306"/>
      <c r="C9" s="109">
        <v>2</v>
      </c>
      <c r="D9" s="110">
        <v>153</v>
      </c>
      <c r="E9" s="111">
        <v>51</v>
      </c>
      <c r="F9" s="111">
        <v>8</v>
      </c>
      <c r="G9" s="112">
        <v>204</v>
      </c>
      <c r="H9" s="107"/>
      <c r="I9" s="108"/>
      <c r="J9" s="94"/>
      <c r="K9" s="305"/>
      <c r="L9" s="306"/>
      <c r="M9" s="109">
        <v>1</v>
      </c>
      <c r="N9" s="110">
        <v>155</v>
      </c>
      <c r="O9" s="111">
        <v>78</v>
      </c>
      <c r="P9" s="111">
        <v>2</v>
      </c>
      <c r="Q9" s="112">
        <v>233</v>
      </c>
      <c r="R9" s="107"/>
      <c r="S9" s="108"/>
    </row>
    <row r="10" spans="1:19" ht="9.9499999999999993" customHeight="1" x14ac:dyDescent="0.2">
      <c r="A10" s="307" t="s">
        <v>132</v>
      </c>
      <c r="B10" s="308"/>
      <c r="C10" s="113"/>
      <c r="D10" s="114"/>
      <c r="E10" s="114"/>
      <c r="F10" s="114"/>
      <c r="G10" s="115" t="s">
        <v>133</v>
      </c>
      <c r="H10" s="107"/>
      <c r="I10" s="116"/>
      <c r="J10" s="94"/>
      <c r="K10" s="307" t="s">
        <v>134</v>
      </c>
      <c r="L10" s="308"/>
      <c r="M10" s="113"/>
      <c r="N10" s="114"/>
      <c r="O10" s="114"/>
      <c r="P10" s="114"/>
      <c r="Q10" s="115" t="s">
        <v>133</v>
      </c>
      <c r="R10" s="107"/>
      <c r="S10" s="116"/>
    </row>
    <row r="11" spans="1:19" ht="9.9499999999999993" customHeight="1" thickBot="1" x14ac:dyDescent="0.25">
      <c r="A11" s="307"/>
      <c r="B11" s="308"/>
      <c r="C11" s="117"/>
      <c r="D11" s="118"/>
      <c r="E11" s="118"/>
      <c r="F11" s="118"/>
      <c r="G11" s="119" t="s">
        <v>133</v>
      </c>
      <c r="H11" s="107"/>
      <c r="I11" s="301">
        <v>2</v>
      </c>
      <c r="J11" s="94"/>
      <c r="K11" s="307"/>
      <c r="L11" s="308"/>
      <c r="M11" s="117"/>
      <c r="N11" s="118"/>
      <c r="O11" s="118"/>
      <c r="P11" s="118"/>
      <c r="Q11" s="119" t="s">
        <v>133</v>
      </c>
      <c r="R11" s="107"/>
      <c r="S11" s="301">
        <v>0</v>
      </c>
    </row>
    <row r="12" spans="1:19" ht="15.95" customHeight="1" thickBot="1" x14ac:dyDescent="0.25">
      <c r="A12" s="255">
        <v>10387</v>
      </c>
      <c r="B12" s="256"/>
      <c r="C12" s="120" t="s">
        <v>18</v>
      </c>
      <c r="D12" s="121">
        <v>289</v>
      </c>
      <c r="E12" s="122">
        <v>113</v>
      </c>
      <c r="F12" s="123">
        <v>9</v>
      </c>
      <c r="G12" s="124">
        <v>402</v>
      </c>
      <c r="H12" s="125"/>
      <c r="I12" s="302"/>
      <c r="J12" s="94"/>
      <c r="K12" s="255">
        <v>15223</v>
      </c>
      <c r="L12" s="256"/>
      <c r="M12" s="120" t="s">
        <v>18</v>
      </c>
      <c r="N12" s="121">
        <v>285</v>
      </c>
      <c r="O12" s="122">
        <v>116</v>
      </c>
      <c r="P12" s="123">
        <v>9</v>
      </c>
      <c r="Q12" s="124">
        <v>401</v>
      </c>
      <c r="R12" s="125"/>
      <c r="S12" s="302"/>
    </row>
    <row r="13" spans="1:19" ht="12.95" customHeight="1" thickTop="1" x14ac:dyDescent="0.2">
      <c r="A13" s="303" t="s">
        <v>135</v>
      </c>
      <c r="B13" s="304"/>
      <c r="C13" s="126">
        <v>1</v>
      </c>
      <c r="D13" s="127">
        <v>146</v>
      </c>
      <c r="E13" s="128">
        <v>71</v>
      </c>
      <c r="F13" s="128">
        <v>6</v>
      </c>
      <c r="G13" s="129">
        <v>217</v>
      </c>
      <c r="H13" s="107"/>
      <c r="I13" s="108"/>
      <c r="J13" s="94"/>
      <c r="K13" s="303" t="s">
        <v>136</v>
      </c>
      <c r="L13" s="304"/>
      <c r="M13" s="103">
        <v>2</v>
      </c>
      <c r="N13" s="127">
        <v>136</v>
      </c>
      <c r="O13" s="128">
        <v>62</v>
      </c>
      <c r="P13" s="128">
        <v>4</v>
      </c>
      <c r="Q13" s="129">
        <v>198</v>
      </c>
      <c r="R13" s="107"/>
      <c r="S13" s="108"/>
    </row>
    <row r="14" spans="1:19" ht="12.95" customHeight="1" x14ac:dyDescent="0.2">
      <c r="A14" s="305"/>
      <c r="B14" s="306"/>
      <c r="C14" s="109">
        <v>2</v>
      </c>
      <c r="D14" s="110">
        <v>144</v>
      </c>
      <c r="E14" s="111">
        <v>43</v>
      </c>
      <c r="F14" s="111">
        <v>5</v>
      </c>
      <c r="G14" s="112">
        <v>187</v>
      </c>
      <c r="H14" s="107"/>
      <c r="I14" s="108"/>
      <c r="J14" s="94"/>
      <c r="K14" s="305"/>
      <c r="L14" s="306"/>
      <c r="M14" s="109">
        <v>1</v>
      </c>
      <c r="N14" s="110">
        <v>138</v>
      </c>
      <c r="O14" s="111">
        <v>53</v>
      </c>
      <c r="P14" s="111">
        <v>5</v>
      </c>
      <c r="Q14" s="112">
        <v>191</v>
      </c>
      <c r="R14" s="107"/>
      <c r="S14" s="108"/>
    </row>
    <row r="15" spans="1:19" ht="9.9499999999999993" customHeight="1" x14ac:dyDescent="0.2">
      <c r="A15" s="307" t="s">
        <v>137</v>
      </c>
      <c r="B15" s="308"/>
      <c r="C15" s="113"/>
      <c r="D15" s="114"/>
      <c r="E15" s="114"/>
      <c r="F15" s="114"/>
      <c r="G15" s="115" t="s">
        <v>133</v>
      </c>
      <c r="H15" s="107"/>
      <c r="I15" s="116"/>
      <c r="J15" s="94"/>
      <c r="K15" s="307" t="s">
        <v>39</v>
      </c>
      <c r="L15" s="308"/>
      <c r="M15" s="113"/>
      <c r="N15" s="114"/>
      <c r="O15" s="114"/>
      <c r="P15" s="114"/>
      <c r="Q15" s="115" t="s">
        <v>133</v>
      </c>
      <c r="R15" s="107"/>
      <c r="S15" s="116"/>
    </row>
    <row r="16" spans="1:19" ht="9.9499999999999993" customHeight="1" thickBot="1" x14ac:dyDescent="0.25">
      <c r="A16" s="307"/>
      <c r="B16" s="308"/>
      <c r="C16" s="117"/>
      <c r="D16" s="118"/>
      <c r="E16" s="118"/>
      <c r="F16" s="118"/>
      <c r="G16" s="130" t="s">
        <v>133</v>
      </c>
      <c r="H16" s="107"/>
      <c r="I16" s="301">
        <v>2</v>
      </c>
      <c r="J16" s="94"/>
      <c r="K16" s="307"/>
      <c r="L16" s="308"/>
      <c r="M16" s="117"/>
      <c r="N16" s="118"/>
      <c r="O16" s="118"/>
      <c r="P16" s="118"/>
      <c r="Q16" s="130" t="s">
        <v>133</v>
      </c>
      <c r="R16" s="107"/>
      <c r="S16" s="301">
        <v>0</v>
      </c>
    </row>
    <row r="17" spans="1:19" ht="15.95" customHeight="1" thickBot="1" x14ac:dyDescent="0.25">
      <c r="A17" s="255">
        <v>1296</v>
      </c>
      <c r="B17" s="256"/>
      <c r="C17" s="120" t="s">
        <v>18</v>
      </c>
      <c r="D17" s="121">
        <v>290</v>
      </c>
      <c r="E17" s="122">
        <v>114</v>
      </c>
      <c r="F17" s="123">
        <v>11</v>
      </c>
      <c r="G17" s="124">
        <v>404</v>
      </c>
      <c r="H17" s="125"/>
      <c r="I17" s="302"/>
      <c r="J17" s="94"/>
      <c r="K17" s="255">
        <v>10138</v>
      </c>
      <c r="L17" s="256"/>
      <c r="M17" s="120" t="s">
        <v>18</v>
      </c>
      <c r="N17" s="121">
        <v>274</v>
      </c>
      <c r="O17" s="122">
        <v>115</v>
      </c>
      <c r="P17" s="123">
        <v>9</v>
      </c>
      <c r="Q17" s="124">
        <v>389</v>
      </c>
      <c r="R17" s="125"/>
      <c r="S17" s="302"/>
    </row>
    <row r="18" spans="1:19" ht="12.95" customHeight="1" thickTop="1" x14ac:dyDescent="0.2">
      <c r="A18" s="303" t="s">
        <v>138</v>
      </c>
      <c r="B18" s="304"/>
      <c r="C18" s="126">
        <v>1</v>
      </c>
      <c r="D18" s="127">
        <v>129</v>
      </c>
      <c r="E18" s="128">
        <v>51</v>
      </c>
      <c r="F18" s="128">
        <v>4</v>
      </c>
      <c r="G18" s="129">
        <v>180</v>
      </c>
      <c r="H18" s="107"/>
      <c r="I18" s="108"/>
      <c r="J18" s="94"/>
      <c r="K18" s="303" t="s">
        <v>139</v>
      </c>
      <c r="L18" s="304"/>
      <c r="M18" s="103">
        <v>2</v>
      </c>
      <c r="N18" s="127">
        <v>145</v>
      </c>
      <c r="O18" s="128">
        <v>62</v>
      </c>
      <c r="P18" s="128">
        <v>4</v>
      </c>
      <c r="Q18" s="129">
        <v>207</v>
      </c>
      <c r="R18" s="107"/>
      <c r="S18" s="108"/>
    </row>
    <row r="19" spans="1:19" ht="12.95" customHeight="1" x14ac:dyDescent="0.2">
      <c r="A19" s="305"/>
      <c r="B19" s="306"/>
      <c r="C19" s="109">
        <v>2</v>
      </c>
      <c r="D19" s="110">
        <v>137</v>
      </c>
      <c r="E19" s="111">
        <v>53</v>
      </c>
      <c r="F19" s="111">
        <v>5</v>
      </c>
      <c r="G19" s="112">
        <v>190</v>
      </c>
      <c r="H19" s="107"/>
      <c r="I19" s="108"/>
      <c r="J19" s="94"/>
      <c r="K19" s="305"/>
      <c r="L19" s="306"/>
      <c r="M19" s="109">
        <v>1</v>
      </c>
      <c r="N19" s="110">
        <v>139</v>
      </c>
      <c r="O19" s="111">
        <v>71</v>
      </c>
      <c r="P19" s="111">
        <v>5</v>
      </c>
      <c r="Q19" s="112">
        <v>210</v>
      </c>
      <c r="R19" s="107"/>
      <c r="S19" s="108"/>
    </row>
    <row r="20" spans="1:19" ht="9.9499999999999993" customHeight="1" x14ac:dyDescent="0.2">
      <c r="A20" s="307" t="s">
        <v>140</v>
      </c>
      <c r="B20" s="308"/>
      <c r="C20" s="113"/>
      <c r="D20" s="114"/>
      <c r="E20" s="114"/>
      <c r="F20" s="114"/>
      <c r="G20" s="115" t="s">
        <v>133</v>
      </c>
      <c r="H20" s="107"/>
      <c r="I20" s="116"/>
      <c r="J20" s="94"/>
      <c r="K20" s="307" t="s">
        <v>141</v>
      </c>
      <c r="L20" s="308"/>
      <c r="M20" s="113"/>
      <c r="N20" s="114"/>
      <c r="O20" s="114"/>
      <c r="P20" s="114"/>
      <c r="Q20" s="115" t="s">
        <v>133</v>
      </c>
      <c r="R20" s="107"/>
      <c r="S20" s="116"/>
    </row>
    <row r="21" spans="1:19" ht="9.9499999999999993" customHeight="1" thickBot="1" x14ac:dyDescent="0.25">
      <c r="A21" s="307"/>
      <c r="B21" s="308"/>
      <c r="C21" s="117"/>
      <c r="D21" s="118"/>
      <c r="E21" s="118"/>
      <c r="F21" s="118"/>
      <c r="G21" s="130" t="s">
        <v>133</v>
      </c>
      <c r="H21" s="107"/>
      <c r="I21" s="301">
        <v>0</v>
      </c>
      <c r="J21" s="94"/>
      <c r="K21" s="307"/>
      <c r="L21" s="308"/>
      <c r="M21" s="117"/>
      <c r="N21" s="118"/>
      <c r="O21" s="118"/>
      <c r="P21" s="118"/>
      <c r="Q21" s="130" t="s">
        <v>133</v>
      </c>
      <c r="R21" s="107"/>
      <c r="S21" s="301">
        <v>2</v>
      </c>
    </row>
    <row r="22" spans="1:19" ht="15.95" customHeight="1" thickBot="1" x14ac:dyDescent="0.25">
      <c r="A22" s="255">
        <v>894</v>
      </c>
      <c r="B22" s="256"/>
      <c r="C22" s="120" t="s">
        <v>18</v>
      </c>
      <c r="D22" s="121">
        <v>266</v>
      </c>
      <c r="E22" s="122">
        <v>104</v>
      </c>
      <c r="F22" s="123">
        <v>9</v>
      </c>
      <c r="G22" s="124">
        <v>370</v>
      </c>
      <c r="H22" s="125"/>
      <c r="I22" s="302"/>
      <c r="J22" s="94"/>
      <c r="K22" s="255">
        <v>1561</v>
      </c>
      <c r="L22" s="256"/>
      <c r="M22" s="120" t="s">
        <v>18</v>
      </c>
      <c r="N22" s="121">
        <v>284</v>
      </c>
      <c r="O22" s="122">
        <v>133</v>
      </c>
      <c r="P22" s="123">
        <v>9</v>
      </c>
      <c r="Q22" s="124">
        <v>417</v>
      </c>
      <c r="R22" s="125"/>
      <c r="S22" s="302"/>
    </row>
    <row r="23" spans="1:19" ht="12.95" customHeight="1" thickTop="1" x14ac:dyDescent="0.2">
      <c r="A23" s="303" t="s">
        <v>142</v>
      </c>
      <c r="B23" s="304"/>
      <c r="C23" s="126">
        <v>1</v>
      </c>
      <c r="D23" s="127">
        <v>132</v>
      </c>
      <c r="E23" s="128">
        <v>68</v>
      </c>
      <c r="F23" s="128">
        <v>2</v>
      </c>
      <c r="G23" s="129">
        <v>200</v>
      </c>
      <c r="H23" s="107"/>
      <c r="I23" s="108"/>
      <c r="J23" s="94"/>
      <c r="K23" s="303" t="s">
        <v>143</v>
      </c>
      <c r="L23" s="304"/>
      <c r="M23" s="103">
        <v>2</v>
      </c>
      <c r="N23" s="127">
        <v>149</v>
      </c>
      <c r="O23" s="128">
        <v>69</v>
      </c>
      <c r="P23" s="128">
        <v>2</v>
      </c>
      <c r="Q23" s="129">
        <v>218</v>
      </c>
      <c r="R23" s="107"/>
      <c r="S23" s="108"/>
    </row>
    <row r="24" spans="1:19" ht="12.95" customHeight="1" x14ac:dyDescent="0.2">
      <c r="A24" s="305"/>
      <c r="B24" s="306"/>
      <c r="C24" s="109">
        <v>2</v>
      </c>
      <c r="D24" s="110">
        <v>134</v>
      </c>
      <c r="E24" s="111">
        <v>81</v>
      </c>
      <c r="F24" s="111">
        <v>1</v>
      </c>
      <c r="G24" s="112">
        <v>215</v>
      </c>
      <c r="H24" s="107"/>
      <c r="I24" s="108"/>
      <c r="J24" s="94"/>
      <c r="K24" s="305"/>
      <c r="L24" s="306"/>
      <c r="M24" s="109">
        <v>1</v>
      </c>
      <c r="N24" s="110">
        <v>144</v>
      </c>
      <c r="O24" s="111">
        <v>78</v>
      </c>
      <c r="P24" s="111">
        <v>1</v>
      </c>
      <c r="Q24" s="112">
        <v>222</v>
      </c>
      <c r="R24" s="107"/>
      <c r="S24" s="108"/>
    </row>
    <row r="25" spans="1:19" ht="9.9499999999999993" customHeight="1" x14ac:dyDescent="0.2">
      <c r="A25" s="307" t="s">
        <v>26</v>
      </c>
      <c r="B25" s="308"/>
      <c r="C25" s="113"/>
      <c r="D25" s="114"/>
      <c r="E25" s="114"/>
      <c r="F25" s="114"/>
      <c r="G25" s="115" t="s">
        <v>133</v>
      </c>
      <c r="H25" s="107"/>
      <c r="I25" s="116"/>
      <c r="J25" s="94"/>
      <c r="K25" s="307" t="s">
        <v>144</v>
      </c>
      <c r="L25" s="308"/>
      <c r="M25" s="113"/>
      <c r="N25" s="114"/>
      <c r="O25" s="114"/>
      <c r="P25" s="114"/>
      <c r="Q25" s="115" t="s">
        <v>133</v>
      </c>
      <c r="R25" s="107"/>
      <c r="S25" s="116"/>
    </row>
    <row r="26" spans="1:19" ht="9.9499999999999993" customHeight="1" thickBot="1" x14ac:dyDescent="0.25">
      <c r="A26" s="307"/>
      <c r="B26" s="308"/>
      <c r="C26" s="117"/>
      <c r="D26" s="118"/>
      <c r="E26" s="118"/>
      <c r="F26" s="118"/>
      <c r="G26" s="130" t="s">
        <v>133</v>
      </c>
      <c r="H26" s="107"/>
      <c r="I26" s="301">
        <v>0</v>
      </c>
      <c r="J26" s="94"/>
      <c r="K26" s="307"/>
      <c r="L26" s="308"/>
      <c r="M26" s="117"/>
      <c r="N26" s="118"/>
      <c r="O26" s="118"/>
      <c r="P26" s="118"/>
      <c r="Q26" s="130" t="s">
        <v>133</v>
      </c>
      <c r="R26" s="107"/>
      <c r="S26" s="301">
        <v>2</v>
      </c>
    </row>
    <row r="27" spans="1:19" ht="15.95" customHeight="1" thickBot="1" x14ac:dyDescent="0.25">
      <c r="A27" s="255">
        <v>865</v>
      </c>
      <c r="B27" s="256"/>
      <c r="C27" s="120" t="s">
        <v>18</v>
      </c>
      <c r="D27" s="121">
        <v>266</v>
      </c>
      <c r="E27" s="122">
        <v>149</v>
      </c>
      <c r="F27" s="123">
        <v>3</v>
      </c>
      <c r="G27" s="124">
        <v>415</v>
      </c>
      <c r="H27" s="125"/>
      <c r="I27" s="302"/>
      <c r="J27" s="94"/>
      <c r="K27" s="255">
        <v>11734</v>
      </c>
      <c r="L27" s="256"/>
      <c r="M27" s="120" t="s">
        <v>18</v>
      </c>
      <c r="N27" s="121">
        <v>293</v>
      </c>
      <c r="O27" s="122">
        <v>147</v>
      </c>
      <c r="P27" s="123">
        <v>3</v>
      </c>
      <c r="Q27" s="124">
        <v>440</v>
      </c>
      <c r="R27" s="125"/>
      <c r="S27" s="302"/>
    </row>
    <row r="28" spans="1:19" ht="12.95" customHeight="1" thickTop="1" x14ac:dyDescent="0.2">
      <c r="A28" s="303" t="s">
        <v>145</v>
      </c>
      <c r="B28" s="304"/>
      <c r="C28" s="126">
        <v>1</v>
      </c>
      <c r="D28" s="127">
        <v>147</v>
      </c>
      <c r="E28" s="128">
        <v>63</v>
      </c>
      <c r="F28" s="128">
        <v>0</v>
      </c>
      <c r="G28" s="129">
        <v>210</v>
      </c>
      <c r="H28" s="107"/>
      <c r="I28" s="108"/>
      <c r="J28" s="94"/>
      <c r="K28" s="303" t="s">
        <v>139</v>
      </c>
      <c r="L28" s="304"/>
      <c r="M28" s="103">
        <v>2</v>
      </c>
      <c r="N28" s="127">
        <v>149</v>
      </c>
      <c r="O28" s="128">
        <v>60</v>
      </c>
      <c r="P28" s="128">
        <v>5</v>
      </c>
      <c r="Q28" s="129">
        <v>209</v>
      </c>
      <c r="R28" s="107"/>
      <c r="S28" s="108"/>
    </row>
    <row r="29" spans="1:19" ht="12.95" customHeight="1" x14ac:dyDescent="0.2">
      <c r="A29" s="305"/>
      <c r="B29" s="306"/>
      <c r="C29" s="109">
        <v>2</v>
      </c>
      <c r="D29" s="110">
        <v>144</v>
      </c>
      <c r="E29" s="111">
        <v>62</v>
      </c>
      <c r="F29" s="111">
        <v>1</v>
      </c>
      <c r="G29" s="112">
        <v>206</v>
      </c>
      <c r="H29" s="107"/>
      <c r="I29" s="108"/>
      <c r="J29" s="94"/>
      <c r="K29" s="305"/>
      <c r="L29" s="306"/>
      <c r="M29" s="109">
        <v>1</v>
      </c>
      <c r="N29" s="110">
        <v>133</v>
      </c>
      <c r="O29" s="111">
        <v>59</v>
      </c>
      <c r="P29" s="111">
        <v>1</v>
      </c>
      <c r="Q29" s="112">
        <v>192</v>
      </c>
      <c r="R29" s="107"/>
      <c r="S29" s="108"/>
    </row>
    <row r="30" spans="1:19" ht="9.9499999999999993" customHeight="1" x14ac:dyDescent="0.2">
      <c r="A30" s="307" t="s">
        <v>146</v>
      </c>
      <c r="B30" s="308"/>
      <c r="C30" s="113"/>
      <c r="D30" s="114"/>
      <c r="E30" s="114"/>
      <c r="F30" s="114"/>
      <c r="G30" s="115" t="s">
        <v>133</v>
      </c>
      <c r="H30" s="107"/>
      <c r="I30" s="116"/>
      <c r="J30" s="94"/>
      <c r="K30" s="307" t="s">
        <v>147</v>
      </c>
      <c r="L30" s="308"/>
      <c r="M30" s="113"/>
      <c r="N30" s="114"/>
      <c r="O30" s="114"/>
      <c r="P30" s="114"/>
      <c r="Q30" s="115" t="s">
        <v>133</v>
      </c>
      <c r="R30" s="107"/>
      <c r="S30" s="116"/>
    </row>
    <row r="31" spans="1:19" ht="9.9499999999999993" customHeight="1" thickBot="1" x14ac:dyDescent="0.25">
      <c r="A31" s="307"/>
      <c r="B31" s="308"/>
      <c r="C31" s="117"/>
      <c r="D31" s="118"/>
      <c r="E31" s="118"/>
      <c r="F31" s="118"/>
      <c r="G31" s="130" t="s">
        <v>133</v>
      </c>
      <c r="H31" s="107"/>
      <c r="I31" s="301">
        <v>2</v>
      </c>
      <c r="J31" s="94"/>
      <c r="K31" s="307"/>
      <c r="L31" s="308"/>
      <c r="M31" s="117"/>
      <c r="N31" s="118"/>
      <c r="O31" s="118"/>
      <c r="P31" s="118"/>
      <c r="Q31" s="130" t="s">
        <v>133</v>
      </c>
      <c r="R31" s="107"/>
      <c r="S31" s="301">
        <v>0</v>
      </c>
    </row>
    <row r="32" spans="1:19" ht="15.95" customHeight="1" thickBot="1" x14ac:dyDescent="0.25">
      <c r="A32" s="255">
        <v>14478</v>
      </c>
      <c r="B32" s="256"/>
      <c r="C32" s="120" t="s">
        <v>18</v>
      </c>
      <c r="D32" s="121">
        <v>291</v>
      </c>
      <c r="E32" s="122">
        <v>125</v>
      </c>
      <c r="F32" s="123">
        <v>1</v>
      </c>
      <c r="G32" s="124">
        <v>416</v>
      </c>
      <c r="H32" s="125"/>
      <c r="I32" s="302"/>
      <c r="J32" s="94"/>
      <c r="K32" s="255">
        <v>803</v>
      </c>
      <c r="L32" s="256"/>
      <c r="M32" s="120" t="s">
        <v>18</v>
      </c>
      <c r="N32" s="121">
        <v>282</v>
      </c>
      <c r="O32" s="122">
        <v>119</v>
      </c>
      <c r="P32" s="123">
        <v>6</v>
      </c>
      <c r="Q32" s="124">
        <v>401</v>
      </c>
      <c r="R32" s="125"/>
      <c r="S32" s="302"/>
    </row>
    <row r="33" spans="1:19" ht="12.95" customHeight="1" thickTop="1" x14ac:dyDescent="0.2">
      <c r="A33" s="303" t="s">
        <v>148</v>
      </c>
      <c r="B33" s="304"/>
      <c r="C33" s="126">
        <v>1</v>
      </c>
      <c r="D33" s="127">
        <v>162</v>
      </c>
      <c r="E33" s="128">
        <v>69</v>
      </c>
      <c r="F33" s="128">
        <v>4</v>
      </c>
      <c r="G33" s="129">
        <v>231</v>
      </c>
      <c r="H33" s="107"/>
      <c r="I33" s="108"/>
      <c r="J33" s="94"/>
      <c r="K33" s="303" t="s">
        <v>149</v>
      </c>
      <c r="L33" s="304"/>
      <c r="M33" s="103">
        <v>2</v>
      </c>
      <c r="N33" s="127">
        <v>133</v>
      </c>
      <c r="O33" s="128">
        <v>72</v>
      </c>
      <c r="P33" s="128">
        <v>3</v>
      </c>
      <c r="Q33" s="129">
        <v>205</v>
      </c>
      <c r="R33" s="107"/>
      <c r="S33" s="108"/>
    </row>
    <row r="34" spans="1:19" ht="12.95" customHeight="1" x14ac:dyDescent="0.2">
      <c r="A34" s="305"/>
      <c r="B34" s="306"/>
      <c r="C34" s="109">
        <v>2</v>
      </c>
      <c r="D34" s="110">
        <v>155</v>
      </c>
      <c r="E34" s="111">
        <v>69</v>
      </c>
      <c r="F34" s="111">
        <v>2</v>
      </c>
      <c r="G34" s="112">
        <v>224</v>
      </c>
      <c r="H34" s="107"/>
      <c r="I34" s="108"/>
      <c r="J34" s="94"/>
      <c r="K34" s="305"/>
      <c r="L34" s="306"/>
      <c r="M34" s="109">
        <v>1</v>
      </c>
      <c r="N34" s="110">
        <v>146</v>
      </c>
      <c r="O34" s="111">
        <v>42</v>
      </c>
      <c r="P34" s="111">
        <v>7</v>
      </c>
      <c r="Q34" s="112">
        <v>188</v>
      </c>
      <c r="R34" s="107"/>
      <c r="S34" s="108"/>
    </row>
    <row r="35" spans="1:19" ht="9.9499999999999993" customHeight="1" x14ac:dyDescent="0.2">
      <c r="A35" s="307" t="s">
        <v>43</v>
      </c>
      <c r="B35" s="308"/>
      <c r="C35" s="113"/>
      <c r="D35" s="114"/>
      <c r="E35" s="114"/>
      <c r="F35" s="114"/>
      <c r="G35" s="115" t="s">
        <v>133</v>
      </c>
      <c r="H35" s="107"/>
      <c r="I35" s="116"/>
      <c r="J35" s="94"/>
      <c r="K35" s="307" t="s">
        <v>150</v>
      </c>
      <c r="L35" s="308"/>
      <c r="M35" s="113"/>
      <c r="N35" s="114"/>
      <c r="O35" s="114"/>
      <c r="P35" s="114"/>
      <c r="Q35" s="115" t="s">
        <v>133</v>
      </c>
      <c r="R35" s="107"/>
      <c r="S35" s="116"/>
    </row>
    <row r="36" spans="1:19" ht="9.9499999999999993" customHeight="1" thickBot="1" x14ac:dyDescent="0.25">
      <c r="A36" s="307"/>
      <c r="B36" s="308"/>
      <c r="C36" s="117"/>
      <c r="D36" s="118"/>
      <c r="E36" s="118"/>
      <c r="F36" s="118"/>
      <c r="G36" s="130" t="s">
        <v>133</v>
      </c>
      <c r="H36" s="107"/>
      <c r="I36" s="301">
        <v>2</v>
      </c>
      <c r="J36" s="94"/>
      <c r="K36" s="307"/>
      <c r="L36" s="308"/>
      <c r="M36" s="117"/>
      <c r="N36" s="118"/>
      <c r="O36" s="118"/>
      <c r="P36" s="118"/>
      <c r="Q36" s="130" t="s">
        <v>133</v>
      </c>
      <c r="R36" s="107"/>
      <c r="S36" s="301">
        <v>0</v>
      </c>
    </row>
    <row r="37" spans="1:19" ht="15.95" customHeight="1" thickBot="1" x14ac:dyDescent="0.25">
      <c r="A37" s="255">
        <v>10041</v>
      </c>
      <c r="B37" s="256"/>
      <c r="C37" s="120" t="s">
        <v>18</v>
      </c>
      <c r="D37" s="121">
        <v>317</v>
      </c>
      <c r="E37" s="122">
        <v>138</v>
      </c>
      <c r="F37" s="123">
        <v>6</v>
      </c>
      <c r="G37" s="124">
        <v>455</v>
      </c>
      <c r="H37" s="125"/>
      <c r="I37" s="302"/>
      <c r="J37" s="94"/>
      <c r="K37" s="255">
        <v>797</v>
      </c>
      <c r="L37" s="256"/>
      <c r="M37" s="120" t="s">
        <v>18</v>
      </c>
      <c r="N37" s="121">
        <v>279</v>
      </c>
      <c r="O37" s="122">
        <v>114</v>
      </c>
      <c r="P37" s="123">
        <v>10</v>
      </c>
      <c r="Q37" s="124">
        <v>393</v>
      </c>
      <c r="R37" s="125"/>
      <c r="S37" s="302"/>
    </row>
    <row r="38" spans="1:19" ht="5.0999999999999996" customHeight="1" thickTop="1" thickBot="1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20.100000000000001" customHeight="1" thickBot="1" x14ac:dyDescent="0.25">
      <c r="A39" s="131">
        <v>6</v>
      </c>
      <c r="B39" s="132"/>
      <c r="C39" s="133" t="s">
        <v>44</v>
      </c>
      <c r="D39" s="134">
        <v>1719</v>
      </c>
      <c r="E39" s="135">
        <v>743</v>
      </c>
      <c r="F39" s="136">
        <v>39</v>
      </c>
      <c r="G39" s="137">
        <v>2462</v>
      </c>
      <c r="H39" s="46"/>
      <c r="I39" s="138">
        <v>4</v>
      </c>
      <c r="J39" s="94"/>
      <c r="K39" s="131">
        <v>6</v>
      </c>
      <c r="L39" s="132"/>
      <c r="M39" s="133" t="s">
        <v>44</v>
      </c>
      <c r="N39" s="134">
        <v>1697</v>
      </c>
      <c r="O39" s="135">
        <v>744</v>
      </c>
      <c r="P39" s="136">
        <v>46</v>
      </c>
      <c r="Q39" s="137">
        <v>2441</v>
      </c>
      <c r="R39" s="46"/>
      <c r="S39" s="138">
        <v>0</v>
      </c>
    </row>
    <row r="40" spans="1:19" ht="5.0999999999999996" customHeight="1" thickBot="1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21.95" customHeight="1" thickBot="1" x14ac:dyDescent="0.25">
      <c r="A41" s="139"/>
      <c r="B41" s="140" t="s">
        <v>45</v>
      </c>
      <c r="C41" s="269"/>
      <c r="D41" s="269"/>
      <c r="E41" s="269"/>
      <c r="F41" s="94"/>
      <c r="G41" s="299" t="s">
        <v>47</v>
      </c>
      <c r="H41" s="300"/>
      <c r="I41" s="141">
        <v>12</v>
      </c>
      <c r="J41" s="94"/>
      <c r="K41" s="139"/>
      <c r="L41" s="140" t="s">
        <v>45</v>
      </c>
      <c r="M41" s="269"/>
      <c r="N41" s="269"/>
      <c r="O41" s="269"/>
      <c r="P41" s="94"/>
      <c r="Q41" s="299" t="s">
        <v>47</v>
      </c>
      <c r="R41" s="300"/>
      <c r="S41" s="141">
        <v>4</v>
      </c>
    </row>
    <row r="42" spans="1:19" ht="20.100000000000001" customHeight="1" x14ac:dyDescent="0.2">
      <c r="A42" s="48"/>
      <c r="B42" s="49" t="s">
        <v>49</v>
      </c>
      <c r="C42" s="272"/>
      <c r="D42" s="272"/>
      <c r="E42" s="272"/>
      <c r="F42" s="51"/>
      <c r="G42" s="51"/>
      <c r="H42" s="51"/>
      <c r="I42" s="51"/>
      <c r="J42" s="51"/>
      <c r="K42" s="48"/>
      <c r="L42" s="49" t="s">
        <v>49</v>
      </c>
      <c r="M42" s="272"/>
      <c r="N42" s="272"/>
      <c r="O42" s="272"/>
      <c r="P42" s="52"/>
      <c r="Q42" s="53"/>
      <c r="R42" s="53"/>
      <c r="S42" s="53"/>
    </row>
    <row r="43" spans="1:19" ht="24.95" customHeight="1" x14ac:dyDescent="0.2">
      <c r="A43" s="49" t="s">
        <v>51</v>
      </c>
      <c r="B43" s="49" t="s">
        <v>52</v>
      </c>
      <c r="C43" s="273"/>
      <c r="D43" s="273"/>
      <c r="E43" s="273"/>
      <c r="F43" s="273"/>
      <c r="G43" s="273"/>
      <c r="H43" s="273"/>
      <c r="I43" s="49"/>
      <c r="J43" s="49"/>
      <c r="K43" s="49" t="s">
        <v>54</v>
      </c>
      <c r="L43" s="274"/>
      <c r="M43" s="274"/>
      <c r="N43" s="54"/>
      <c r="O43" s="49" t="s">
        <v>49</v>
      </c>
      <c r="P43" s="275"/>
      <c r="Q43" s="275"/>
      <c r="R43" s="275"/>
      <c r="S43" s="275"/>
    </row>
    <row r="44" spans="1:19" ht="9.75" customHeight="1" x14ac:dyDescent="0.2">
      <c r="A44" s="49"/>
      <c r="B44" s="49"/>
      <c r="C44" s="55"/>
      <c r="D44" s="55"/>
      <c r="E44" s="55"/>
      <c r="F44" s="55"/>
      <c r="G44" s="55"/>
      <c r="H44" s="55"/>
      <c r="I44" s="49"/>
      <c r="J44" s="49"/>
      <c r="K44" s="49"/>
      <c r="L44" s="56"/>
      <c r="M44" s="56"/>
      <c r="N44" s="54"/>
      <c r="O44" s="49"/>
      <c r="P44" s="55"/>
      <c r="Q44" s="55"/>
      <c r="R44" s="55"/>
      <c r="S44" s="55"/>
    </row>
    <row r="45" spans="1:19" ht="30" customHeight="1" x14ac:dyDescent="0.3">
      <c r="A45" s="57" t="s">
        <v>55</v>
      </c>
    </row>
    <row r="46" spans="1:19" ht="20.100000000000001" customHeight="1" x14ac:dyDescent="0.2">
      <c r="B46" s="58" t="s">
        <v>56</v>
      </c>
      <c r="C46" s="276" t="s">
        <v>80</v>
      </c>
      <c r="D46" s="276"/>
      <c r="I46" s="58" t="s">
        <v>58</v>
      </c>
      <c r="J46" s="277">
        <v>18</v>
      </c>
      <c r="K46" s="277"/>
    </row>
    <row r="47" spans="1:19" ht="20.100000000000001" customHeight="1" x14ac:dyDescent="0.2">
      <c r="B47" s="58" t="s">
        <v>59</v>
      </c>
      <c r="C47" s="265" t="s">
        <v>60</v>
      </c>
      <c r="D47" s="265"/>
      <c r="I47" s="58" t="s">
        <v>61</v>
      </c>
      <c r="J47" s="266">
        <v>2</v>
      </c>
      <c r="K47" s="266"/>
      <c r="P47" s="58" t="s">
        <v>62</v>
      </c>
      <c r="Q47" s="268"/>
      <c r="R47" s="268"/>
      <c r="S47" s="268"/>
    </row>
    <row r="48" spans="1:19" ht="9.9499999999999993" customHeight="1" x14ac:dyDescent="0.2"/>
    <row r="49" spans="1:19" ht="15" customHeight="1" x14ac:dyDescent="0.2">
      <c r="A49" s="249" t="s">
        <v>63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9"/>
    </row>
    <row r="50" spans="1:19" ht="90" customHeight="1" x14ac:dyDescent="0.2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2"/>
    </row>
    <row r="51" spans="1:19" ht="5.0999999999999996" customHeight="1" x14ac:dyDescent="0.2"/>
    <row r="52" spans="1:19" ht="15" customHeight="1" x14ac:dyDescent="0.2">
      <c r="A52" s="283" t="s">
        <v>64</v>
      </c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5"/>
    </row>
    <row r="53" spans="1:19" ht="6.7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</row>
    <row r="54" spans="1:19" ht="18" customHeight="1" x14ac:dyDescent="0.2">
      <c r="A54" s="62" t="s">
        <v>6</v>
      </c>
      <c r="B54" s="60"/>
      <c r="C54" s="60"/>
      <c r="D54" s="60"/>
      <c r="E54" s="60"/>
      <c r="F54" s="60"/>
      <c r="G54" s="60"/>
      <c r="H54" s="60"/>
      <c r="I54" s="60"/>
      <c r="J54" s="60"/>
      <c r="K54" s="63" t="s">
        <v>8</v>
      </c>
      <c r="L54" s="60"/>
      <c r="M54" s="60"/>
      <c r="N54" s="60"/>
      <c r="O54" s="60"/>
      <c r="P54" s="60"/>
      <c r="Q54" s="60"/>
      <c r="R54" s="60"/>
      <c r="S54" s="61"/>
    </row>
    <row r="55" spans="1:19" ht="18" customHeight="1" x14ac:dyDescent="0.2">
      <c r="A55" s="142"/>
      <c r="B55" s="143" t="s">
        <v>65</v>
      </c>
      <c r="C55" s="144"/>
      <c r="D55" s="145"/>
      <c r="E55" s="143" t="s">
        <v>66</v>
      </c>
      <c r="F55" s="144"/>
      <c r="G55" s="144"/>
      <c r="H55" s="144"/>
      <c r="I55" s="145"/>
      <c r="J55" s="60"/>
      <c r="K55" s="146"/>
      <c r="L55" s="143" t="s">
        <v>65</v>
      </c>
      <c r="M55" s="144"/>
      <c r="N55" s="145"/>
      <c r="O55" s="143" t="s">
        <v>66</v>
      </c>
      <c r="P55" s="144"/>
      <c r="Q55" s="144"/>
      <c r="R55" s="144"/>
      <c r="S55" s="147"/>
    </row>
    <row r="56" spans="1:19" ht="18" customHeight="1" x14ac:dyDescent="0.2">
      <c r="A56" s="148" t="s">
        <v>151</v>
      </c>
      <c r="B56" s="149" t="s">
        <v>68</v>
      </c>
      <c r="C56" s="150"/>
      <c r="D56" s="151" t="s">
        <v>69</v>
      </c>
      <c r="E56" s="149" t="s">
        <v>68</v>
      </c>
      <c r="F56" s="152"/>
      <c r="G56" s="152"/>
      <c r="H56" s="153"/>
      <c r="I56" s="151" t="s">
        <v>69</v>
      </c>
      <c r="J56" s="60"/>
      <c r="K56" s="154" t="s">
        <v>151</v>
      </c>
      <c r="L56" s="149" t="s">
        <v>68</v>
      </c>
      <c r="M56" s="150"/>
      <c r="N56" s="151" t="s">
        <v>69</v>
      </c>
      <c r="O56" s="149" t="s">
        <v>68</v>
      </c>
      <c r="P56" s="152"/>
      <c r="Q56" s="152"/>
      <c r="R56" s="153"/>
      <c r="S56" s="155" t="s">
        <v>69</v>
      </c>
    </row>
    <row r="57" spans="1:19" ht="18" customHeight="1" x14ac:dyDescent="0.2">
      <c r="A57" s="81"/>
      <c r="B57" s="291"/>
      <c r="C57" s="292"/>
      <c r="D57" s="82"/>
      <c r="E57" s="291"/>
      <c r="F57" s="293"/>
      <c r="G57" s="293"/>
      <c r="H57" s="292"/>
      <c r="I57" s="82"/>
      <c r="J57" s="156"/>
      <c r="K57" s="83"/>
      <c r="L57" s="291"/>
      <c r="M57" s="292"/>
      <c r="N57" s="82"/>
      <c r="O57" s="291"/>
      <c r="P57" s="293"/>
      <c r="Q57" s="293"/>
      <c r="R57" s="292"/>
      <c r="S57" s="84"/>
    </row>
    <row r="58" spans="1:19" ht="18" customHeight="1" x14ac:dyDescent="0.2">
      <c r="A58" s="81"/>
      <c r="B58" s="291"/>
      <c r="C58" s="292"/>
      <c r="D58" s="82"/>
      <c r="E58" s="291"/>
      <c r="F58" s="293"/>
      <c r="G58" s="293"/>
      <c r="H58" s="292"/>
      <c r="I58" s="82"/>
      <c r="J58" s="156"/>
      <c r="K58" s="83"/>
      <c r="L58" s="291"/>
      <c r="M58" s="292"/>
      <c r="N58" s="82"/>
      <c r="O58" s="291"/>
      <c r="P58" s="293"/>
      <c r="Q58" s="293"/>
      <c r="R58" s="292"/>
      <c r="S58" s="84"/>
    </row>
    <row r="59" spans="1:19" ht="11.25" customHeight="1" x14ac:dyDescent="0.2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</row>
    <row r="60" spans="1:19" ht="3.75" customHeight="1" x14ac:dyDescent="0.2">
      <c r="A60" s="63"/>
      <c r="B60" s="60"/>
      <c r="C60" s="60"/>
      <c r="D60" s="60"/>
      <c r="E60" s="60"/>
      <c r="F60" s="60"/>
      <c r="G60" s="60"/>
      <c r="H60" s="60"/>
      <c r="I60" s="60"/>
      <c r="J60" s="60"/>
      <c r="K60" s="63"/>
      <c r="L60" s="60"/>
      <c r="M60" s="60"/>
      <c r="N60" s="60"/>
      <c r="O60" s="60"/>
      <c r="P60" s="60"/>
      <c r="Q60" s="60"/>
      <c r="R60" s="60"/>
      <c r="S60" s="60"/>
    </row>
    <row r="61" spans="1:19" ht="19.5" customHeight="1" x14ac:dyDescent="0.2">
      <c r="A61" s="294" t="s">
        <v>71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95"/>
    </row>
    <row r="62" spans="1:19" ht="90" customHeight="1" x14ac:dyDescent="0.2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8"/>
    </row>
    <row r="63" spans="1:19" ht="5.0999999999999996" customHeight="1" x14ac:dyDescent="0.2"/>
    <row r="64" spans="1:19" ht="15" customHeight="1" x14ac:dyDescent="0.2">
      <c r="A64" s="249" t="s">
        <v>72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9"/>
    </row>
    <row r="65" spans="1:19" ht="90" customHeight="1" x14ac:dyDescent="0.2">
      <c r="A65" s="280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2"/>
    </row>
    <row r="66" spans="1:19" ht="30" customHeight="1" x14ac:dyDescent="0.2">
      <c r="A66" s="289" t="s">
        <v>73</v>
      </c>
      <c r="B66" s="289"/>
      <c r="C66" s="290"/>
      <c r="D66" s="290"/>
      <c r="E66" s="290"/>
      <c r="F66" s="290"/>
      <c r="G66" s="290"/>
      <c r="H66" s="290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90" zoomScaleNormal="90" zoomScaleSheetLayoutView="80" workbookViewId="0">
      <selection activeCell="C41" sqref="C41:E41"/>
    </sheetView>
  </sheetViews>
  <sheetFormatPr defaultRowHeight="12.75" x14ac:dyDescent="0.2"/>
  <cols>
    <col min="1" max="1" width="10.7109375" style="159" customWidth="1"/>
    <col min="2" max="2" width="15.7109375" style="159" customWidth="1"/>
    <col min="3" max="3" width="5.7109375" style="159" customWidth="1"/>
    <col min="4" max="5" width="6.7109375" style="159" customWidth="1"/>
    <col min="6" max="6" width="4.7109375" style="159" customWidth="1"/>
    <col min="7" max="7" width="6.7109375" style="159" customWidth="1"/>
    <col min="8" max="8" width="5.7109375" style="159" customWidth="1"/>
    <col min="9" max="9" width="6.7109375" style="159" customWidth="1"/>
    <col min="10" max="10" width="1.7109375" style="159" customWidth="1"/>
    <col min="11" max="11" width="10.7109375" style="159" customWidth="1"/>
    <col min="12" max="12" width="15.7109375" style="159" customWidth="1"/>
    <col min="13" max="13" width="5.7109375" style="159" customWidth="1"/>
    <col min="14" max="15" width="6.7109375" style="159" customWidth="1"/>
    <col min="16" max="16" width="4.7109375" style="159" customWidth="1"/>
    <col min="17" max="17" width="6.7109375" style="159" customWidth="1"/>
    <col min="18" max="18" width="5.7109375" style="159" customWidth="1"/>
    <col min="19" max="19" width="6.7109375" style="159" customWidth="1"/>
    <col min="20" max="256" width="9.140625" style="159"/>
    <col min="257" max="257" width="10.7109375" style="159" customWidth="1"/>
    <col min="258" max="258" width="15.7109375" style="159" customWidth="1"/>
    <col min="259" max="259" width="5.7109375" style="159" customWidth="1"/>
    <col min="260" max="261" width="6.7109375" style="159" customWidth="1"/>
    <col min="262" max="262" width="4.7109375" style="159" customWidth="1"/>
    <col min="263" max="263" width="6.7109375" style="159" customWidth="1"/>
    <col min="264" max="264" width="5.7109375" style="159" customWidth="1"/>
    <col min="265" max="265" width="6.7109375" style="159" customWidth="1"/>
    <col min="266" max="266" width="1.7109375" style="159" customWidth="1"/>
    <col min="267" max="267" width="10.7109375" style="159" customWidth="1"/>
    <col min="268" max="268" width="15.7109375" style="159" customWidth="1"/>
    <col min="269" max="269" width="5.7109375" style="159" customWidth="1"/>
    <col min="270" max="271" width="6.7109375" style="159" customWidth="1"/>
    <col min="272" max="272" width="4.7109375" style="159" customWidth="1"/>
    <col min="273" max="273" width="6.7109375" style="159" customWidth="1"/>
    <col min="274" max="274" width="5.7109375" style="159" customWidth="1"/>
    <col min="275" max="275" width="6.7109375" style="159" customWidth="1"/>
    <col min="276" max="512" width="9.140625" style="159"/>
    <col min="513" max="513" width="10.7109375" style="159" customWidth="1"/>
    <col min="514" max="514" width="15.7109375" style="159" customWidth="1"/>
    <col min="515" max="515" width="5.7109375" style="159" customWidth="1"/>
    <col min="516" max="517" width="6.7109375" style="159" customWidth="1"/>
    <col min="518" max="518" width="4.7109375" style="159" customWidth="1"/>
    <col min="519" max="519" width="6.7109375" style="159" customWidth="1"/>
    <col min="520" max="520" width="5.7109375" style="159" customWidth="1"/>
    <col min="521" max="521" width="6.7109375" style="159" customWidth="1"/>
    <col min="522" max="522" width="1.7109375" style="159" customWidth="1"/>
    <col min="523" max="523" width="10.7109375" style="159" customWidth="1"/>
    <col min="524" max="524" width="15.7109375" style="159" customWidth="1"/>
    <col min="525" max="525" width="5.7109375" style="159" customWidth="1"/>
    <col min="526" max="527" width="6.7109375" style="159" customWidth="1"/>
    <col min="528" max="528" width="4.7109375" style="159" customWidth="1"/>
    <col min="529" max="529" width="6.7109375" style="159" customWidth="1"/>
    <col min="530" max="530" width="5.7109375" style="159" customWidth="1"/>
    <col min="531" max="531" width="6.7109375" style="159" customWidth="1"/>
    <col min="532" max="768" width="9.140625" style="159"/>
    <col min="769" max="769" width="10.7109375" style="159" customWidth="1"/>
    <col min="770" max="770" width="15.7109375" style="159" customWidth="1"/>
    <col min="771" max="771" width="5.7109375" style="159" customWidth="1"/>
    <col min="772" max="773" width="6.7109375" style="159" customWidth="1"/>
    <col min="774" max="774" width="4.7109375" style="159" customWidth="1"/>
    <col min="775" max="775" width="6.7109375" style="159" customWidth="1"/>
    <col min="776" max="776" width="5.7109375" style="159" customWidth="1"/>
    <col min="777" max="777" width="6.7109375" style="159" customWidth="1"/>
    <col min="778" max="778" width="1.7109375" style="159" customWidth="1"/>
    <col min="779" max="779" width="10.7109375" style="159" customWidth="1"/>
    <col min="780" max="780" width="15.7109375" style="159" customWidth="1"/>
    <col min="781" max="781" width="5.7109375" style="159" customWidth="1"/>
    <col min="782" max="783" width="6.7109375" style="159" customWidth="1"/>
    <col min="784" max="784" width="4.7109375" style="159" customWidth="1"/>
    <col min="785" max="785" width="6.7109375" style="159" customWidth="1"/>
    <col min="786" max="786" width="5.7109375" style="159" customWidth="1"/>
    <col min="787" max="787" width="6.7109375" style="159" customWidth="1"/>
    <col min="788" max="1024" width="9.140625" style="159"/>
    <col min="1025" max="1025" width="10.7109375" style="159" customWidth="1"/>
    <col min="1026" max="1026" width="15.7109375" style="159" customWidth="1"/>
    <col min="1027" max="1027" width="5.7109375" style="159" customWidth="1"/>
    <col min="1028" max="1029" width="6.7109375" style="159" customWidth="1"/>
    <col min="1030" max="1030" width="4.7109375" style="159" customWidth="1"/>
    <col min="1031" max="1031" width="6.7109375" style="159" customWidth="1"/>
    <col min="1032" max="1032" width="5.7109375" style="159" customWidth="1"/>
    <col min="1033" max="1033" width="6.7109375" style="159" customWidth="1"/>
    <col min="1034" max="1034" width="1.7109375" style="159" customWidth="1"/>
    <col min="1035" max="1035" width="10.7109375" style="159" customWidth="1"/>
    <col min="1036" max="1036" width="15.7109375" style="159" customWidth="1"/>
    <col min="1037" max="1037" width="5.7109375" style="159" customWidth="1"/>
    <col min="1038" max="1039" width="6.7109375" style="159" customWidth="1"/>
    <col min="1040" max="1040" width="4.7109375" style="159" customWidth="1"/>
    <col min="1041" max="1041" width="6.7109375" style="159" customWidth="1"/>
    <col min="1042" max="1042" width="5.7109375" style="159" customWidth="1"/>
    <col min="1043" max="1043" width="6.7109375" style="159" customWidth="1"/>
    <col min="1044" max="1280" width="9.140625" style="159"/>
    <col min="1281" max="1281" width="10.7109375" style="159" customWidth="1"/>
    <col min="1282" max="1282" width="15.7109375" style="159" customWidth="1"/>
    <col min="1283" max="1283" width="5.7109375" style="159" customWidth="1"/>
    <col min="1284" max="1285" width="6.7109375" style="159" customWidth="1"/>
    <col min="1286" max="1286" width="4.7109375" style="159" customWidth="1"/>
    <col min="1287" max="1287" width="6.7109375" style="159" customWidth="1"/>
    <col min="1288" max="1288" width="5.7109375" style="159" customWidth="1"/>
    <col min="1289" max="1289" width="6.7109375" style="159" customWidth="1"/>
    <col min="1290" max="1290" width="1.7109375" style="159" customWidth="1"/>
    <col min="1291" max="1291" width="10.7109375" style="159" customWidth="1"/>
    <col min="1292" max="1292" width="15.7109375" style="159" customWidth="1"/>
    <col min="1293" max="1293" width="5.7109375" style="159" customWidth="1"/>
    <col min="1294" max="1295" width="6.7109375" style="159" customWidth="1"/>
    <col min="1296" max="1296" width="4.7109375" style="159" customWidth="1"/>
    <col min="1297" max="1297" width="6.7109375" style="159" customWidth="1"/>
    <col min="1298" max="1298" width="5.7109375" style="159" customWidth="1"/>
    <col min="1299" max="1299" width="6.7109375" style="159" customWidth="1"/>
    <col min="1300" max="1536" width="9.140625" style="159"/>
    <col min="1537" max="1537" width="10.7109375" style="159" customWidth="1"/>
    <col min="1538" max="1538" width="15.7109375" style="159" customWidth="1"/>
    <col min="1539" max="1539" width="5.7109375" style="159" customWidth="1"/>
    <col min="1540" max="1541" width="6.7109375" style="159" customWidth="1"/>
    <col min="1542" max="1542" width="4.7109375" style="159" customWidth="1"/>
    <col min="1543" max="1543" width="6.7109375" style="159" customWidth="1"/>
    <col min="1544" max="1544" width="5.7109375" style="159" customWidth="1"/>
    <col min="1545" max="1545" width="6.7109375" style="159" customWidth="1"/>
    <col min="1546" max="1546" width="1.7109375" style="159" customWidth="1"/>
    <col min="1547" max="1547" width="10.7109375" style="159" customWidth="1"/>
    <col min="1548" max="1548" width="15.7109375" style="159" customWidth="1"/>
    <col min="1549" max="1549" width="5.7109375" style="159" customWidth="1"/>
    <col min="1550" max="1551" width="6.7109375" style="159" customWidth="1"/>
    <col min="1552" max="1552" width="4.7109375" style="159" customWidth="1"/>
    <col min="1553" max="1553" width="6.7109375" style="159" customWidth="1"/>
    <col min="1554" max="1554" width="5.7109375" style="159" customWidth="1"/>
    <col min="1555" max="1555" width="6.7109375" style="159" customWidth="1"/>
    <col min="1556" max="1792" width="9.140625" style="159"/>
    <col min="1793" max="1793" width="10.7109375" style="159" customWidth="1"/>
    <col min="1794" max="1794" width="15.7109375" style="159" customWidth="1"/>
    <col min="1795" max="1795" width="5.7109375" style="159" customWidth="1"/>
    <col min="1796" max="1797" width="6.7109375" style="159" customWidth="1"/>
    <col min="1798" max="1798" width="4.7109375" style="159" customWidth="1"/>
    <col min="1799" max="1799" width="6.7109375" style="159" customWidth="1"/>
    <col min="1800" max="1800" width="5.7109375" style="159" customWidth="1"/>
    <col min="1801" max="1801" width="6.7109375" style="159" customWidth="1"/>
    <col min="1802" max="1802" width="1.7109375" style="159" customWidth="1"/>
    <col min="1803" max="1803" width="10.7109375" style="159" customWidth="1"/>
    <col min="1804" max="1804" width="15.7109375" style="159" customWidth="1"/>
    <col min="1805" max="1805" width="5.7109375" style="159" customWidth="1"/>
    <col min="1806" max="1807" width="6.7109375" style="159" customWidth="1"/>
    <col min="1808" max="1808" width="4.7109375" style="159" customWidth="1"/>
    <col min="1809" max="1809" width="6.7109375" style="159" customWidth="1"/>
    <col min="1810" max="1810" width="5.7109375" style="159" customWidth="1"/>
    <col min="1811" max="1811" width="6.7109375" style="159" customWidth="1"/>
    <col min="1812" max="2048" width="9.140625" style="159"/>
    <col min="2049" max="2049" width="10.7109375" style="159" customWidth="1"/>
    <col min="2050" max="2050" width="15.7109375" style="159" customWidth="1"/>
    <col min="2051" max="2051" width="5.7109375" style="159" customWidth="1"/>
    <col min="2052" max="2053" width="6.7109375" style="159" customWidth="1"/>
    <col min="2054" max="2054" width="4.7109375" style="159" customWidth="1"/>
    <col min="2055" max="2055" width="6.7109375" style="159" customWidth="1"/>
    <col min="2056" max="2056" width="5.7109375" style="159" customWidth="1"/>
    <col min="2057" max="2057" width="6.7109375" style="159" customWidth="1"/>
    <col min="2058" max="2058" width="1.7109375" style="159" customWidth="1"/>
    <col min="2059" max="2059" width="10.7109375" style="159" customWidth="1"/>
    <col min="2060" max="2060" width="15.7109375" style="159" customWidth="1"/>
    <col min="2061" max="2061" width="5.7109375" style="159" customWidth="1"/>
    <col min="2062" max="2063" width="6.7109375" style="159" customWidth="1"/>
    <col min="2064" max="2064" width="4.7109375" style="159" customWidth="1"/>
    <col min="2065" max="2065" width="6.7109375" style="159" customWidth="1"/>
    <col min="2066" max="2066" width="5.7109375" style="159" customWidth="1"/>
    <col min="2067" max="2067" width="6.7109375" style="159" customWidth="1"/>
    <col min="2068" max="2304" width="9.140625" style="159"/>
    <col min="2305" max="2305" width="10.7109375" style="159" customWidth="1"/>
    <col min="2306" max="2306" width="15.7109375" style="159" customWidth="1"/>
    <col min="2307" max="2307" width="5.7109375" style="159" customWidth="1"/>
    <col min="2308" max="2309" width="6.7109375" style="159" customWidth="1"/>
    <col min="2310" max="2310" width="4.7109375" style="159" customWidth="1"/>
    <col min="2311" max="2311" width="6.7109375" style="159" customWidth="1"/>
    <col min="2312" max="2312" width="5.7109375" style="159" customWidth="1"/>
    <col min="2313" max="2313" width="6.7109375" style="159" customWidth="1"/>
    <col min="2314" max="2314" width="1.7109375" style="159" customWidth="1"/>
    <col min="2315" max="2315" width="10.7109375" style="159" customWidth="1"/>
    <col min="2316" max="2316" width="15.7109375" style="159" customWidth="1"/>
    <col min="2317" max="2317" width="5.7109375" style="159" customWidth="1"/>
    <col min="2318" max="2319" width="6.7109375" style="159" customWidth="1"/>
    <col min="2320" max="2320" width="4.7109375" style="159" customWidth="1"/>
    <col min="2321" max="2321" width="6.7109375" style="159" customWidth="1"/>
    <col min="2322" max="2322" width="5.7109375" style="159" customWidth="1"/>
    <col min="2323" max="2323" width="6.7109375" style="159" customWidth="1"/>
    <col min="2324" max="2560" width="9.140625" style="159"/>
    <col min="2561" max="2561" width="10.7109375" style="159" customWidth="1"/>
    <col min="2562" max="2562" width="15.7109375" style="159" customWidth="1"/>
    <col min="2563" max="2563" width="5.7109375" style="159" customWidth="1"/>
    <col min="2564" max="2565" width="6.7109375" style="159" customWidth="1"/>
    <col min="2566" max="2566" width="4.7109375" style="159" customWidth="1"/>
    <col min="2567" max="2567" width="6.7109375" style="159" customWidth="1"/>
    <col min="2568" max="2568" width="5.7109375" style="159" customWidth="1"/>
    <col min="2569" max="2569" width="6.7109375" style="159" customWidth="1"/>
    <col min="2570" max="2570" width="1.7109375" style="159" customWidth="1"/>
    <col min="2571" max="2571" width="10.7109375" style="159" customWidth="1"/>
    <col min="2572" max="2572" width="15.7109375" style="159" customWidth="1"/>
    <col min="2573" max="2573" width="5.7109375" style="159" customWidth="1"/>
    <col min="2574" max="2575" width="6.7109375" style="159" customWidth="1"/>
    <col min="2576" max="2576" width="4.7109375" style="159" customWidth="1"/>
    <col min="2577" max="2577" width="6.7109375" style="159" customWidth="1"/>
    <col min="2578" max="2578" width="5.7109375" style="159" customWidth="1"/>
    <col min="2579" max="2579" width="6.7109375" style="159" customWidth="1"/>
    <col min="2580" max="2816" width="9.140625" style="159"/>
    <col min="2817" max="2817" width="10.7109375" style="159" customWidth="1"/>
    <col min="2818" max="2818" width="15.7109375" style="159" customWidth="1"/>
    <col min="2819" max="2819" width="5.7109375" style="159" customWidth="1"/>
    <col min="2820" max="2821" width="6.7109375" style="159" customWidth="1"/>
    <col min="2822" max="2822" width="4.7109375" style="159" customWidth="1"/>
    <col min="2823" max="2823" width="6.7109375" style="159" customWidth="1"/>
    <col min="2824" max="2824" width="5.7109375" style="159" customWidth="1"/>
    <col min="2825" max="2825" width="6.7109375" style="159" customWidth="1"/>
    <col min="2826" max="2826" width="1.7109375" style="159" customWidth="1"/>
    <col min="2827" max="2827" width="10.7109375" style="159" customWidth="1"/>
    <col min="2828" max="2828" width="15.7109375" style="159" customWidth="1"/>
    <col min="2829" max="2829" width="5.7109375" style="159" customWidth="1"/>
    <col min="2830" max="2831" width="6.7109375" style="159" customWidth="1"/>
    <col min="2832" max="2832" width="4.7109375" style="159" customWidth="1"/>
    <col min="2833" max="2833" width="6.7109375" style="159" customWidth="1"/>
    <col min="2834" max="2834" width="5.7109375" style="159" customWidth="1"/>
    <col min="2835" max="2835" width="6.7109375" style="159" customWidth="1"/>
    <col min="2836" max="3072" width="9.140625" style="159"/>
    <col min="3073" max="3073" width="10.7109375" style="159" customWidth="1"/>
    <col min="3074" max="3074" width="15.7109375" style="159" customWidth="1"/>
    <col min="3075" max="3075" width="5.7109375" style="159" customWidth="1"/>
    <col min="3076" max="3077" width="6.7109375" style="159" customWidth="1"/>
    <col min="3078" max="3078" width="4.7109375" style="159" customWidth="1"/>
    <col min="3079" max="3079" width="6.7109375" style="159" customWidth="1"/>
    <col min="3080" max="3080" width="5.7109375" style="159" customWidth="1"/>
    <col min="3081" max="3081" width="6.7109375" style="159" customWidth="1"/>
    <col min="3082" max="3082" width="1.7109375" style="159" customWidth="1"/>
    <col min="3083" max="3083" width="10.7109375" style="159" customWidth="1"/>
    <col min="3084" max="3084" width="15.7109375" style="159" customWidth="1"/>
    <col min="3085" max="3085" width="5.7109375" style="159" customWidth="1"/>
    <col min="3086" max="3087" width="6.7109375" style="159" customWidth="1"/>
    <col min="3088" max="3088" width="4.7109375" style="159" customWidth="1"/>
    <col min="3089" max="3089" width="6.7109375" style="159" customWidth="1"/>
    <col min="3090" max="3090" width="5.7109375" style="159" customWidth="1"/>
    <col min="3091" max="3091" width="6.7109375" style="159" customWidth="1"/>
    <col min="3092" max="3328" width="9.140625" style="159"/>
    <col min="3329" max="3329" width="10.7109375" style="159" customWidth="1"/>
    <col min="3330" max="3330" width="15.7109375" style="159" customWidth="1"/>
    <col min="3331" max="3331" width="5.7109375" style="159" customWidth="1"/>
    <col min="3332" max="3333" width="6.7109375" style="159" customWidth="1"/>
    <col min="3334" max="3334" width="4.7109375" style="159" customWidth="1"/>
    <col min="3335" max="3335" width="6.7109375" style="159" customWidth="1"/>
    <col min="3336" max="3336" width="5.7109375" style="159" customWidth="1"/>
    <col min="3337" max="3337" width="6.7109375" style="159" customWidth="1"/>
    <col min="3338" max="3338" width="1.7109375" style="159" customWidth="1"/>
    <col min="3339" max="3339" width="10.7109375" style="159" customWidth="1"/>
    <col min="3340" max="3340" width="15.7109375" style="159" customWidth="1"/>
    <col min="3341" max="3341" width="5.7109375" style="159" customWidth="1"/>
    <col min="3342" max="3343" width="6.7109375" style="159" customWidth="1"/>
    <col min="3344" max="3344" width="4.7109375" style="159" customWidth="1"/>
    <col min="3345" max="3345" width="6.7109375" style="159" customWidth="1"/>
    <col min="3346" max="3346" width="5.7109375" style="159" customWidth="1"/>
    <col min="3347" max="3347" width="6.7109375" style="159" customWidth="1"/>
    <col min="3348" max="3584" width="9.140625" style="159"/>
    <col min="3585" max="3585" width="10.7109375" style="159" customWidth="1"/>
    <col min="3586" max="3586" width="15.7109375" style="159" customWidth="1"/>
    <col min="3587" max="3587" width="5.7109375" style="159" customWidth="1"/>
    <col min="3588" max="3589" width="6.7109375" style="159" customWidth="1"/>
    <col min="3590" max="3590" width="4.7109375" style="159" customWidth="1"/>
    <col min="3591" max="3591" width="6.7109375" style="159" customWidth="1"/>
    <col min="3592" max="3592" width="5.7109375" style="159" customWidth="1"/>
    <col min="3593" max="3593" width="6.7109375" style="159" customWidth="1"/>
    <col min="3594" max="3594" width="1.7109375" style="159" customWidth="1"/>
    <col min="3595" max="3595" width="10.7109375" style="159" customWidth="1"/>
    <col min="3596" max="3596" width="15.7109375" style="159" customWidth="1"/>
    <col min="3597" max="3597" width="5.7109375" style="159" customWidth="1"/>
    <col min="3598" max="3599" width="6.7109375" style="159" customWidth="1"/>
    <col min="3600" max="3600" width="4.7109375" style="159" customWidth="1"/>
    <col min="3601" max="3601" width="6.7109375" style="159" customWidth="1"/>
    <col min="3602" max="3602" width="5.7109375" style="159" customWidth="1"/>
    <col min="3603" max="3603" width="6.7109375" style="159" customWidth="1"/>
    <col min="3604" max="3840" width="9.140625" style="159"/>
    <col min="3841" max="3841" width="10.7109375" style="159" customWidth="1"/>
    <col min="3842" max="3842" width="15.7109375" style="159" customWidth="1"/>
    <col min="3843" max="3843" width="5.7109375" style="159" customWidth="1"/>
    <col min="3844" max="3845" width="6.7109375" style="159" customWidth="1"/>
    <col min="3846" max="3846" width="4.7109375" style="159" customWidth="1"/>
    <col min="3847" max="3847" width="6.7109375" style="159" customWidth="1"/>
    <col min="3848" max="3848" width="5.7109375" style="159" customWidth="1"/>
    <col min="3849" max="3849" width="6.7109375" style="159" customWidth="1"/>
    <col min="3850" max="3850" width="1.7109375" style="159" customWidth="1"/>
    <col min="3851" max="3851" width="10.7109375" style="159" customWidth="1"/>
    <col min="3852" max="3852" width="15.7109375" style="159" customWidth="1"/>
    <col min="3853" max="3853" width="5.7109375" style="159" customWidth="1"/>
    <col min="3854" max="3855" width="6.7109375" style="159" customWidth="1"/>
    <col min="3856" max="3856" width="4.7109375" style="159" customWidth="1"/>
    <col min="3857" max="3857" width="6.7109375" style="159" customWidth="1"/>
    <col min="3858" max="3858" width="5.7109375" style="159" customWidth="1"/>
    <col min="3859" max="3859" width="6.7109375" style="159" customWidth="1"/>
    <col min="3860" max="4096" width="9.140625" style="159"/>
    <col min="4097" max="4097" width="10.7109375" style="159" customWidth="1"/>
    <col min="4098" max="4098" width="15.7109375" style="159" customWidth="1"/>
    <col min="4099" max="4099" width="5.7109375" style="159" customWidth="1"/>
    <col min="4100" max="4101" width="6.7109375" style="159" customWidth="1"/>
    <col min="4102" max="4102" width="4.7109375" style="159" customWidth="1"/>
    <col min="4103" max="4103" width="6.7109375" style="159" customWidth="1"/>
    <col min="4104" max="4104" width="5.7109375" style="159" customWidth="1"/>
    <col min="4105" max="4105" width="6.7109375" style="159" customWidth="1"/>
    <col min="4106" max="4106" width="1.7109375" style="159" customWidth="1"/>
    <col min="4107" max="4107" width="10.7109375" style="159" customWidth="1"/>
    <col min="4108" max="4108" width="15.7109375" style="159" customWidth="1"/>
    <col min="4109" max="4109" width="5.7109375" style="159" customWidth="1"/>
    <col min="4110" max="4111" width="6.7109375" style="159" customWidth="1"/>
    <col min="4112" max="4112" width="4.7109375" style="159" customWidth="1"/>
    <col min="4113" max="4113" width="6.7109375" style="159" customWidth="1"/>
    <col min="4114" max="4114" width="5.7109375" style="159" customWidth="1"/>
    <col min="4115" max="4115" width="6.7109375" style="159" customWidth="1"/>
    <col min="4116" max="4352" width="9.140625" style="159"/>
    <col min="4353" max="4353" width="10.7109375" style="159" customWidth="1"/>
    <col min="4354" max="4354" width="15.7109375" style="159" customWidth="1"/>
    <col min="4355" max="4355" width="5.7109375" style="159" customWidth="1"/>
    <col min="4356" max="4357" width="6.7109375" style="159" customWidth="1"/>
    <col min="4358" max="4358" width="4.7109375" style="159" customWidth="1"/>
    <col min="4359" max="4359" width="6.7109375" style="159" customWidth="1"/>
    <col min="4360" max="4360" width="5.7109375" style="159" customWidth="1"/>
    <col min="4361" max="4361" width="6.7109375" style="159" customWidth="1"/>
    <col min="4362" max="4362" width="1.7109375" style="159" customWidth="1"/>
    <col min="4363" max="4363" width="10.7109375" style="159" customWidth="1"/>
    <col min="4364" max="4364" width="15.7109375" style="159" customWidth="1"/>
    <col min="4365" max="4365" width="5.7109375" style="159" customWidth="1"/>
    <col min="4366" max="4367" width="6.7109375" style="159" customWidth="1"/>
    <col min="4368" max="4368" width="4.7109375" style="159" customWidth="1"/>
    <col min="4369" max="4369" width="6.7109375" style="159" customWidth="1"/>
    <col min="4370" max="4370" width="5.7109375" style="159" customWidth="1"/>
    <col min="4371" max="4371" width="6.7109375" style="159" customWidth="1"/>
    <col min="4372" max="4608" width="9.140625" style="159"/>
    <col min="4609" max="4609" width="10.7109375" style="159" customWidth="1"/>
    <col min="4610" max="4610" width="15.7109375" style="159" customWidth="1"/>
    <col min="4611" max="4611" width="5.7109375" style="159" customWidth="1"/>
    <col min="4612" max="4613" width="6.7109375" style="159" customWidth="1"/>
    <col min="4614" max="4614" width="4.7109375" style="159" customWidth="1"/>
    <col min="4615" max="4615" width="6.7109375" style="159" customWidth="1"/>
    <col min="4616" max="4616" width="5.7109375" style="159" customWidth="1"/>
    <col min="4617" max="4617" width="6.7109375" style="159" customWidth="1"/>
    <col min="4618" max="4618" width="1.7109375" style="159" customWidth="1"/>
    <col min="4619" max="4619" width="10.7109375" style="159" customWidth="1"/>
    <col min="4620" max="4620" width="15.7109375" style="159" customWidth="1"/>
    <col min="4621" max="4621" width="5.7109375" style="159" customWidth="1"/>
    <col min="4622" max="4623" width="6.7109375" style="159" customWidth="1"/>
    <col min="4624" max="4624" width="4.7109375" style="159" customWidth="1"/>
    <col min="4625" max="4625" width="6.7109375" style="159" customWidth="1"/>
    <col min="4626" max="4626" width="5.7109375" style="159" customWidth="1"/>
    <col min="4627" max="4627" width="6.7109375" style="159" customWidth="1"/>
    <col min="4628" max="4864" width="9.140625" style="159"/>
    <col min="4865" max="4865" width="10.7109375" style="159" customWidth="1"/>
    <col min="4866" max="4866" width="15.7109375" style="159" customWidth="1"/>
    <col min="4867" max="4867" width="5.7109375" style="159" customWidth="1"/>
    <col min="4868" max="4869" width="6.7109375" style="159" customWidth="1"/>
    <col min="4870" max="4870" width="4.7109375" style="159" customWidth="1"/>
    <col min="4871" max="4871" width="6.7109375" style="159" customWidth="1"/>
    <col min="4872" max="4872" width="5.7109375" style="159" customWidth="1"/>
    <col min="4873" max="4873" width="6.7109375" style="159" customWidth="1"/>
    <col min="4874" max="4874" width="1.7109375" style="159" customWidth="1"/>
    <col min="4875" max="4875" width="10.7109375" style="159" customWidth="1"/>
    <col min="4876" max="4876" width="15.7109375" style="159" customWidth="1"/>
    <col min="4877" max="4877" width="5.7109375" style="159" customWidth="1"/>
    <col min="4878" max="4879" width="6.7109375" style="159" customWidth="1"/>
    <col min="4880" max="4880" width="4.7109375" style="159" customWidth="1"/>
    <col min="4881" max="4881" width="6.7109375" style="159" customWidth="1"/>
    <col min="4882" max="4882" width="5.7109375" style="159" customWidth="1"/>
    <col min="4883" max="4883" width="6.7109375" style="159" customWidth="1"/>
    <col min="4884" max="5120" width="9.140625" style="159"/>
    <col min="5121" max="5121" width="10.7109375" style="159" customWidth="1"/>
    <col min="5122" max="5122" width="15.7109375" style="159" customWidth="1"/>
    <col min="5123" max="5123" width="5.7109375" style="159" customWidth="1"/>
    <col min="5124" max="5125" width="6.7109375" style="159" customWidth="1"/>
    <col min="5126" max="5126" width="4.7109375" style="159" customWidth="1"/>
    <col min="5127" max="5127" width="6.7109375" style="159" customWidth="1"/>
    <col min="5128" max="5128" width="5.7109375" style="159" customWidth="1"/>
    <col min="5129" max="5129" width="6.7109375" style="159" customWidth="1"/>
    <col min="5130" max="5130" width="1.7109375" style="159" customWidth="1"/>
    <col min="5131" max="5131" width="10.7109375" style="159" customWidth="1"/>
    <col min="5132" max="5132" width="15.7109375" style="159" customWidth="1"/>
    <col min="5133" max="5133" width="5.7109375" style="159" customWidth="1"/>
    <col min="5134" max="5135" width="6.7109375" style="159" customWidth="1"/>
    <col min="5136" max="5136" width="4.7109375" style="159" customWidth="1"/>
    <col min="5137" max="5137" width="6.7109375" style="159" customWidth="1"/>
    <col min="5138" max="5138" width="5.7109375" style="159" customWidth="1"/>
    <col min="5139" max="5139" width="6.7109375" style="159" customWidth="1"/>
    <col min="5140" max="5376" width="9.140625" style="159"/>
    <col min="5377" max="5377" width="10.7109375" style="159" customWidth="1"/>
    <col min="5378" max="5378" width="15.7109375" style="159" customWidth="1"/>
    <col min="5379" max="5379" width="5.7109375" style="159" customWidth="1"/>
    <col min="5380" max="5381" width="6.7109375" style="159" customWidth="1"/>
    <col min="5382" max="5382" width="4.7109375" style="159" customWidth="1"/>
    <col min="5383" max="5383" width="6.7109375" style="159" customWidth="1"/>
    <col min="5384" max="5384" width="5.7109375" style="159" customWidth="1"/>
    <col min="5385" max="5385" width="6.7109375" style="159" customWidth="1"/>
    <col min="5386" max="5386" width="1.7109375" style="159" customWidth="1"/>
    <col min="5387" max="5387" width="10.7109375" style="159" customWidth="1"/>
    <col min="5388" max="5388" width="15.7109375" style="159" customWidth="1"/>
    <col min="5389" max="5389" width="5.7109375" style="159" customWidth="1"/>
    <col min="5390" max="5391" width="6.7109375" style="159" customWidth="1"/>
    <col min="5392" max="5392" width="4.7109375" style="159" customWidth="1"/>
    <col min="5393" max="5393" width="6.7109375" style="159" customWidth="1"/>
    <col min="5394" max="5394" width="5.7109375" style="159" customWidth="1"/>
    <col min="5395" max="5395" width="6.7109375" style="159" customWidth="1"/>
    <col min="5396" max="5632" width="9.140625" style="159"/>
    <col min="5633" max="5633" width="10.7109375" style="159" customWidth="1"/>
    <col min="5634" max="5634" width="15.7109375" style="159" customWidth="1"/>
    <col min="5635" max="5635" width="5.7109375" style="159" customWidth="1"/>
    <col min="5636" max="5637" width="6.7109375" style="159" customWidth="1"/>
    <col min="5638" max="5638" width="4.7109375" style="159" customWidth="1"/>
    <col min="5639" max="5639" width="6.7109375" style="159" customWidth="1"/>
    <col min="5640" max="5640" width="5.7109375" style="159" customWidth="1"/>
    <col min="5641" max="5641" width="6.7109375" style="159" customWidth="1"/>
    <col min="5642" max="5642" width="1.7109375" style="159" customWidth="1"/>
    <col min="5643" max="5643" width="10.7109375" style="159" customWidth="1"/>
    <col min="5644" max="5644" width="15.7109375" style="159" customWidth="1"/>
    <col min="5645" max="5645" width="5.7109375" style="159" customWidth="1"/>
    <col min="5646" max="5647" width="6.7109375" style="159" customWidth="1"/>
    <col min="5648" max="5648" width="4.7109375" style="159" customWidth="1"/>
    <col min="5649" max="5649" width="6.7109375" style="159" customWidth="1"/>
    <col min="5650" max="5650" width="5.7109375" style="159" customWidth="1"/>
    <col min="5651" max="5651" width="6.7109375" style="159" customWidth="1"/>
    <col min="5652" max="5888" width="9.140625" style="159"/>
    <col min="5889" max="5889" width="10.7109375" style="159" customWidth="1"/>
    <col min="5890" max="5890" width="15.7109375" style="159" customWidth="1"/>
    <col min="5891" max="5891" width="5.7109375" style="159" customWidth="1"/>
    <col min="5892" max="5893" width="6.7109375" style="159" customWidth="1"/>
    <col min="5894" max="5894" width="4.7109375" style="159" customWidth="1"/>
    <col min="5895" max="5895" width="6.7109375" style="159" customWidth="1"/>
    <col min="5896" max="5896" width="5.7109375" style="159" customWidth="1"/>
    <col min="5897" max="5897" width="6.7109375" style="159" customWidth="1"/>
    <col min="5898" max="5898" width="1.7109375" style="159" customWidth="1"/>
    <col min="5899" max="5899" width="10.7109375" style="159" customWidth="1"/>
    <col min="5900" max="5900" width="15.7109375" style="159" customWidth="1"/>
    <col min="5901" max="5901" width="5.7109375" style="159" customWidth="1"/>
    <col min="5902" max="5903" width="6.7109375" style="159" customWidth="1"/>
    <col min="5904" max="5904" width="4.7109375" style="159" customWidth="1"/>
    <col min="5905" max="5905" width="6.7109375" style="159" customWidth="1"/>
    <col min="5906" max="5906" width="5.7109375" style="159" customWidth="1"/>
    <col min="5907" max="5907" width="6.7109375" style="159" customWidth="1"/>
    <col min="5908" max="6144" width="9.140625" style="159"/>
    <col min="6145" max="6145" width="10.7109375" style="159" customWidth="1"/>
    <col min="6146" max="6146" width="15.7109375" style="159" customWidth="1"/>
    <col min="6147" max="6147" width="5.7109375" style="159" customWidth="1"/>
    <col min="6148" max="6149" width="6.7109375" style="159" customWidth="1"/>
    <col min="6150" max="6150" width="4.7109375" style="159" customWidth="1"/>
    <col min="6151" max="6151" width="6.7109375" style="159" customWidth="1"/>
    <col min="6152" max="6152" width="5.7109375" style="159" customWidth="1"/>
    <col min="6153" max="6153" width="6.7109375" style="159" customWidth="1"/>
    <col min="6154" max="6154" width="1.7109375" style="159" customWidth="1"/>
    <col min="6155" max="6155" width="10.7109375" style="159" customWidth="1"/>
    <col min="6156" max="6156" width="15.7109375" style="159" customWidth="1"/>
    <col min="6157" max="6157" width="5.7109375" style="159" customWidth="1"/>
    <col min="6158" max="6159" width="6.7109375" style="159" customWidth="1"/>
    <col min="6160" max="6160" width="4.7109375" style="159" customWidth="1"/>
    <col min="6161" max="6161" width="6.7109375" style="159" customWidth="1"/>
    <col min="6162" max="6162" width="5.7109375" style="159" customWidth="1"/>
    <col min="6163" max="6163" width="6.7109375" style="159" customWidth="1"/>
    <col min="6164" max="6400" width="9.140625" style="159"/>
    <col min="6401" max="6401" width="10.7109375" style="159" customWidth="1"/>
    <col min="6402" max="6402" width="15.7109375" style="159" customWidth="1"/>
    <col min="6403" max="6403" width="5.7109375" style="159" customWidth="1"/>
    <col min="6404" max="6405" width="6.7109375" style="159" customWidth="1"/>
    <col min="6406" max="6406" width="4.7109375" style="159" customWidth="1"/>
    <col min="6407" max="6407" width="6.7109375" style="159" customWidth="1"/>
    <col min="6408" max="6408" width="5.7109375" style="159" customWidth="1"/>
    <col min="6409" max="6409" width="6.7109375" style="159" customWidth="1"/>
    <col min="6410" max="6410" width="1.7109375" style="159" customWidth="1"/>
    <col min="6411" max="6411" width="10.7109375" style="159" customWidth="1"/>
    <col min="6412" max="6412" width="15.7109375" style="159" customWidth="1"/>
    <col min="6413" max="6413" width="5.7109375" style="159" customWidth="1"/>
    <col min="6414" max="6415" width="6.7109375" style="159" customWidth="1"/>
    <col min="6416" max="6416" width="4.7109375" style="159" customWidth="1"/>
    <col min="6417" max="6417" width="6.7109375" style="159" customWidth="1"/>
    <col min="6418" max="6418" width="5.7109375" style="159" customWidth="1"/>
    <col min="6419" max="6419" width="6.7109375" style="159" customWidth="1"/>
    <col min="6420" max="6656" width="9.140625" style="159"/>
    <col min="6657" max="6657" width="10.7109375" style="159" customWidth="1"/>
    <col min="6658" max="6658" width="15.7109375" style="159" customWidth="1"/>
    <col min="6659" max="6659" width="5.7109375" style="159" customWidth="1"/>
    <col min="6660" max="6661" width="6.7109375" style="159" customWidth="1"/>
    <col min="6662" max="6662" width="4.7109375" style="159" customWidth="1"/>
    <col min="6663" max="6663" width="6.7109375" style="159" customWidth="1"/>
    <col min="6664" max="6664" width="5.7109375" style="159" customWidth="1"/>
    <col min="6665" max="6665" width="6.7109375" style="159" customWidth="1"/>
    <col min="6666" max="6666" width="1.7109375" style="159" customWidth="1"/>
    <col min="6667" max="6667" width="10.7109375" style="159" customWidth="1"/>
    <col min="6668" max="6668" width="15.7109375" style="159" customWidth="1"/>
    <col min="6669" max="6669" width="5.7109375" style="159" customWidth="1"/>
    <col min="6670" max="6671" width="6.7109375" style="159" customWidth="1"/>
    <col min="6672" max="6672" width="4.7109375" style="159" customWidth="1"/>
    <col min="6673" max="6673" width="6.7109375" style="159" customWidth="1"/>
    <col min="6674" max="6674" width="5.7109375" style="159" customWidth="1"/>
    <col min="6675" max="6675" width="6.7109375" style="159" customWidth="1"/>
    <col min="6676" max="6912" width="9.140625" style="159"/>
    <col min="6913" max="6913" width="10.7109375" style="159" customWidth="1"/>
    <col min="6914" max="6914" width="15.7109375" style="159" customWidth="1"/>
    <col min="6915" max="6915" width="5.7109375" style="159" customWidth="1"/>
    <col min="6916" max="6917" width="6.7109375" style="159" customWidth="1"/>
    <col min="6918" max="6918" width="4.7109375" style="159" customWidth="1"/>
    <col min="6919" max="6919" width="6.7109375" style="159" customWidth="1"/>
    <col min="6920" max="6920" width="5.7109375" style="159" customWidth="1"/>
    <col min="6921" max="6921" width="6.7109375" style="159" customWidth="1"/>
    <col min="6922" max="6922" width="1.7109375" style="159" customWidth="1"/>
    <col min="6923" max="6923" width="10.7109375" style="159" customWidth="1"/>
    <col min="6924" max="6924" width="15.7109375" style="159" customWidth="1"/>
    <col min="6925" max="6925" width="5.7109375" style="159" customWidth="1"/>
    <col min="6926" max="6927" width="6.7109375" style="159" customWidth="1"/>
    <col min="6928" max="6928" width="4.7109375" style="159" customWidth="1"/>
    <col min="6929" max="6929" width="6.7109375" style="159" customWidth="1"/>
    <col min="6930" max="6930" width="5.7109375" style="159" customWidth="1"/>
    <col min="6931" max="6931" width="6.7109375" style="159" customWidth="1"/>
    <col min="6932" max="7168" width="9.140625" style="159"/>
    <col min="7169" max="7169" width="10.7109375" style="159" customWidth="1"/>
    <col min="7170" max="7170" width="15.7109375" style="159" customWidth="1"/>
    <col min="7171" max="7171" width="5.7109375" style="159" customWidth="1"/>
    <col min="7172" max="7173" width="6.7109375" style="159" customWidth="1"/>
    <col min="7174" max="7174" width="4.7109375" style="159" customWidth="1"/>
    <col min="7175" max="7175" width="6.7109375" style="159" customWidth="1"/>
    <col min="7176" max="7176" width="5.7109375" style="159" customWidth="1"/>
    <col min="7177" max="7177" width="6.7109375" style="159" customWidth="1"/>
    <col min="7178" max="7178" width="1.7109375" style="159" customWidth="1"/>
    <col min="7179" max="7179" width="10.7109375" style="159" customWidth="1"/>
    <col min="7180" max="7180" width="15.7109375" style="159" customWidth="1"/>
    <col min="7181" max="7181" width="5.7109375" style="159" customWidth="1"/>
    <col min="7182" max="7183" width="6.7109375" style="159" customWidth="1"/>
    <col min="7184" max="7184" width="4.7109375" style="159" customWidth="1"/>
    <col min="7185" max="7185" width="6.7109375" style="159" customWidth="1"/>
    <col min="7186" max="7186" width="5.7109375" style="159" customWidth="1"/>
    <col min="7187" max="7187" width="6.7109375" style="159" customWidth="1"/>
    <col min="7188" max="7424" width="9.140625" style="159"/>
    <col min="7425" max="7425" width="10.7109375" style="159" customWidth="1"/>
    <col min="7426" max="7426" width="15.7109375" style="159" customWidth="1"/>
    <col min="7427" max="7427" width="5.7109375" style="159" customWidth="1"/>
    <col min="7428" max="7429" width="6.7109375" style="159" customWidth="1"/>
    <col min="7430" max="7430" width="4.7109375" style="159" customWidth="1"/>
    <col min="7431" max="7431" width="6.7109375" style="159" customWidth="1"/>
    <col min="7432" max="7432" width="5.7109375" style="159" customWidth="1"/>
    <col min="7433" max="7433" width="6.7109375" style="159" customWidth="1"/>
    <col min="7434" max="7434" width="1.7109375" style="159" customWidth="1"/>
    <col min="7435" max="7435" width="10.7109375" style="159" customWidth="1"/>
    <col min="7436" max="7436" width="15.7109375" style="159" customWidth="1"/>
    <col min="7437" max="7437" width="5.7109375" style="159" customWidth="1"/>
    <col min="7438" max="7439" width="6.7109375" style="159" customWidth="1"/>
    <col min="7440" max="7440" width="4.7109375" style="159" customWidth="1"/>
    <col min="7441" max="7441" width="6.7109375" style="159" customWidth="1"/>
    <col min="7442" max="7442" width="5.7109375" style="159" customWidth="1"/>
    <col min="7443" max="7443" width="6.7109375" style="159" customWidth="1"/>
    <col min="7444" max="7680" width="9.140625" style="159"/>
    <col min="7681" max="7681" width="10.7109375" style="159" customWidth="1"/>
    <col min="7682" max="7682" width="15.7109375" style="159" customWidth="1"/>
    <col min="7683" max="7683" width="5.7109375" style="159" customWidth="1"/>
    <col min="7684" max="7685" width="6.7109375" style="159" customWidth="1"/>
    <col min="7686" max="7686" width="4.7109375" style="159" customWidth="1"/>
    <col min="7687" max="7687" width="6.7109375" style="159" customWidth="1"/>
    <col min="7688" max="7688" width="5.7109375" style="159" customWidth="1"/>
    <col min="7689" max="7689" width="6.7109375" style="159" customWidth="1"/>
    <col min="7690" max="7690" width="1.7109375" style="159" customWidth="1"/>
    <col min="7691" max="7691" width="10.7109375" style="159" customWidth="1"/>
    <col min="7692" max="7692" width="15.7109375" style="159" customWidth="1"/>
    <col min="7693" max="7693" width="5.7109375" style="159" customWidth="1"/>
    <col min="7694" max="7695" width="6.7109375" style="159" customWidth="1"/>
    <col min="7696" max="7696" width="4.7109375" style="159" customWidth="1"/>
    <col min="7697" max="7697" width="6.7109375" style="159" customWidth="1"/>
    <col min="7698" max="7698" width="5.7109375" style="159" customWidth="1"/>
    <col min="7699" max="7699" width="6.7109375" style="159" customWidth="1"/>
    <col min="7700" max="7936" width="9.140625" style="159"/>
    <col min="7937" max="7937" width="10.7109375" style="159" customWidth="1"/>
    <col min="7938" max="7938" width="15.7109375" style="159" customWidth="1"/>
    <col min="7939" max="7939" width="5.7109375" style="159" customWidth="1"/>
    <col min="7940" max="7941" width="6.7109375" style="159" customWidth="1"/>
    <col min="7942" max="7942" width="4.7109375" style="159" customWidth="1"/>
    <col min="7943" max="7943" width="6.7109375" style="159" customWidth="1"/>
    <col min="7944" max="7944" width="5.7109375" style="159" customWidth="1"/>
    <col min="7945" max="7945" width="6.7109375" style="159" customWidth="1"/>
    <col min="7946" max="7946" width="1.7109375" style="159" customWidth="1"/>
    <col min="7947" max="7947" width="10.7109375" style="159" customWidth="1"/>
    <col min="7948" max="7948" width="15.7109375" style="159" customWidth="1"/>
    <col min="7949" max="7949" width="5.7109375" style="159" customWidth="1"/>
    <col min="7950" max="7951" width="6.7109375" style="159" customWidth="1"/>
    <col min="7952" max="7952" width="4.7109375" style="159" customWidth="1"/>
    <col min="7953" max="7953" width="6.7109375" style="159" customWidth="1"/>
    <col min="7954" max="7954" width="5.7109375" style="159" customWidth="1"/>
    <col min="7955" max="7955" width="6.7109375" style="159" customWidth="1"/>
    <col min="7956" max="8192" width="9.140625" style="159"/>
    <col min="8193" max="8193" width="10.7109375" style="159" customWidth="1"/>
    <col min="8194" max="8194" width="15.7109375" style="159" customWidth="1"/>
    <col min="8195" max="8195" width="5.7109375" style="159" customWidth="1"/>
    <col min="8196" max="8197" width="6.7109375" style="159" customWidth="1"/>
    <col min="8198" max="8198" width="4.7109375" style="159" customWidth="1"/>
    <col min="8199" max="8199" width="6.7109375" style="159" customWidth="1"/>
    <col min="8200" max="8200" width="5.7109375" style="159" customWidth="1"/>
    <col min="8201" max="8201" width="6.7109375" style="159" customWidth="1"/>
    <col min="8202" max="8202" width="1.7109375" style="159" customWidth="1"/>
    <col min="8203" max="8203" width="10.7109375" style="159" customWidth="1"/>
    <col min="8204" max="8204" width="15.7109375" style="159" customWidth="1"/>
    <col min="8205" max="8205" width="5.7109375" style="159" customWidth="1"/>
    <col min="8206" max="8207" width="6.7109375" style="159" customWidth="1"/>
    <col min="8208" max="8208" width="4.7109375" style="159" customWidth="1"/>
    <col min="8209" max="8209" width="6.7109375" style="159" customWidth="1"/>
    <col min="8210" max="8210" width="5.7109375" style="159" customWidth="1"/>
    <col min="8211" max="8211" width="6.7109375" style="159" customWidth="1"/>
    <col min="8212" max="8448" width="9.140625" style="159"/>
    <col min="8449" max="8449" width="10.7109375" style="159" customWidth="1"/>
    <col min="8450" max="8450" width="15.7109375" style="159" customWidth="1"/>
    <col min="8451" max="8451" width="5.7109375" style="159" customWidth="1"/>
    <col min="8452" max="8453" width="6.7109375" style="159" customWidth="1"/>
    <col min="8454" max="8454" width="4.7109375" style="159" customWidth="1"/>
    <col min="8455" max="8455" width="6.7109375" style="159" customWidth="1"/>
    <col min="8456" max="8456" width="5.7109375" style="159" customWidth="1"/>
    <col min="8457" max="8457" width="6.7109375" style="159" customWidth="1"/>
    <col min="8458" max="8458" width="1.7109375" style="159" customWidth="1"/>
    <col min="8459" max="8459" width="10.7109375" style="159" customWidth="1"/>
    <col min="8460" max="8460" width="15.7109375" style="159" customWidth="1"/>
    <col min="8461" max="8461" width="5.7109375" style="159" customWidth="1"/>
    <col min="8462" max="8463" width="6.7109375" style="159" customWidth="1"/>
    <col min="8464" max="8464" width="4.7109375" style="159" customWidth="1"/>
    <col min="8465" max="8465" width="6.7109375" style="159" customWidth="1"/>
    <col min="8466" max="8466" width="5.7109375" style="159" customWidth="1"/>
    <col min="8467" max="8467" width="6.7109375" style="159" customWidth="1"/>
    <col min="8468" max="8704" width="9.140625" style="159"/>
    <col min="8705" max="8705" width="10.7109375" style="159" customWidth="1"/>
    <col min="8706" max="8706" width="15.7109375" style="159" customWidth="1"/>
    <col min="8707" max="8707" width="5.7109375" style="159" customWidth="1"/>
    <col min="8708" max="8709" width="6.7109375" style="159" customWidth="1"/>
    <col min="8710" max="8710" width="4.7109375" style="159" customWidth="1"/>
    <col min="8711" max="8711" width="6.7109375" style="159" customWidth="1"/>
    <col min="8712" max="8712" width="5.7109375" style="159" customWidth="1"/>
    <col min="8713" max="8713" width="6.7109375" style="159" customWidth="1"/>
    <col min="8714" max="8714" width="1.7109375" style="159" customWidth="1"/>
    <col min="8715" max="8715" width="10.7109375" style="159" customWidth="1"/>
    <col min="8716" max="8716" width="15.7109375" style="159" customWidth="1"/>
    <col min="8717" max="8717" width="5.7109375" style="159" customWidth="1"/>
    <col min="8718" max="8719" width="6.7109375" style="159" customWidth="1"/>
    <col min="8720" max="8720" width="4.7109375" style="159" customWidth="1"/>
    <col min="8721" max="8721" width="6.7109375" style="159" customWidth="1"/>
    <col min="8722" max="8722" width="5.7109375" style="159" customWidth="1"/>
    <col min="8723" max="8723" width="6.7109375" style="159" customWidth="1"/>
    <col min="8724" max="8960" width="9.140625" style="159"/>
    <col min="8961" max="8961" width="10.7109375" style="159" customWidth="1"/>
    <col min="8962" max="8962" width="15.7109375" style="159" customWidth="1"/>
    <col min="8963" max="8963" width="5.7109375" style="159" customWidth="1"/>
    <col min="8964" max="8965" width="6.7109375" style="159" customWidth="1"/>
    <col min="8966" max="8966" width="4.7109375" style="159" customWidth="1"/>
    <col min="8967" max="8967" width="6.7109375" style="159" customWidth="1"/>
    <col min="8968" max="8968" width="5.7109375" style="159" customWidth="1"/>
    <col min="8969" max="8969" width="6.7109375" style="159" customWidth="1"/>
    <col min="8970" max="8970" width="1.7109375" style="159" customWidth="1"/>
    <col min="8971" max="8971" width="10.7109375" style="159" customWidth="1"/>
    <col min="8972" max="8972" width="15.7109375" style="159" customWidth="1"/>
    <col min="8973" max="8973" width="5.7109375" style="159" customWidth="1"/>
    <col min="8974" max="8975" width="6.7109375" style="159" customWidth="1"/>
    <col min="8976" max="8976" width="4.7109375" style="159" customWidth="1"/>
    <col min="8977" max="8977" width="6.7109375" style="159" customWidth="1"/>
    <col min="8978" max="8978" width="5.7109375" style="159" customWidth="1"/>
    <col min="8979" max="8979" width="6.7109375" style="159" customWidth="1"/>
    <col min="8980" max="9216" width="9.140625" style="159"/>
    <col min="9217" max="9217" width="10.7109375" style="159" customWidth="1"/>
    <col min="9218" max="9218" width="15.7109375" style="159" customWidth="1"/>
    <col min="9219" max="9219" width="5.7109375" style="159" customWidth="1"/>
    <col min="9220" max="9221" width="6.7109375" style="159" customWidth="1"/>
    <col min="9222" max="9222" width="4.7109375" style="159" customWidth="1"/>
    <col min="9223" max="9223" width="6.7109375" style="159" customWidth="1"/>
    <col min="9224" max="9224" width="5.7109375" style="159" customWidth="1"/>
    <col min="9225" max="9225" width="6.7109375" style="159" customWidth="1"/>
    <col min="9226" max="9226" width="1.7109375" style="159" customWidth="1"/>
    <col min="9227" max="9227" width="10.7109375" style="159" customWidth="1"/>
    <col min="9228" max="9228" width="15.7109375" style="159" customWidth="1"/>
    <col min="9229" max="9229" width="5.7109375" style="159" customWidth="1"/>
    <col min="9230" max="9231" width="6.7109375" style="159" customWidth="1"/>
    <col min="9232" max="9232" width="4.7109375" style="159" customWidth="1"/>
    <col min="9233" max="9233" width="6.7109375" style="159" customWidth="1"/>
    <col min="9234" max="9234" width="5.7109375" style="159" customWidth="1"/>
    <col min="9235" max="9235" width="6.7109375" style="159" customWidth="1"/>
    <col min="9236" max="9472" width="9.140625" style="159"/>
    <col min="9473" max="9473" width="10.7109375" style="159" customWidth="1"/>
    <col min="9474" max="9474" width="15.7109375" style="159" customWidth="1"/>
    <col min="9475" max="9475" width="5.7109375" style="159" customWidth="1"/>
    <col min="9476" max="9477" width="6.7109375" style="159" customWidth="1"/>
    <col min="9478" max="9478" width="4.7109375" style="159" customWidth="1"/>
    <col min="9479" max="9479" width="6.7109375" style="159" customWidth="1"/>
    <col min="9480" max="9480" width="5.7109375" style="159" customWidth="1"/>
    <col min="9481" max="9481" width="6.7109375" style="159" customWidth="1"/>
    <col min="9482" max="9482" width="1.7109375" style="159" customWidth="1"/>
    <col min="9483" max="9483" width="10.7109375" style="159" customWidth="1"/>
    <col min="9484" max="9484" width="15.7109375" style="159" customWidth="1"/>
    <col min="9485" max="9485" width="5.7109375" style="159" customWidth="1"/>
    <col min="9486" max="9487" width="6.7109375" style="159" customWidth="1"/>
    <col min="9488" max="9488" width="4.7109375" style="159" customWidth="1"/>
    <col min="9489" max="9489" width="6.7109375" style="159" customWidth="1"/>
    <col min="9490" max="9490" width="5.7109375" style="159" customWidth="1"/>
    <col min="9491" max="9491" width="6.7109375" style="159" customWidth="1"/>
    <col min="9492" max="9728" width="9.140625" style="159"/>
    <col min="9729" max="9729" width="10.7109375" style="159" customWidth="1"/>
    <col min="9730" max="9730" width="15.7109375" style="159" customWidth="1"/>
    <col min="9731" max="9731" width="5.7109375" style="159" customWidth="1"/>
    <col min="9732" max="9733" width="6.7109375" style="159" customWidth="1"/>
    <col min="9734" max="9734" width="4.7109375" style="159" customWidth="1"/>
    <col min="9735" max="9735" width="6.7109375" style="159" customWidth="1"/>
    <col min="9736" max="9736" width="5.7109375" style="159" customWidth="1"/>
    <col min="9737" max="9737" width="6.7109375" style="159" customWidth="1"/>
    <col min="9738" max="9738" width="1.7109375" style="159" customWidth="1"/>
    <col min="9739" max="9739" width="10.7109375" style="159" customWidth="1"/>
    <col min="9740" max="9740" width="15.7109375" style="159" customWidth="1"/>
    <col min="9741" max="9741" width="5.7109375" style="159" customWidth="1"/>
    <col min="9742" max="9743" width="6.7109375" style="159" customWidth="1"/>
    <col min="9744" max="9744" width="4.7109375" style="159" customWidth="1"/>
    <col min="9745" max="9745" width="6.7109375" style="159" customWidth="1"/>
    <col min="9746" max="9746" width="5.7109375" style="159" customWidth="1"/>
    <col min="9747" max="9747" width="6.7109375" style="159" customWidth="1"/>
    <col min="9748" max="9984" width="9.140625" style="159"/>
    <col min="9985" max="9985" width="10.7109375" style="159" customWidth="1"/>
    <col min="9986" max="9986" width="15.7109375" style="159" customWidth="1"/>
    <col min="9987" max="9987" width="5.7109375" style="159" customWidth="1"/>
    <col min="9988" max="9989" width="6.7109375" style="159" customWidth="1"/>
    <col min="9990" max="9990" width="4.7109375" style="159" customWidth="1"/>
    <col min="9991" max="9991" width="6.7109375" style="159" customWidth="1"/>
    <col min="9992" max="9992" width="5.7109375" style="159" customWidth="1"/>
    <col min="9993" max="9993" width="6.7109375" style="159" customWidth="1"/>
    <col min="9994" max="9994" width="1.7109375" style="159" customWidth="1"/>
    <col min="9995" max="9995" width="10.7109375" style="159" customWidth="1"/>
    <col min="9996" max="9996" width="15.7109375" style="159" customWidth="1"/>
    <col min="9997" max="9997" width="5.7109375" style="159" customWidth="1"/>
    <col min="9998" max="9999" width="6.7109375" style="159" customWidth="1"/>
    <col min="10000" max="10000" width="4.7109375" style="159" customWidth="1"/>
    <col min="10001" max="10001" width="6.7109375" style="159" customWidth="1"/>
    <col min="10002" max="10002" width="5.7109375" style="159" customWidth="1"/>
    <col min="10003" max="10003" width="6.7109375" style="159" customWidth="1"/>
    <col min="10004" max="10240" width="9.140625" style="159"/>
    <col min="10241" max="10241" width="10.7109375" style="159" customWidth="1"/>
    <col min="10242" max="10242" width="15.7109375" style="159" customWidth="1"/>
    <col min="10243" max="10243" width="5.7109375" style="159" customWidth="1"/>
    <col min="10244" max="10245" width="6.7109375" style="159" customWidth="1"/>
    <col min="10246" max="10246" width="4.7109375" style="159" customWidth="1"/>
    <col min="10247" max="10247" width="6.7109375" style="159" customWidth="1"/>
    <col min="10248" max="10248" width="5.7109375" style="159" customWidth="1"/>
    <col min="10249" max="10249" width="6.7109375" style="159" customWidth="1"/>
    <col min="10250" max="10250" width="1.7109375" style="159" customWidth="1"/>
    <col min="10251" max="10251" width="10.7109375" style="159" customWidth="1"/>
    <col min="10252" max="10252" width="15.7109375" style="159" customWidth="1"/>
    <col min="10253" max="10253" width="5.7109375" style="159" customWidth="1"/>
    <col min="10254" max="10255" width="6.7109375" style="159" customWidth="1"/>
    <col min="10256" max="10256" width="4.7109375" style="159" customWidth="1"/>
    <col min="10257" max="10257" width="6.7109375" style="159" customWidth="1"/>
    <col min="10258" max="10258" width="5.7109375" style="159" customWidth="1"/>
    <col min="10259" max="10259" width="6.7109375" style="159" customWidth="1"/>
    <col min="10260" max="10496" width="9.140625" style="159"/>
    <col min="10497" max="10497" width="10.7109375" style="159" customWidth="1"/>
    <col min="10498" max="10498" width="15.7109375" style="159" customWidth="1"/>
    <col min="10499" max="10499" width="5.7109375" style="159" customWidth="1"/>
    <col min="10500" max="10501" width="6.7109375" style="159" customWidth="1"/>
    <col min="10502" max="10502" width="4.7109375" style="159" customWidth="1"/>
    <col min="10503" max="10503" width="6.7109375" style="159" customWidth="1"/>
    <col min="10504" max="10504" width="5.7109375" style="159" customWidth="1"/>
    <col min="10505" max="10505" width="6.7109375" style="159" customWidth="1"/>
    <col min="10506" max="10506" width="1.7109375" style="159" customWidth="1"/>
    <col min="10507" max="10507" width="10.7109375" style="159" customWidth="1"/>
    <col min="10508" max="10508" width="15.7109375" style="159" customWidth="1"/>
    <col min="10509" max="10509" width="5.7109375" style="159" customWidth="1"/>
    <col min="10510" max="10511" width="6.7109375" style="159" customWidth="1"/>
    <col min="10512" max="10512" width="4.7109375" style="159" customWidth="1"/>
    <col min="10513" max="10513" width="6.7109375" style="159" customWidth="1"/>
    <col min="10514" max="10514" width="5.7109375" style="159" customWidth="1"/>
    <col min="10515" max="10515" width="6.7109375" style="159" customWidth="1"/>
    <col min="10516" max="10752" width="9.140625" style="159"/>
    <col min="10753" max="10753" width="10.7109375" style="159" customWidth="1"/>
    <col min="10754" max="10754" width="15.7109375" style="159" customWidth="1"/>
    <col min="10755" max="10755" width="5.7109375" style="159" customWidth="1"/>
    <col min="10756" max="10757" width="6.7109375" style="159" customWidth="1"/>
    <col min="10758" max="10758" width="4.7109375" style="159" customWidth="1"/>
    <col min="10759" max="10759" width="6.7109375" style="159" customWidth="1"/>
    <col min="10760" max="10760" width="5.7109375" style="159" customWidth="1"/>
    <col min="10761" max="10761" width="6.7109375" style="159" customWidth="1"/>
    <col min="10762" max="10762" width="1.7109375" style="159" customWidth="1"/>
    <col min="10763" max="10763" width="10.7109375" style="159" customWidth="1"/>
    <col min="10764" max="10764" width="15.7109375" style="159" customWidth="1"/>
    <col min="10765" max="10765" width="5.7109375" style="159" customWidth="1"/>
    <col min="10766" max="10767" width="6.7109375" style="159" customWidth="1"/>
    <col min="10768" max="10768" width="4.7109375" style="159" customWidth="1"/>
    <col min="10769" max="10769" width="6.7109375" style="159" customWidth="1"/>
    <col min="10770" max="10770" width="5.7109375" style="159" customWidth="1"/>
    <col min="10771" max="10771" width="6.7109375" style="159" customWidth="1"/>
    <col min="10772" max="11008" width="9.140625" style="159"/>
    <col min="11009" max="11009" width="10.7109375" style="159" customWidth="1"/>
    <col min="11010" max="11010" width="15.7109375" style="159" customWidth="1"/>
    <col min="11011" max="11011" width="5.7109375" style="159" customWidth="1"/>
    <col min="11012" max="11013" width="6.7109375" style="159" customWidth="1"/>
    <col min="11014" max="11014" width="4.7109375" style="159" customWidth="1"/>
    <col min="11015" max="11015" width="6.7109375" style="159" customWidth="1"/>
    <col min="11016" max="11016" width="5.7109375" style="159" customWidth="1"/>
    <col min="11017" max="11017" width="6.7109375" style="159" customWidth="1"/>
    <col min="11018" max="11018" width="1.7109375" style="159" customWidth="1"/>
    <col min="11019" max="11019" width="10.7109375" style="159" customWidth="1"/>
    <col min="11020" max="11020" width="15.7109375" style="159" customWidth="1"/>
    <col min="11021" max="11021" width="5.7109375" style="159" customWidth="1"/>
    <col min="11022" max="11023" width="6.7109375" style="159" customWidth="1"/>
    <col min="11024" max="11024" width="4.7109375" style="159" customWidth="1"/>
    <col min="11025" max="11025" width="6.7109375" style="159" customWidth="1"/>
    <col min="11026" max="11026" width="5.7109375" style="159" customWidth="1"/>
    <col min="11027" max="11027" width="6.7109375" style="159" customWidth="1"/>
    <col min="11028" max="11264" width="9.140625" style="159"/>
    <col min="11265" max="11265" width="10.7109375" style="159" customWidth="1"/>
    <col min="11266" max="11266" width="15.7109375" style="159" customWidth="1"/>
    <col min="11267" max="11267" width="5.7109375" style="159" customWidth="1"/>
    <col min="11268" max="11269" width="6.7109375" style="159" customWidth="1"/>
    <col min="11270" max="11270" width="4.7109375" style="159" customWidth="1"/>
    <col min="11271" max="11271" width="6.7109375" style="159" customWidth="1"/>
    <col min="11272" max="11272" width="5.7109375" style="159" customWidth="1"/>
    <col min="11273" max="11273" width="6.7109375" style="159" customWidth="1"/>
    <col min="11274" max="11274" width="1.7109375" style="159" customWidth="1"/>
    <col min="11275" max="11275" width="10.7109375" style="159" customWidth="1"/>
    <col min="11276" max="11276" width="15.7109375" style="159" customWidth="1"/>
    <col min="11277" max="11277" width="5.7109375" style="159" customWidth="1"/>
    <col min="11278" max="11279" width="6.7109375" style="159" customWidth="1"/>
    <col min="11280" max="11280" width="4.7109375" style="159" customWidth="1"/>
    <col min="11281" max="11281" width="6.7109375" style="159" customWidth="1"/>
    <col min="11282" max="11282" width="5.7109375" style="159" customWidth="1"/>
    <col min="11283" max="11283" width="6.7109375" style="159" customWidth="1"/>
    <col min="11284" max="11520" width="9.140625" style="159"/>
    <col min="11521" max="11521" width="10.7109375" style="159" customWidth="1"/>
    <col min="11522" max="11522" width="15.7109375" style="159" customWidth="1"/>
    <col min="11523" max="11523" width="5.7109375" style="159" customWidth="1"/>
    <col min="11524" max="11525" width="6.7109375" style="159" customWidth="1"/>
    <col min="11526" max="11526" width="4.7109375" style="159" customWidth="1"/>
    <col min="11527" max="11527" width="6.7109375" style="159" customWidth="1"/>
    <col min="11528" max="11528" width="5.7109375" style="159" customWidth="1"/>
    <col min="11529" max="11529" width="6.7109375" style="159" customWidth="1"/>
    <col min="11530" max="11530" width="1.7109375" style="159" customWidth="1"/>
    <col min="11531" max="11531" width="10.7109375" style="159" customWidth="1"/>
    <col min="11532" max="11532" width="15.7109375" style="159" customWidth="1"/>
    <col min="11533" max="11533" width="5.7109375" style="159" customWidth="1"/>
    <col min="11534" max="11535" width="6.7109375" style="159" customWidth="1"/>
    <col min="11536" max="11536" width="4.7109375" style="159" customWidth="1"/>
    <col min="11537" max="11537" width="6.7109375" style="159" customWidth="1"/>
    <col min="11538" max="11538" width="5.7109375" style="159" customWidth="1"/>
    <col min="11539" max="11539" width="6.7109375" style="159" customWidth="1"/>
    <col min="11540" max="11776" width="9.140625" style="159"/>
    <col min="11777" max="11777" width="10.7109375" style="159" customWidth="1"/>
    <col min="11778" max="11778" width="15.7109375" style="159" customWidth="1"/>
    <col min="11779" max="11779" width="5.7109375" style="159" customWidth="1"/>
    <col min="11780" max="11781" width="6.7109375" style="159" customWidth="1"/>
    <col min="11782" max="11782" width="4.7109375" style="159" customWidth="1"/>
    <col min="11783" max="11783" width="6.7109375" style="159" customWidth="1"/>
    <col min="11784" max="11784" width="5.7109375" style="159" customWidth="1"/>
    <col min="11785" max="11785" width="6.7109375" style="159" customWidth="1"/>
    <col min="11786" max="11786" width="1.7109375" style="159" customWidth="1"/>
    <col min="11787" max="11787" width="10.7109375" style="159" customWidth="1"/>
    <col min="11788" max="11788" width="15.7109375" style="159" customWidth="1"/>
    <col min="11789" max="11789" width="5.7109375" style="159" customWidth="1"/>
    <col min="11790" max="11791" width="6.7109375" style="159" customWidth="1"/>
    <col min="11792" max="11792" width="4.7109375" style="159" customWidth="1"/>
    <col min="11793" max="11793" width="6.7109375" style="159" customWidth="1"/>
    <col min="11794" max="11794" width="5.7109375" style="159" customWidth="1"/>
    <col min="11795" max="11795" width="6.7109375" style="159" customWidth="1"/>
    <col min="11796" max="12032" width="9.140625" style="159"/>
    <col min="12033" max="12033" width="10.7109375" style="159" customWidth="1"/>
    <col min="12034" max="12034" width="15.7109375" style="159" customWidth="1"/>
    <col min="12035" max="12035" width="5.7109375" style="159" customWidth="1"/>
    <col min="12036" max="12037" width="6.7109375" style="159" customWidth="1"/>
    <col min="12038" max="12038" width="4.7109375" style="159" customWidth="1"/>
    <col min="12039" max="12039" width="6.7109375" style="159" customWidth="1"/>
    <col min="12040" max="12040" width="5.7109375" style="159" customWidth="1"/>
    <col min="12041" max="12041" width="6.7109375" style="159" customWidth="1"/>
    <col min="12042" max="12042" width="1.7109375" style="159" customWidth="1"/>
    <col min="12043" max="12043" width="10.7109375" style="159" customWidth="1"/>
    <col min="12044" max="12044" width="15.7109375" style="159" customWidth="1"/>
    <col min="12045" max="12045" width="5.7109375" style="159" customWidth="1"/>
    <col min="12046" max="12047" width="6.7109375" style="159" customWidth="1"/>
    <col min="12048" max="12048" width="4.7109375" style="159" customWidth="1"/>
    <col min="12049" max="12049" width="6.7109375" style="159" customWidth="1"/>
    <col min="12050" max="12050" width="5.7109375" style="159" customWidth="1"/>
    <col min="12051" max="12051" width="6.7109375" style="159" customWidth="1"/>
    <col min="12052" max="12288" width="9.140625" style="159"/>
    <col min="12289" max="12289" width="10.7109375" style="159" customWidth="1"/>
    <col min="12290" max="12290" width="15.7109375" style="159" customWidth="1"/>
    <col min="12291" max="12291" width="5.7109375" style="159" customWidth="1"/>
    <col min="12292" max="12293" width="6.7109375" style="159" customWidth="1"/>
    <col min="12294" max="12294" width="4.7109375" style="159" customWidth="1"/>
    <col min="12295" max="12295" width="6.7109375" style="159" customWidth="1"/>
    <col min="12296" max="12296" width="5.7109375" style="159" customWidth="1"/>
    <col min="12297" max="12297" width="6.7109375" style="159" customWidth="1"/>
    <col min="12298" max="12298" width="1.7109375" style="159" customWidth="1"/>
    <col min="12299" max="12299" width="10.7109375" style="159" customWidth="1"/>
    <col min="12300" max="12300" width="15.7109375" style="159" customWidth="1"/>
    <col min="12301" max="12301" width="5.7109375" style="159" customWidth="1"/>
    <col min="12302" max="12303" width="6.7109375" style="159" customWidth="1"/>
    <col min="12304" max="12304" width="4.7109375" style="159" customWidth="1"/>
    <col min="12305" max="12305" width="6.7109375" style="159" customWidth="1"/>
    <col min="12306" max="12306" width="5.7109375" style="159" customWidth="1"/>
    <col min="12307" max="12307" width="6.7109375" style="159" customWidth="1"/>
    <col min="12308" max="12544" width="9.140625" style="159"/>
    <col min="12545" max="12545" width="10.7109375" style="159" customWidth="1"/>
    <col min="12546" max="12546" width="15.7109375" style="159" customWidth="1"/>
    <col min="12547" max="12547" width="5.7109375" style="159" customWidth="1"/>
    <col min="12548" max="12549" width="6.7109375" style="159" customWidth="1"/>
    <col min="12550" max="12550" width="4.7109375" style="159" customWidth="1"/>
    <col min="12551" max="12551" width="6.7109375" style="159" customWidth="1"/>
    <col min="12552" max="12552" width="5.7109375" style="159" customWidth="1"/>
    <col min="12553" max="12553" width="6.7109375" style="159" customWidth="1"/>
    <col min="12554" max="12554" width="1.7109375" style="159" customWidth="1"/>
    <col min="12555" max="12555" width="10.7109375" style="159" customWidth="1"/>
    <col min="12556" max="12556" width="15.7109375" style="159" customWidth="1"/>
    <col min="12557" max="12557" width="5.7109375" style="159" customWidth="1"/>
    <col min="12558" max="12559" width="6.7109375" style="159" customWidth="1"/>
    <col min="12560" max="12560" width="4.7109375" style="159" customWidth="1"/>
    <col min="12561" max="12561" width="6.7109375" style="159" customWidth="1"/>
    <col min="12562" max="12562" width="5.7109375" style="159" customWidth="1"/>
    <col min="12563" max="12563" width="6.7109375" style="159" customWidth="1"/>
    <col min="12564" max="12800" width="9.140625" style="159"/>
    <col min="12801" max="12801" width="10.7109375" style="159" customWidth="1"/>
    <col min="12802" max="12802" width="15.7109375" style="159" customWidth="1"/>
    <col min="12803" max="12803" width="5.7109375" style="159" customWidth="1"/>
    <col min="12804" max="12805" width="6.7109375" style="159" customWidth="1"/>
    <col min="12806" max="12806" width="4.7109375" style="159" customWidth="1"/>
    <col min="12807" max="12807" width="6.7109375" style="159" customWidth="1"/>
    <col min="12808" max="12808" width="5.7109375" style="159" customWidth="1"/>
    <col min="12809" max="12809" width="6.7109375" style="159" customWidth="1"/>
    <col min="12810" max="12810" width="1.7109375" style="159" customWidth="1"/>
    <col min="12811" max="12811" width="10.7109375" style="159" customWidth="1"/>
    <col min="12812" max="12812" width="15.7109375" style="159" customWidth="1"/>
    <col min="12813" max="12813" width="5.7109375" style="159" customWidth="1"/>
    <col min="12814" max="12815" width="6.7109375" style="159" customWidth="1"/>
    <col min="12816" max="12816" width="4.7109375" style="159" customWidth="1"/>
    <col min="12817" max="12817" width="6.7109375" style="159" customWidth="1"/>
    <col min="12818" max="12818" width="5.7109375" style="159" customWidth="1"/>
    <col min="12819" max="12819" width="6.7109375" style="159" customWidth="1"/>
    <col min="12820" max="13056" width="9.140625" style="159"/>
    <col min="13057" max="13057" width="10.7109375" style="159" customWidth="1"/>
    <col min="13058" max="13058" width="15.7109375" style="159" customWidth="1"/>
    <col min="13059" max="13059" width="5.7109375" style="159" customWidth="1"/>
    <col min="13060" max="13061" width="6.7109375" style="159" customWidth="1"/>
    <col min="13062" max="13062" width="4.7109375" style="159" customWidth="1"/>
    <col min="13063" max="13063" width="6.7109375" style="159" customWidth="1"/>
    <col min="13064" max="13064" width="5.7109375" style="159" customWidth="1"/>
    <col min="13065" max="13065" width="6.7109375" style="159" customWidth="1"/>
    <col min="13066" max="13066" width="1.7109375" style="159" customWidth="1"/>
    <col min="13067" max="13067" width="10.7109375" style="159" customWidth="1"/>
    <col min="13068" max="13068" width="15.7109375" style="159" customWidth="1"/>
    <col min="13069" max="13069" width="5.7109375" style="159" customWidth="1"/>
    <col min="13070" max="13071" width="6.7109375" style="159" customWidth="1"/>
    <col min="13072" max="13072" width="4.7109375" style="159" customWidth="1"/>
    <col min="13073" max="13073" width="6.7109375" style="159" customWidth="1"/>
    <col min="13074" max="13074" width="5.7109375" style="159" customWidth="1"/>
    <col min="13075" max="13075" width="6.7109375" style="159" customWidth="1"/>
    <col min="13076" max="13312" width="9.140625" style="159"/>
    <col min="13313" max="13313" width="10.7109375" style="159" customWidth="1"/>
    <col min="13314" max="13314" width="15.7109375" style="159" customWidth="1"/>
    <col min="13315" max="13315" width="5.7109375" style="159" customWidth="1"/>
    <col min="13316" max="13317" width="6.7109375" style="159" customWidth="1"/>
    <col min="13318" max="13318" width="4.7109375" style="159" customWidth="1"/>
    <col min="13319" max="13319" width="6.7109375" style="159" customWidth="1"/>
    <col min="13320" max="13320" width="5.7109375" style="159" customWidth="1"/>
    <col min="13321" max="13321" width="6.7109375" style="159" customWidth="1"/>
    <col min="13322" max="13322" width="1.7109375" style="159" customWidth="1"/>
    <col min="13323" max="13323" width="10.7109375" style="159" customWidth="1"/>
    <col min="13324" max="13324" width="15.7109375" style="159" customWidth="1"/>
    <col min="13325" max="13325" width="5.7109375" style="159" customWidth="1"/>
    <col min="13326" max="13327" width="6.7109375" style="159" customWidth="1"/>
    <col min="13328" max="13328" width="4.7109375" style="159" customWidth="1"/>
    <col min="13329" max="13329" width="6.7109375" style="159" customWidth="1"/>
    <col min="13330" max="13330" width="5.7109375" style="159" customWidth="1"/>
    <col min="13331" max="13331" width="6.7109375" style="159" customWidth="1"/>
    <col min="13332" max="13568" width="9.140625" style="159"/>
    <col min="13569" max="13569" width="10.7109375" style="159" customWidth="1"/>
    <col min="13570" max="13570" width="15.7109375" style="159" customWidth="1"/>
    <col min="13571" max="13571" width="5.7109375" style="159" customWidth="1"/>
    <col min="13572" max="13573" width="6.7109375" style="159" customWidth="1"/>
    <col min="13574" max="13574" width="4.7109375" style="159" customWidth="1"/>
    <col min="13575" max="13575" width="6.7109375" style="159" customWidth="1"/>
    <col min="13576" max="13576" width="5.7109375" style="159" customWidth="1"/>
    <col min="13577" max="13577" width="6.7109375" style="159" customWidth="1"/>
    <col min="13578" max="13578" width="1.7109375" style="159" customWidth="1"/>
    <col min="13579" max="13579" width="10.7109375" style="159" customWidth="1"/>
    <col min="13580" max="13580" width="15.7109375" style="159" customWidth="1"/>
    <col min="13581" max="13581" width="5.7109375" style="159" customWidth="1"/>
    <col min="13582" max="13583" width="6.7109375" style="159" customWidth="1"/>
    <col min="13584" max="13584" width="4.7109375" style="159" customWidth="1"/>
    <col min="13585" max="13585" width="6.7109375" style="159" customWidth="1"/>
    <col min="13586" max="13586" width="5.7109375" style="159" customWidth="1"/>
    <col min="13587" max="13587" width="6.7109375" style="159" customWidth="1"/>
    <col min="13588" max="13824" width="9.140625" style="159"/>
    <col min="13825" max="13825" width="10.7109375" style="159" customWidth="1"/>
    <col min="13826" max="13826" width="15.7109375" style="159" customWidth="1"/>
    <col min="13827" max="13827" width="5.7109375" style="159" customWidth="1"/>
    <col min="13828" max="13829" width="6.7109375" style="159" customWidth="1"/>
    <col min="13830" max="13830" width="4.7109375" style="159" customWidth="1"/>
    <col min="13831" max="13831" width="6.7109375" style="159" customWidth="1"/>
    <col min="13832" max="13832" width="5.7109375" style="159" customWidth="1"/>
    <col min="13833" max="13833" width="6.7109375" style="159" customWidth="1"/>
    <col min="13834" max="13834" width="1.7109375" style="159" customWidth="1"/>
    <col min="13835" max="13835" width="10.7109375" style="159" customWidth="1"/>
    <col min="13836" max="13836" width="15.7109375" style="159" customWidth="1"/>
    <col min="13837" max="13837" width="5.7109375" style="159" customWidth="1"/>
    <col min="13838" max="13839" width="6.7109375" style="159" customWidth="1"/>
    <col min="13840" max="13840" width="4.7109375" style="159" customWidth="1"/>
    <col min="13841" max="13841" width="6.7109375" style="159" customWidth="1"/>
    <col min="13842" max="13842" width="5.7109375" style="159" customWidth="1"/>
    <col min="13843" max="13843" width="6.7109375" style="159" customWidth="1"/>
    <col min="13844" max="14080" width="9.140625" style="159"/>
    <col min="14081" max="14081" width="10.7109375" style="159" customWidth="1"/>
    <col min="14082" max="14082" width="15.7109375" style="159" customWidth="1"/>
    <col min="14083" max="14083" width="5.7109375" style="159" customWidth="1"/>
    <col min="14084" max="14085" width="6.7109375" style="159" customWidth="1"/>
    <col min="14086" max="14086" width="4.7109375" style="159" customWidth="1"/>
    <col min="14087" max="14087" width="6.7109375" style="159" customWidth="1"/>
    <col min="14088" max="14088" width="5.7109375" style="159" customWidth="1"/>
    <col min="14089" max="14089" width="6.7109375" style="159" customWidth="1"/>
    <col min="14090" max="14090" width="1.7109375" style="159" customWidth="1"/>
    <col min="14091" max="14091" width="10.7109375" style="159" customWidth="1"/>
    <col min="14092" max="14092" width="15.7109375" style="159" customWidth="1"/>
    <col min="14093" max="14093" width="5.7109375" style="159" customWidth="1"/>
    <col min="14094" max="14095" width="6.7109375" style="159" customWidth="1"/>
    <col min="14096" max="14096" width="4.7109375" style="159" customWidth="1"/>
    <col min="14097" max="14097" width="6.7109375" style="159" customWidth="1"/>
    <col min="14098" max="14098" width="5.7109375" style="159" customWidth="1"/>
    <col min="14099" max="14099" width="6.7109375" style="159" customWidth="1"/>
    <col min="14100" max="14336" width="9.140625" style="159"/>
    <col min="14337" max="14337" width="10.7109375" style="159" customWidth="1"/>
    <col min="14338" max="14338" width="15.7109375" style="159" customWidth="1"/>
    <col min="14339" max="14339" width="5.7109375" style="159" customWidth="1"/>
    <col min="14340" max="14341" width="6.7109375" style="159" customWidth="1"/>
    <col min="14342" max="14342" width="4.7109375" style="159" customWidth="1"/>
    <col min="14343" max="14343" width="6.7109375" style="159" customWidth="1"/>
    <col min="14344" max="14344" width="5.7109375" style="159" customWidth="1"/>
    <col min="14345" max="14345" width="6.7109375" style="159" customWidth="1"/>
    <col min="14346" max="14346" width="1.7109375" style="159" customWidth="1"/>
    <col min="14347" max="14347" width="10.7109375" style="159" customWidth="1"/>
    <col min="14348" max="14348" width="15.7109375" style="159" customWidth="1"/>
    <col min="14349" max="14349" width="5.7109375" style="159" customWidth="1"/>
    <col min="14350" max="14351" width="6.7109375" style="159" customWidth="1"/>
    <col min="14352" max="14352" width="4.7109375" style="159" customWidth="1"/>
    <col min="14353" max="14353" width="6.7109375" style="159" customWidth="1"/>
    <col min="14354" max="14354" width="5.7109375" style="159" customWidth="1"/>
    <col min="14355" max="14355" width="6.7109375" style="159" customWidth="1"/>
    <col min="14356" max="14592" width="9.140625" style="159"/>
    <col min="14593" max="14593" width="10.7109375" style="159" customWidth="1"/>
    <col min="14594" max="14594" width="15.7109375" style="159" customWidth="1"/>
    <col min="14595" max="14595" width="5.7109375" style="159" customWidth="1"/>
    <col min="14596" max="14597" width="6.7109375" style="159" customWidth="1"/>
    <col min="14598" max="14598" width="4.7109375" style="159" customWidth="1"/>
    <col min="14599" max="14599" width="6.7109375" style="159" customWidth="1"/>
    <col min="14600" max="14600" width="5.7109375" style="159" customWidth="1"/>
    <col min="14601" max="14601" width="6.7109375" style="159" customWidth="1"/>
    <col min="14602" max="14602" width="1.7109375" style="159" customWidth="1"/>
    <col min="14603" max="14603" width="10.7109375" style="159" customWidth="1"/>
    <col min="14604" max="14604" width="15.7109375" style="159" customWidth="1"/>
    <col min="14605" max="14605" width="5.7109375" style="159" customWidth="1"/>
    <col min="14606" max="14607" width="6.7109375" style="159" customWidth="1"/>
    <col min="14608" max="14608" width="4.7109375" style="159" customWidth="1"/>
    <col min="14609" max="14609" width="6.7109375" style="159" customWidth="1"/>
    <col min="14610" max="14610" width="5.7109375" style="159" customWidth="1"/>
    <col min="14611" max="14611" width="6.7109375" style="159" customWidth="1"/>
    <col min="14612" max="14848" width="9.140625" style="159"/>
    <col min="14849" max="14849" width="10.7109375" style="159" customWidth="1"/>
    <col min="14850" max="14850" width="15.7109375" style="159" customWidth="1"/>
    <col min="14851" max="14851" width="5.7109375" style="159" customWidth="1"/>
    <col min="14852" max="14853" width="6.7109375" style="159" customWidth="1"/>
    <col min="14854" max="14854" width="4.7109375" style="159" customWidth="1"/>
    <col min="14855" max="14855" width="6.7109375" style="159" customWidth="1"/>
    <col min="14856" max="14856" width="5.7109375" style="159" customWidth="1"/>
    <col min="14857" max="14857" width="6.7109375" style="159" customWidth="1"/>
    <col min="14858" max="14858" width="1.7109375" style="159" customWidth="1"/>
    <col min="14859" max="14859" width="10.7109375" style="159" customWidth="1"/>
    <col min="14860" max="14860" width="15.7109375" style="159" customWidth="1"/>
    <col min="14861" max="14861" width="5.7109375" style="159" customWidth="1"/>
    <col min="14862" max="14863" width="6.7109375" style="159" customWidth="1"/>
    <col min="14864" max="14864" width="4.7109375" style="159" customWidth="1"/>
    <col min="14865" max="14865" width="6.7109375" style="159" customWidth="1"/>
    <col min="14866" max="14866" width="5.7109375" style="159" customWidth="1"/>
    <col min="14867" max="14867" width="6.7109375" style="159" customWidth="1"/>
    <col min="14868" max="15104" width="9.140625" style="159"/>
    <col min="15105" max="15105" width="10.7109375" style="159" customWidth="1"/>
    <col min="15106" max="15106" width="15.7109375" style="159" customWidth="1"/>
    <col min="15107" max="15107" width="5.7109375" style="159" customWidth="1"/>
    <col min="15108" max="15109" width="6.7109375" style="159" customWidth="1"/>
    <col min="15110" max="15110" width="4.7109375" style="159" customWidth="1"/>
    <col min="15111" max="15111" width="6.7109375" style="159" customWidth="1"/>
    <col min="15112" max="15112" width="5.7109375" style="159" customWidth="1"/>
    <col min="15113" max="15113" width="6.7109375" style="159" customWidth="1"/>
    <col min="15114" max="15114" width="1.7109375" style="159" customWidth="1"/>
    <col min="15115" max="15115" width="10.7109375" style="159" customWidth="1"/>
    <col min="15116" max="15116" width="15.7109375" style="159" customWidth="1"/>
    <col min="15117" max="15117" width="5.7109375" style="159" customWidth="1"/>
    <col min="15118" max="15119" width="6.7109375" style="159" customWidth="1"/>
    <col min="15120" max="15120" width="4.7109375" style="159" customWidth="1"/>
    <col min="15121" max="15121" width="6.7109375" style="159" customWidth="1"/>
    <col min="15122" max="15122" width="5.7109375" style="159" customWidth="1"/>
    <col min="15123" max="15123" width="6.7109375" style="159" customWidth="1"/>
    <col min="15124" max="15360" width="9.140625" style="159"/>
    <col min="15361" max="15361" width="10.7109375" style="159" customWidth="1"/>
    <col min="15362" max="15362" width="15.7109375" style="159" customWidth="1"/>
    <col min="15363" max="15363" width="5.7109375" style="159" customWidth="1"/>
    <col min="15364" max="15365" width="6.7109375" style="159" customWidth="1"/>
    <col min="15366" max="15366" width="4.7109375" style="159" customWidth="1"/>
    <col min="15367" max="15367" width="6.7109375" style="159" customWidth="1"/>
    <col min="15368" max="15368" width="5.7109375" style="159" customWidth="1"/>
    <col min="15369" max="15369" width="6.7109375" style="159" customWidth="1"/>
    <col min="15370" max="15370" width="1.7109375" style="159" customWidth="1"/>
    <col min="15371" max="15371" width="10.7109375" style="159" customWidth="1"/>
    <col min="15372" max="15372" width="15.7109375" style="159" customWidth="1"/>
    <col min="15373" max="15373" width="5.7109375" style="159" customWidth="1"/>
    <col min="15374" max="15375" width="6.7109375" style="159" customWidth="1"/>
    <col min="15376" max="15376" width="4.7109375" style="159" customWidth="1"/>
    <col min="15377" max="15377" width="6.7109375" style="159" customWidth="1"/>
    <col min="15378" max="15378" width="5.7109375" style="159" customWidth="1"/>
    <col min="15379" max="15379" width="6.7109375" style="159" customWidth="1"/>
    <col min="15380" max="15616" width="9.140625" style="159"/>
    <col min="15617" max="15617" width="10.7109375" style="159" customWidth="1"/>
    <col min="15618" max="15618" width="15.7109375" style="159" customWidth="1"/>
    <col min="15619" max="15619" width="5.7109375" style="159" customWidth="1"/>
    <col min="15620" max="15621" width="6.7109375" style="159" customWidth="1"/>
    <col min="15622" max="15622" width="4.7109375" style="159" customWidth="1"/>
    <col min="15623" max="15623" width="6.7109375" style="159" customWidth="1"/>
    <col min="15624" max="15624" width="5.7109375" style="159" customWidth="1"/>
    <col min="15625" max="15625" width="6.7109375" style="159" customWidth="1"/>
    <col min="15626" max="15626" width="1.7109375" style="159" customWidth="1"/>
    <col min="15627" max="15627" width="10.7109375" style="159" customWidth="1"/>
    <col min="15628" max="15628" width="15.7109375" style="159" customWidth="1"/>
    <col min="15629" max="15629" width="5.7109375" style="159" customWidth="1"/>
    <col min="15630" max="15631" width="6.7109375" style="159" customWidth="1"/>
    <col min="15632" max="15632" width="4.7109375" style="159" customWidth="1"/>
    <col min="15633" max="15633" width="6.7109375" style="159" customWidth="1"/>
    <col min="15634" max="15634" width="5.7109375" style="159" customWidth="1"/>
    <col min="15635" max="15635" width="6.7109375" style="159" customWidth="1"/>
    <col min="15636" max="15872" width="9.140625" style="159"/>
    <col min="15873" max="15873" width="10.7109375" style="159" customWidth="1"/>
    <col min="15874" max="15874" width="15.7109375" style="159" customWidth="1"/>
    <col min="15875" max="15875" width="5.7109375" style="159" customWidth="1"/>
    <col min="15876" max="15877" width="6.7109375" style="159" customWidth="1"/>
    <col min="15878" max="15878" width="4.7109375" style="159" customWidth="1"/>
    <col min="15879" max="15879" width="6.7109375" style="159" customWidth="1"/>
    <col min="15880" max="15880" width="5.7109375" style="159" customWidth="1"/>
    <col min="15881" max="15881" width="6.7109375" style="159" customWidth="1"/>
    <col min="15882" max="15882" width="1.7109375" style="159" customWidth="1"/>
    <col min="15883" max="15883" width="10.7109375" style="159" customWidth="1"/>
    <col min="15884" max="15884" width="15.7109375" style="159" customWidth="1"/>
    <col min="15885" max="15885" width="5.7109375" style="159" customWidth="1"/>
    <col min="15886" max="15887" width="6.7109375" style="159" customWidth="1"/>
    <col min="15888" max="15888" width="4.7109375" style="159" customWidth="1"/>
    <col min="15889" max="15889" width="6.7109375" style="159" customWidth="1"/>
    <col min="15890" max="15890" width="5.7109375" style="159" customWidth="1"/>
    <col min="15891" max="15891" width="6.7109375" style="159" customWidth="1"/>
    <col min="15892" max="16128" width="9.140625" style="159"/>
    <col min="16129" max="16129" width="10.7109375" style="159" customWidth="1"/>
    <col min="16130" max="16130" width="15.7109375" style="159" customWidth="1"/>
    <col min="16131" max="16131" width="5.7109375" style="159" customWidth="1"/>
    <col min="16132" max="16133" width="6.7109375" style="159" customWidth="1"/>
    <col min="16134" max="16134" width="4.7109375" style="159" customWidth="1"/>
    <col min="16135" max="16135" width="6.7109375" style="159" customWidth="1"/>
    <col min="16136" max="16136" width="5.7109375" style="159" customWidth="1"/>
    <col min="16137" max="16137" width="6.7109375" style="159" customWidth="1"/>
    <col min="16138" max="16138" width="1.7109375" style="159" customWidth="1"/>
    <col min="16139" max="16139" width="10.7109375" style="159" customWidth="1"/>
    <col min="16140" max="16140" width="15.7109375" style="159" customWidth="1"/>
    <col min="16141" max="16141" width="5.7109375" style="159" customWidth="1"/>
    <col min="16142" max="16143" width="6.7109375" style="159" customWidth="1"/>
    <col min="16144" max="16144" width="4.7109375" style="159" customWidth="1"/>
    <col min="16145" max="16145" width="6.7109375" style="159" customWidth="1"/>
    <col min="16146" max="16146" width="5.7109375" style="159" customWidth="1"/>
    <col min="16147" max="16147" width="6.7109375" style="159" customWidth="1"/>
    <col min="16148" max="16384" width="9.140625" style="159"/>
  </cols>
  <sheetData>
    <row r="1" spans="1:19" ht="27.95" customHeight="1" x14ac:dyDescent="0.4">
      <c r="A1" s="157" t="s">
        <v>152</v>
      </c>
      <c r="B1" s="158"/>
      <c r="C1" s="158"/>
      <c r="D1" s="346" t="s">
        <v>1</v>
      </c>
      <c r="E1" s="346"/>
      <c r="F1" s="346"/>
      <c r="G1" s="346"/>
      <c r="H1" s="346"/>
      <c r="I1" s="346"/>
      <c r="K1" s="160" t="s">
        <v>2</v>
      </c>
      <c r="L1" s="347" t="s">
        <v>99</v>
      </c>
      <c r="M1" s="347"/>
      <c r="N1" s="347"/>
      <c r="O1" s="348" t="s">
        <v>4</v>
      </c>
      <c r="P1" s="348"/>
      <c r="Q1" s="349">
        <f ca="1">TODAY()</f>
        <v>42083</v>
      </c>
      <c r="R1" s="349"/>
      <c r="S1" s="349"/>
    </row>
    <row r="2" spans="1:19" ht="13.5" thickBot="1" x14ac:dyDescent="0.25">
      <c r="A2" s="350" t="s">
        <v>153</v>
      </c>
      <c r="B2" s="350"/>
      <c r="C2" s="350"/>
      <c r="D2" s="350"/>
      <c r="E2" s="350"/>
      <c r="F2" s="350"/>
      <c r="G2" s="350"/>
      <c r="H2" s="350"/>
    </row>
    <row r="3" spans="1:19" ht="20.100000000000001" customHeight="1" thickBot="1" x14ac:dyDescent="0.25">
      <c r="A3" s="161" t="s">
        <v>6</v>
      </c>
      <c r="B3" s="345" t="s">
        <v>154</v>
      </c>
      <c r="C3" s="345"/>
      <c r="D3" s="345"/>
      <c r="E3" s="345"/>
      <c r="F3" s="345"/>
      <c r="G3" s="345"/>
      <c r="H3" s="345"/>
      <c r="I3" s="345"/>
      <c r="K3" s="161" t="s">
        <v>8</v>
      </c>
      <c r="L3" s="345" t="s">
        <v>155</v>
      </c>
      <c r="M3" s="345"/>
      <c r="N3" s="345"/>
      <c r="O3" s="345"/>
      <c r="P3" s="345"/>
      <c r="Q3" s="345"/>
      <c r="R3" s="345"/>
      <c r="S3" s="345"/>
    </row>
    <row r="4" spans="1:19" ht="5.0999999999999996" customHeight="1" thickBot="1" x14ac:dyDescent="0.25"/>
    <row r="5" spans="1:19" ht="12.95" customHeight="1" thickBot="1" x14ac:dyDescent="0.25">
      <c r="A5" s="343" t="s">
        <v>10</v>
      </c>
      <c r="B5" s="343"/>
      <c r="C5" s="344" t="s">
        <v>11</v>
      </c>
      <c r="D5" s="340" t="s">
        <v>12</v>
      </c>
      <c r="E5" s="340"/>
      <c r="F5" s="340"/>
      <c r="G5" s="340"/>
      <c r="H5" s="341" t="s">
        <v>13</v>
      </c>
      <c r="I5" s="341"/>
      <c r="K5" s="343" t="s">
        <v>10</v>
      </c>
      <c r="L5" s="343"/>
      <c r="M5" s="344" t="s">
        <v>11</v>
      </c>
      <c r="N5" s="340" t="s">
        <v>12</v>
      </c>
      <c r="O5" s="340"/>
      <c r="P5" s="340"/>
      <c r="Q5" s="340"/>
      <c r="R5" s="341" t="s">
        <v>13</v>
      </c>
      <c r="S5" s="341"/>
    </row>
    <row r="6" spans="1:19" ht="12.95" customHeight="1" thickBot="1" x14ac:dyDescent="0.25">
      <c r="A6" s="342" t="s">
        <v>14</v>
      </c>
      <c r="B6" s="342"/>
      <c r="C6" s="344"/>
      <c r="D6" s="162" t="s">
        <v>15</v>
      </c>
      <c r="E6" s="163" t="s">
        <v>16</v>
      </c>
      <c r="F6" s="163" t="s">
        <v>17</v>
      </c>
      <c r="G6" s="164" t="s">
        <v>18</v>
      </c>
      <c r="H6" s="165" t="s">
        <v>156</v>
      </c>
      <c r="I6" s="166" t="s">
        <v>19</v>
      </c>
      <c r="K6" s="342" t="s">
        <v>14</v>
      </c>
      <c r="L6" s="342"/>
      <c r="M6" s="344"/>
      <c r="N6" s="162" t="s">
        <v>15</v>
      </c>
      <c r="O6" s="163" t="s">
        <v>16</v>
      </c>
      <c r="P6" s="163" t="s">
        <v>17</v>
      </c>
      <c r="Q6" s="164" t="s">
        <v>18</v>
      </c>
      <c r="R6" s="165" t="s">
        <v>156</v>
      </c>
      <c r="S6" s="166" t="s">
        <v>19</v>
      </c>
    </row>
    <row r="7" spans="1:19" ht="5.0999999999999996" customHeight="1" thickBot="1" x14ac:dyDescent="0.25">
      <c r="A7" s="167"/>
      <c r="B7" s="167"/>
      <c r="K7" s="167"/>
      <c r="L7" s="167"/>
    </row>
    <row r="8" spans="1:19" ht="12.95" customHeight="1" thickBot="1" x14ac:dyDescent="0.25">
      <c r="A8" s="338" t="s">
        <v>157</v>
      </c>
      <c r="B8" s="338"/>
      <c r="C8" s="168">
        <v>1</v>
      </c>
      <c r="D8" s="169">
        <v>142</v>
      </c>
      <c r="E8" s="170">
        <v>51</v>
      </c>
      <c r="F8" s="170">
        <v>5</v>
      </c>
      <c r="G8" s="171">
        <f>IF(AND(ISBLANK(D8),ISBLANK(E8),ISBLANK(N8),ISBLANK(O8)),"",D8+E8)</f>
        <v>193</v>
      </c>
      <c r="H8" s="172" t="s">
        <v>158</v>
      </c>
      <c r="I8" s="173"/>
      <c r="K8" s="338" t="s">
        <v>159</v>
      </c>
      <c r="L8" s="338"/>
      <c r="M8" s="168">
        <v>1</v>
      </c>
      <c r="N8" s="169">
        <v>139</v>
      </c>
      <c r="O8" s="170">
        <v>53</v>
      </c>
      <c r="P8" s="170">
        <v>7</v>
      </c>
      <c r="Q8" s="171">
        <f>IF(AND(ISBLANK(D8),ISBLANK(E8),ISBLANK(N8),ISBLANK(O8)),"",N8+O8)</f>
        <v>192</v>
      </c>
      <c r="R8" s="172" t="s">
        <v>158</v>
      </c>
      <c r="S8" s="173"/>
    </row>
    <row r="9" spans="1:19" ht="12.95" customHeight="1" x14ac:dyDescent="0.2">
      <c r="A9" s="338"/>
      <c r="B9" s="338"/>
      <c r="C9" s="174">
        <v>2</v>
      </c>
      <c r="D9" s="175">
        <v>138</v>
      </c>
      <c r="E9" s="176">
        <v>34</v>
      </c>
      <c r="F9" s="176">
        <v>9</v>
      </c>
      <c r="G9" s="177">
        <f>IF(AND(ISBLANK(D9),ISBLANK(E9),ISBLANK(N9),ISBLANK(O9)),"",D9+E9)</f>
        <v>172</v>
      </c>
      <c r="H9" s="178" t="s">
        <v>158</v>
      </c>
      <c r="I9" s="173"/>
      <c r="K9" s="338"/>
      <c r="L9" s="338"/>
      <c r="M9" s="174">
        <v>2</v>
      </c>
      <c r="N9" s="175">
        <v>164</v>
      </c>
      <c r="O9" s="176">
        <v>60</v>
      </c>
      <c r="P9" s="176">
        <v>4</v>
      </c>
      <c r="Q9" s="177">
        <f>IF(AND(ISBLANK(D9),ISBLANK(E9),ISBLANK(N9),ISBLANK(O9)),"",N9+O9)</f>
        <v>224</v>
      </c>
      <c r="R9" s="178" t="s">
        <v>158</v>
      </c>
      <c r="S9" s="173"/>
    </row>
    <row r="10" spans="1:19" ht="12.95" customHeight="1" thickBot="1" x14ac:dyDescent="0.25">
      <c r="A10" s="339" t="s">
        <v>160</v>
      </c>
      <c r="B10" s="339"/>
      <c r="C10" s="174">
        <v>3</v>
      </c>
      <c r="D10" s="175"/>
      <c r="E10" s="176"/>
      <c r="F10" s="176"/>
      <c r="G10" s="177" t="str">
        <f>IF(AND(ISBLANK(D10),ISBLANK(E10),ISBLANK(N10),ISBLANK(O10)),"",D10+E10)</f>
        <v/>
      </c>
      <c r="H10" s="178" t="s">
        <v>158</v>
      </c>
      <c r="I10" s="173"/>
      <c r="K10" s="339" t="s">
        <v>147</v>
      </c>
      <c r="L10" s="339"/>
      <c r="M10" s="174">
        <v>3</v>
      </c>
      <c r="N10" s="175"/>
      <c r="O10" s="176"/>
      <c r="P10" s="176"/>
      <c r="Q10" s="177" t="str">
        <f>IF(AND(ISBLANK(D10),ISBLANK(E10),ISBLANK(N10),ISBLANK(O10)),"",N10+O10)</f>
        <v/>
      </c>
      <c r="R10" s="178" t="s">
        <v>158</v>
      </c>
      <c r="S10" s="173"/>
    </row>
    <row r="11" spans="1:19" ht="12.95" customHeight="1" thickBot="1" x14ac:dyDescent="0.25">
      <c r="A11" s="339"/>
      <c r="B11" s="339"/>
      <c r="C11" s="179">
        <v>4</v>
      </c>
      <c r="D11" s="180"/>
      <c r="E11" s="181"/>
      <c r="F11" s="181"/>
      <c r="G11" s="182" t="str">
        <f>IF(AND(ISBLANK(D11),ISBLANK(E11),ISBLANK(N11),ISBLANK(O11)),"",D11+E11)</f>
        <v/>
      </c>
      <c r="H11" s="183" t="s">
        <v>158</v>
      </c>
      <c r="I11" s="336">
        <f>IF(AND(ISNUMBER(G12),ISNUMBER(Q12)),IF(G12&gt;Q12,2,IF(G12=Q12,1,0)),"")</f>
        <v>0</v>
      </c>
      <c r="K11" s="339"/>
      <c r="L11" s="339"/>
      <c r="M11" s="179">
        <v>4</v>
      </c>
      <c r="N11" s="180"/>
      <c r="O11" s="181"/>
      <c r="P11" s="181"/>
      <c r="Q11" s="182" t="str">
        <f>IF(AND(ISBLANK(D11),ISBLANK(E11),ISBLANK(N11),ISBLANK(O11)),"",N11+O11)</f>
        <v/>
      </c>
      <c r="R11" s="183" t="s">
        <v>158</v>
      </c>
      <c r="S11" s="336">
        <f>IF(AND(ISNUMBER(G12),ISNUMBER(Q12)),IF(Q12&gt;G12,2,IF(G12=Q12,1,0)),"")</f>
        <v>2</v>
      </c>
    </row>
    <row r="12" spans="1:19" ht="15.95" customHeight="1" thickBot="1" x14ac:dyDescent="0.25">
      <c r="A12" s="337">
        <v>15354</v>
      </c>
      <c r="B12" s="337"/>
      <c r="C12" s="184" t="s">
        <v>18</v>
      </c>
      <c r="D12" s="185">
        <f>IF(OR(ISNUMBER(G8),ISNUMBER(G9),ISNUMBER(G10),ISNUMBER(G11)),SUM(D8:D11),"")</f>
        <v>280</v>
      </c>
      <c r="E12" s="186">
        <f>IF(OR(ISNUMBER(G8),ISNUMBER(G9),ISNUMBER(G10),ISNUMBER(G11)),SUM(E8:E11),"")</f>
        <v>85</v>
      </c>
      <c r="F12" s="186">
        <f>IF(OR(ISNUMBER(G8),ISNUMBER(G9),ISNUMBER(G10),ISNUMBER(G11)),SUM(F8:F11),"")</f>
        <v>14</v>
      </c>
      <c r="G12" s="187">
        <f>IF(OR(ISNUMBER(G8),ISNUMBER(G9),ISNUMBER(G10),ISNUMBER(G11)),SUM(G8:G11),"")</f>
        <v>365</v>
      </c>
      <c r="H12" s="183" t="s">
        <v>158</v>
      </c>
      <c r="I12" s="336"/>
      <c r="K12" s="337">
        <v>13626</v>
      </c>
      <c r="L12" s="337"/>
      <c r="M12" s="184" t="s">
        <v>18</v>
      </c>
      <c r="N12" s="185">
        <f>IF(OR(ISNUMBER(Q8),ISNUMBER(Q9),ISNUMBER(Q10),ISNUMBER(Q11)),SUM(N8:N11),"")</f>
        <v>303</v>
      </c>
      <c r="O12" s="186">
        <f>IF(OR(ISNUMBER(Q8),ISNUMBER(Q9),ISNUMBER(Q10),ISNUMBER(Q11)),SUM(O8:O11),"")</f>
        <v>113</v>
      </c>
      <c r="P12" s="186">
        <f>IF(OR(ISNUMBER(Q8),ISNUMBER(Q9),ISNUMBER(Q10),ISNUMBER(Q11)),SUM(P8:P11),"")</f>
        <v>11</v>
      </c>
      <c r="Q12" s="187">
        <f>IF(OR(ISNUMBER(Q8),ISNUMBER(Q9),ISNUMBER(Q10),ISNUMBER(Q11)),SUM(Q8:Q11),"")</f>
        <v>416</v>
      </c>
      <c r="R12" s="183" t="s">
        <v>158</v>
      </c>
      <c r="S12" s="336"/>
    </row>
    <row r="13" spans="1:19" ht="12.95" customHeight="1" thickBot="1" x14ac:dyDescent="0.25">
      <c r="A13" s="338" t="s">
        <v>161</v>
      </c>
      <c r="B13" s="338"/>
      <c r="C13" s="168">
        <v>1</v>
      </c>
      <c r="D13" s="169">
        <v>108</v>
      </c>
      <c r="E13" s="170">
        <v>50</v>
      </c>
      <c r="F13" s="170">
        <v>7</v>
      </c>
      <c r="G13" s="171">
        <f t="shared" ref="G13:G36" si="0">IF(AND(ISBLANK(D13),ISBLANK(E13),ISBLANK(N13),ISBLANK(O13)),"",D13+E13)</f>
        <v>158</v>
      </c>
      <c r="H13" s="172" t="s">
        <v>158</v>
      </c>
      <c r="I13" s="173"/>
      <c r="K13" s="338" t="s">
        <v>162</v>
      </c>
      <c r="L13" s="338"/>
      <c r="M13" s="168">
        <v>1</v>
      </c>
      <c r="N13" s="169">
        <v>139</v>
      </c>
      <c r="O13" s="170">
        <v>53</v>
      </c>
      <c r="P13" s="170">
        <v>6</v>
      </c>
      <c r="Q13" s="171">
        <f t="shared" ref="Q13:Q36" si="1">IF(AND(ISBLANK(D13),ISBLANK(E13),ISBLANK(N13),ISBLANK(O13)),"",N13+O13)</f>
        <v>192</v>
      </c>
      <c r="R13" s="172" t="s">
        <v>158</v>
      </c>
      <c r="S13" s="173"/>
    </row>
    <row r="14" spans="1:19" ht="12.95" customHeight="1" x14ac:dyDescent="0.2">
      <c r="A14" s="338"/>
      <c r="B14" s="338"/>
      <c r="C14" s="174">
        <v>2</v>
      </c>
      <c r="D14" s="175">
        <v>148</v>
      </c>
      <c r="E14" s="176">
        <v>44</v>
      </c>
      <c r="F14" s="176">
        <v>9</v>
      </c>
      <c r="G14" s="177">
        <f t="shared" si="0"/>
        <v>192</v>
      </c>
      <c r="H14" s="178" t="s">
        <v>158</v>
      </c>
      <c r="I14" s="173"/>
      <c r="K14" s="338"/>
      <c r="L14" s="338"/>
      <c r="M14" s="174">
        <v>2</v>
      </c>
      <c r="N14" s="175">
        <v>131</v>
      </c>
      <c r="O14" s="176">
        <v>62</v>
      </c>
      <c r="P14" s="176">
        <v>0</v>
      </c>
      <c r="Q14" s="177">
        <f t="shared" si="1"/>
        <v>193</v>
      </c>
      <c r="R14" s="178" t="s">
        <v>158</v>
      </c>
      <c r="S14" s="173"/>
    </row>
    <row r="15" spans="1:19" ht="12.95" customHeight="1" thickBot="1" x14ac:dyDescent="0.25">
      <c r="A15" s="339" t="s">
        <v>163</v>
      </c>
      <c r="B15" s="339"/>
      <c r="C15" s="174">
        <v>3</v>
      </c>
      <c r="D15" s="175"/>
      <c r="E15" s="176"/>
      <c r="F15" s="176"/>
      <c r="G15" s="177" t="str">
        <f t="shared" si="0"/>
        <v/>
      </c>
      <c r="H15" s="178" t="s">
        <v>158</v>
      </c>
      <c r="I15" s="173"/>
      <c r="K15" s="339" t="s">
        <v>134</v>
      </c>
      <c r="L15" s="339"/>
      <c r="M15" s="174">
        <v>3</v>
      </c>
      <c r="N15" s="175"/>
      <c r="O15" s="176"/>
      <c r="P15" s="176"/>
      <c r="Q15" s="177" t="str">
        <f t="shared" si="1"/>
        <v/>
      </c>
      <c r="R15" s="178" t="s">
        <v>158</v>
      </c>
      <c r="S15" s="173"/>
    </row>
    <row r="16" spans="1:19" ht="12.95" customHeight="1" thickBot="1" x14ac:dyDescent="0.25">
      <c r="A16" s="339"/>
      <c r="B16" s="339"/>
      <c r="C16" s="179">
        <v>4</v>
      </c>
      <c r="D16" s="180"/>
      <c r="E16" s="181"/>
      <c r="F16" s="181"/>
      <c r="G16" s="182" t="str">
        <f t="shared" si="0"/>
        <v/>
      </c>
      <c r="H16" s="183" t="s">
        <v>158</v>
      </c>
      <c r="I16" s="336">
        <f>IF(AND(ISNUMBER(G17),ISNUMBER(Q17)),IF(G17&gt;Q17,2,IF(G17=Q17,1,0)),"")</f>
        <v>0</v>
      </c>
      <c r="K16" s="339"/>
      <c r="L16" s="339"/>
      <c r="M16" s="179">
        <v>4</v>
      </c>
      <c r="N16" s="180"/>
      <c r="O16" s="181"/>
      <c r="P16" s="181"/>
      <c r="Q16" s="182" t="str">
        <f t="shared" si="1"/>
        <v/>
      </c>
      <c r="R16" s="183" t="s">
        <v>158</v>
      </c>
      <c r="S16" s="336">
        <f>IF(AND(ISNUMBER(G17),ISNUMBER(Q17)),IF(Q17&gt;G17,2,IF(G17=Q17,1,0)),"")</f>
        <v>2</v>
      </c>
    </row>
    <row r="17" spans="1:19" ht="15.95" customHeight="1" thickBot="1" x14ac:dyDescent="0.25">
      <c r="A17" s="337">
        <v>15374</v>
      </c>
      <c r="B17" s="337"/>
      <c r="C17" s="184" t="s">
        <v>18</v>
      </c>
      <c r="D17" s="185">
        <f>IF(OR(ISNUMBER(G13),ISNUMBER(G14),ISNUMBER(G15),ISNUMBER(G16)),SUM(D13:D16),"")</f>
        <v>256</v>
      </c>
      <c r="E17" s="186">
        <f>IF(OR(ISNUMBER(G13),ISNUMBER(G14),ISNUMBER(G15),ISNUMBER(G16)),SUM(E13:E16),"")</f>
        <v>94</v>
      </c>
      <c r="F17" s="186">
        <f>IF(OR(ISNUMBER(G13),ISNUMBER(G14),ISNUMBER(G15),ISNUMBER(G16)),SUM(F13:F16),"")</f>
        <v>16</v>
      </c>
      <c r="G17" s="187">
        <f>IF(OR(ISNUMBER(G13),ISNUMBER(G14),ISNUMBER(G15),ISNUMBER(G16)),SUM(G13:G16),"")</f>
        <v>350</v>
      </c>
      <c r="H17" s="183" t="s">
        <v>158</v>
      </c>
      <c r="I17" s="336"/>
      <c r="K17" s="337">
        <v>10206</v>
      </c>
      <c r="L17" s="337"/>
      <c r="M17" s="184" t="s">
        <v>18</v>
      </c>
      <c r="N17" s="185">
        <f>IF(OR(ISNUMBER(Q13),ISNUMBER(Q14),ISNUMBER(Q15),ISNUMBER(Q16)),SUM(N13:N16),"")</f>
        <v>270</v>
      </c>
      <c r="O17" s="186">
        <f>IF(OR(ISNUMBER(Q13),ISNUMBER(Q14),ISNUMBER(Q15),ISNUMBER(Q16)),SUM(O13:O16),"")</f>
        <v>115</v>
      </c>
      <c r="P17" s="186">
        <f>IF(OR(ISNUMBER(Q13),ISNUMBER(Q14),ISNUMBER(Q15),ISNUMBER(Q16)),SUM(P13:P16),"")</f>
        <v>6</v>
      </c>
      <c r="Q17" s="187">
        <f>IF(OR(ISNUMBER(Q13),ISNUMBER(Q14),ISNUMBER(Q15),ISNUMBER(Q16)),SUM(Q13:Q16),"")</f>
        <v>385</v>
      </c>
      <c r="R17" s="183" t="s">
        <v>158</v>
      </c>
      <c r="S17" s="336"/>
    </row>
    <row r="18" spans="1:19" ht="12.95" customHeight="1" thickBot="1" x14ac:dyDescent="0.25">
      <c r="A18" s="338" t="s">
        <v>164</v>
      </c>
      <c r="B18" s="338"/>
      <c r="C18" s="168">
        <v>1</v>
      </c>
      <c r="D18" s="169">
        <v>143</v>
      </c>
      <c r="E18" s="170">
        <v>53</v>
      </c>
      <c r="F18" s="170">
        <v>6</v>
      </c>
      <c r="G18" s="171">
        <f>IF(AND(ISBLANK(D18),ISBLANK(E18),ISBLANK(N18),ISBLANK(O18)),"",D18+E18)</f>
        <v>196</v>
      </c>
      <c r="H18" s="172" t="s">
        <v>158</v>
      </c>
      <c r="I18" s="173"/>
      <c r="K18" s="338" t="s">
        <v>165</v>
      </c>
      <c r="L18" s="338"/>
      <c r="M18" s="168">
        <v>1</v>
      </c>
      <c r="N18" s="169">
        <v>152</v>
      </c>
      <c r="O18" s="170">
        <v>54</v>
      </c>
      <c r="P18" s="170">
        <v>5</v>
      </c>
      <c r="Q18" s="171">
        <f>IF(AND(ISBLANK(D18),ISBLANK(E18),ISBLANK(N18),ISBLANK(O18)),"",N18+O18)</f>
        <v>206</v>
      </c>
      <c r="R18" s="172" t="s">
        <v>158</v>
      </c>
      <c r="S18" s="173"/>
    </row>
    <row r="19" spans="1:19" ht="12.95" customHeight="1" x14ac:dyDescent="0.2">
      <c r="A19" s="338"/>
      <c r="B19" s="338"/>
      <c r="C19" s="174">
        <v>2</v>
      </c>
      <c r="D19" s="175">
        <v>135</v>
      </c>
      <c r="E19" s="176">
        <v>69</v>
      </c>
      <c r="F19" s="176">
        <v>2</v>
      </c>
      <c r="G19" s="177">
        <f t="shared" si="0"/>
        <v>204</v>
      </c>
      <c r="H19" s="178" t="s">
        <v>158</v>
      </c>
      <c r="I19" s="173"/>
      <c r="K19" s="338"/>
      <c r="L19" s="338"/>
      <c r="M19" s="174">
        <v>2</v>
      </c>
      <c r="N19" s="175">
        <v>146</v>
      </c>
      <c r="O19" s="176">
        <v>54</v>
      </c>
      <c r="P19" s="176">
        <v>3</v>
      </c>
      <c r="Q19" s="177">
        <f t="shared" si="1"/>
        <v>200</v>
      </c>
      <c r="R19" s="178" t="s">
        <v>158</v>
      </c>
      <c r="S19" s="173"/>
    </row>
    <row r="20" spans="1:19" ht="12.95" customHeight="1" thickBot="1" x14ac:dyDescent="0.25">
      <c r="A20" s="339" t="s">
        <v>166</v>
      </c>
      <c r="B20" s="339"/>
      <c r="C20" s="174">
        <v>3</v>
      </c>
      <c r="D20" s="175"/>
      <c r="E20" s="176"/>
      <c r="F20" s="176"/>
      <c r="G20" s="177" t="str">
        <f t="shared" si="0"/>
        <v/>
      </c>
      <c r="H20" s="178" t="s">
        <v>158</v>
      </c>
      <c r="I20" s="173"/>
      <c r="K20" s="339" t="s">
        <v>167</v>
      </c>
      <c r="L20" s="339"/>
      <c r="M20" s="174">
        <v>3</v>
      </c>
      <c r="N20" s="175"/>
      <c r="O20" s="176"/>
      <c r="P20" s="176"/>
      <c r="Q20" s="177" t="str">
        <f t="shared" si="1"/>
        <v/>
      </c>
      <c r="R20" s="178" t="s">
        <v>158</v>
      </c>
      <c r="S20" s="173"/>
    </row>
    <row r="21" spans="1:19" ht="12.95" customHeight="1" thickBot="1" x14ac:dyDescent="0.25">
      <c r="A21" s="339"/>
      <c r="B21" s="339"/>
      <c r="C21" s="179">
        <v>4</v>
      </c>
      <c r="D21" s="180"/>
      <c r="E21" s="181"/>
      <c r="F21" s="181"/>
      <c r="G21" s="182" t="str">
        <f t="shared" si="0"/>
        <v/>
      </c>
      <c r="H21" s="183" t="s">
        <v>158</v>
      </c>
      <c r="I21" s="336">
        <f>IF(AND(ISNUMBER(G22),ISNUMBER(Q22)),IF(G22&gt;Q22,2,IF(G22=Q22,1,0)),"")</f>
        <v>0</v>
      </c>
      <c r="K21" s="339"/>
      <c r="L21" s="339"/>
      <c r="M21" s="179">
        <v>4</v>
      </c>
      <c r="N21" s="180"/>
      <c r="O21" s="181"/>
      <c r="P21" s="181"/>
      <c r="Q21" s="182" t="str">
        <f t="shared" si="1"/>
        <v/>
      </c>
      <c r="R21" s="183" t="s">
        <v>158</v>
      </c>
      <c r="S21" s="336">
        <f>IF(AND(ISNUMBER(G22),ISNUMBER(Q22)),IF(Q22&gt;G22,2,IF(G22=Q22,1,0)),"")</f>
        <v>2</v>
      </c>
    </row>
    <row r="22" spans="1:19" ht="15.95" customHeight="1" thickBot="1" x14ac:dyDescent="0.25">
      <c r="A22" s="337">
        <v>15352</v>
      </c>
      <c r="B22" s="337"/>
      <c r="C22" s="184" t="s">
        <v>18</v>
      </c>
      <c r="D22" s="185">
        <f>IF(OR(ISNUMBER(G18),ISNUMBER(G19),ISNUMBER(G20),ISNUMBER(G21)),SUM(D18:D21),"")</f>
        <v>278</v>
      </c>
      <c r="E22" s="186">
        <f>IF(OR(ISNUMBER(G18),ISNUMBER(G19),ISNUMBER(G20),ISNUMBER(G21)),SUM(E18:E21),"")</f>
        <v>122</v>
      </c>
      <c r="F22" s="186">
        <f>IF(OR(ISNUMBER(G18),ISNUMBER(G19),ISNUMBER(G20),ISNUMBER(G21)),SUM(F18:F21),"")</f>
        <v>8</v>
      </c>
      <c r="G22" s="187">
        <f>IF(OR(ISNUMBER(G18),ISNUMBER(G19),ISNUMBER(G20),ISNUMBER(G21)),SUM(G18:G21),"")</f>
        <v>400</v>
      </c>
      <c r="H22" s="183" t="s">
        <v>158</v>
      </c>
      <c r="I22" s="336"/>
      <c r="K22" s="337">
        <v>23177</v>
      </c>
      <c r="L22" s="337"/>
      <c r="M22" s="184" t="s">
        <v>18</v>
      </c>
      <c r="N22" s="185">
        <f>IF(OR(ISNUMBER(Q18),ISNUMBER(Q19),ISNUMBER(Q20),ISNUMBER(Q21)),SUM(N18:N21),"")</f>
        <v>298</v>
      </c>
      <c r="O22" s="186">
        <f>IF(OR(ISNUMBER(Q18),ISNUMBER(Q19),ISNUMBER(Q20),ISNUMBER(Q21)),SUM(O18:O21),"")</f>
        <v>108</v>
      </c>
      <c r="P22" s="186">
        <f>IF(OR(ISNUMBER(Q18),ISNUMBER(Q19),ISNUMBER(Q20),ISNUMBER(Q21)),SUM(P18:P21),"")</f>
        <v>8</v>
      </c>
      <c r="Q22" s="187">
        <f>IF(OR(ISNUMBER(Q18),ISNUMBER(Q19),ISNUMBER(Q20),ISNUMBER(Q21)),SUM(Q18:Q21),"")</f>
        <v>406</v>
      </c>
      <c r="R22" s="183" t="s">
        <v>158</v>
      </c>
      <c r="S22" s="336"/>
    </row>
    <row r="23" spans="1:19" ht="12.95" customHeight="1" thickBot="1" x14ac:dyDescent="0.25">
      <c r="A23" s="338" t="s">
        <v>168</v>
      </c>
      <c r="B23" s="338"/>
      <c r="C23" s="168">
        <v>1</v>
      </c>
      <c r="D23" s="169">
        <v>129</v>
      </c>
      <c r="E23" s="170">
        <v>62</v>
      </c>
      <c r="F23" s="170">
        <v>5</v>
      </c>
      <c r="G23" s="171">
        <f>IF(AND(ISBLANK(D23),ISBLANK(E23),ISBLANK(N23),ISBLANK(O23)),"",D23+E23)</f>
        <v>191</v>
      </c>
      <c r="H23" s="172" t="s">
        <v>158</v>
      </c>
      <c r="I23" s="173"/>
      <c r="K23" s="338" t="s">
        <v>169</v>
      </c>
      <c r="L23" s="338"/>
      <c r="M23" s="168">
        <v>1</v>
      </c>
      <c r="N23" s="169">
        <v>142</v>
      </c>
      <c r="O23" s="170">
        <v>36</v>
      </c>
      <c r="P23" s="170">
        <v>9</v>
      </c>
      <c r="Q23" s="171">
        <f>IF(AND(ISBLANK(D23),ISBLANK(E23),ISBLANK(N23),ISBLANK(O23)),"",N23+O23)</f>
        <v>178</v>
      </c>
      <c r="R23" s="172" t="s">
        <v>158</v>
      </c>
      <c r="S23" s="173"/>
    </row>
    <row r="24" spans="1:19" ht="12.95" customHeight="1" x14ac:dyDescent="0.2">
      <c r="A24" s="338"/>
      <c r="B24" s="338"/>
      <c r="C24" s="174">
        <v>2</v>
      </c>
      <c r="D24" s="175">
        <v>143</v>
      </c>
      <c r="E24" s="176">
        <v>53</v>
      </c>
      <c r="F24" s="176">
        <v>5</v>
      </c>
      <c r="G24" s="177">
        <f t="shared" si="0"/>
        <v>196</v>
      </c>
      <c r="H24" s="178" t="s">
        <v>158</v>
      </c>
      <c r="I24" s="173"/>
      <c r="K24" s="338"/>
      <c r="L24" s="338"/>
      <c r="M24" s="174">
        <v>2</v>
      </c>
      <c r="N24" s="175">
        <v>137</v>
      </c>
      <c r="O24" s="176">
        <v>45</v>
      </c>
      <c r="P24" s="176">
        <v>6</v>
      </c>
      <c r="Q24" s="177">
        <f t="shared" si="1"/>
        <v>182</v>
      </c>
      <c r="R24" s="178" t="s">
        <v>158</v>
      </c>
      <c r="S24" s="173"/>
    </row>
    <row r="25" spans="1:19" ht="12.95" customHeight="1" thickBot="1" x14ac:dyDescent="0.25">
      <c r="A25" s="339" t="s">
        <v>170</v>
      </c>
      <c r="B25" s="339"/>
      <c r="C25" s="174">
        <v>3</v>
      </c>
      <c r="D25" s="175"/>
      <c r="E25" s="176"/>
      <c r="F25" s="176"/>
      <c r="G25" s="177" t="str">
        <f t="shared" si="0"/>
        <v/>
      </c>
      <c r="H25" s="178" t="s">
        <v>158</v>
      </c>
      <c r="I25" s="173"/>
      <c r="K25" s="339" t="s">
        <v>171</v>
      </c>
      <c r="L25" s="339"/>
      <c r="M25" s="174">
        <v>3</v>
      </c>
      <c r="N25" s="175"/>
      <c r="O25" s="176"/>
      <c r="P25" s="176"/>
      <c r="Q25" s="177" t="str">
        <f t="shared" si="1"/>
        <v/>
      </c>
      <c r="R25" s="178" t="s">
        <v>158</v>
      </c>
      <c r="S25" s="173"/>
    </row>
    <row r="26" spans="1:19" ht="12.95" customHeight="1" thickBot="1" x14ac:dyDescent="0.25">
      <c r="A26" s="339"/>
      <c r="B26" s="339"/>
      <c r="C26" s="179">
        <v>4</v>
      </c>
      <c r="D26" s="180"/>
      <c r="E26" s="181"/>
      <c r="F26" s="181"/>
      <c r="G26" s="182" t="str">
        <f t="shared" si="0"/>
        <v/>
      </c>
      <c r="H26" s="183" t="s">
        <v>158</v>
      </c>
      <c r="I26" s="336">
        <f>IF(AND(ISNUMBER(G27),ISNUMBER(Q27)),IF(G27&gt;Q27,2,IF(G27=Q27,1,0)),"")</f>
        <v>2</v>
      </c>
      <c r="K26" s="339"/>
      <c r="L26" s="339"/>
      <c r="M26" s="179">
        <v>4</v>
      </c>
      <c r="N26" s="180"/>
      <c r="O26" s="181"/>
      <c r="P26" s="181"/>
      <c r="Q26" s="182" t="str">
        <f t="shared" si="1"/>
        <v/>
      </c>
      <c r="R26" s="183" t="s">
        <v>158</v>
      </c>
      <c r="S26" s="336">
        <f>IF(AND(ISNUMBER(G27),ISNUMBER(Q27)),IF(Q27&gt;G27,2,IF(G27=Q27,1,0)),"")</f>
        <v>0</v>
      </c>
    </row>
    <row r="27" spans="1:19" ht="15.95" customHeight="1" thickBot="1" x14ac:dyDescent="0.25">
      <c r="A27" s="337">
        <v>15370</v>
      </c>
      <c r="B27" s="337"/>
      <c r="C27" s="184" t="s">
        <v>18</v>
      </c>
      <c r="D27" s="185">
        <f>IF(OR(ISNUMBER(G23),ISNUMBER(G24),ISNUMBER(G25),ISNUMBER(G26)),SUM(D23:D26),"")</f>
        <v>272</v>
      </c>
      <c r="E27" s="186">
        <f>IF(OR(ISNUMBER(G23),ISNUMBER(G24),ISNUMBER(G25),ISNUMBER(G26)),SUM(E23:E26),"")</f>
        <v>115</v>
      </c>
      <c r="F27" s="186">
        <f>IF(OR(ISNUMBER(G23),ISNUMBER(G24),ISNUMBER(G25),ISNUMBER(G26)),SUM(F23:F26),"")</f>
        <v>10</v>
      </c>
      <c r="G27" s="187">
        <f>IF(OR(ISNUMBER(G23),ISNUMBER(G24),ISNUMBER(G25),ISNUMBER(G26)),SUM(G23:G26),"")</f>
        <v>387</v>
      </c>
      <c r="H27" s="183" t="s">
        <v>158</v>
      </c>
      <c r="I27" s="336"/>
      <c r="K27" s="337">
        <v>1180</v>
      </c>
      <c r="L27" s="337"/>
      <c r="M27" s="184" t="s">
        <v>18</v>
      </c>
      <c r="N27" s="185">
        <f>IF(OR(ISNUMBER(Q23),ISNUMBER(Q24),ISNUMBER(Q25),ISNUMBER(Q26)),SUM(N23:N26),"")</f>
        <v>279</v>
      </c>
      <c r="O27" s="186">
        <f>IF(OR(ISNUMBER(Q23),ISNUMBER(Q24),ISNUMBER(Q25),ISNUMBER(Q26)),SUM(O23:O26),"")</f>
        <v>81</v>
      </c>
      <c r="P27" s="186">
        <f>IF(OR(ISNUMBER(Q23),ISNUMBER(Q24),ISNUMBER(Q25),ISNUMBER(Q26)),SUM(P23:P26),"")</f>
        <v>15</v>
      </c>
      <c r="Q27" s="187">
        <f>IF(OR(ISNUMBER(Q23),ISNUMBER(Q24),ISNUMBER(Q25),ISNUMBER(Q26)),SUM(Q23:Q26),"")</f>
        <v>360</v>
      </c>
      <c r="R27" s="183" t="s">
        <v>158</v>
      </c>
      <c r="S27" s="336"/>
    </row>
    <row r="28" spans="1:19" ht="12.95" customHeight="1" thickBot="1" x14ac:dyDescent="0.25">
      <c r="A28" s="338" t="s">
        <v>172</v>
      </c>
      <c r="B28" s="338"/>
      <c r="C28" s="168">
        <v>1</v>
      </c>
      <c r="D28" s="169">
        <v>143</v>
      </c>
      <c r="E28" s="170">
        <v>59</v>
      </c>
      <c r="F28" s="170">
        <v>0</v>
      </c>
      <c r="G28" s="171">
        <f>IF(AND(ISBLANK(D28),ISBLANK(E28),ISBLANK(N28),ISBLANK(O28)),"",D28+E28)</f>
        <v>202</v>
      </c>
      <c r="H28" s="172" t="s">
        <v>158</v>
      </c>
      <c r="I28" s="173"/>
      <c r="K28" s="338" t="s">
        <v>165</v>
      </c>
      <c r="L28" s="338"/>
      <c r="M28" s="168">
        <v>1</v>
      </c>
      <c r="N28" s="169">
        <v>150</v>
      </c>
      <c r="O28" s="170">
        <v>54</v>
      </c>
      <c r="P28" s="170">
        <v>1</v>
      </c>
      <c r="Q28" s="171">
        <f>IF(AND(ISBLANK(D28),ISBLANK(E28),ISBLANK(N28),ISBLANK(O28)),"",N28+O28)</f>
        <v>204</v>
      </c>
      <c r="R28" s="172" t="s">
        <v>158</v>
      </c>
      <c r="S28" s="173"/>
    </row>
    <row r="29" spans="1:19" ht="12.95" customHeight="1" x14ac:dyDescent="0.2">
      <c r="A29" s="338"/>
      <c r="B29" s="338"/>
      <c r="C29" s="174">
        <v>2</v>
      </c>
      <c r="D29" s="175">
        <v>139</v>
      </c>
      <c r="E29" s="176">
        <v>72</v>
      </c>
      <c r="F29" s="176">
        <v>4</v>
      </c>
      <c r="G29" s="177">
        <f t="shared" si="0"/>
        <v>211</v>
      </c>
      <c r="H29" s="178" t="s">
        <v>158</v>
      </c>
      <c r="I29" s="173"/>
      <c r="K29" s="338"/>
      <c r="L29" s="338"/>
      <c r="M29" s="174">
        <v>2</v>
      </c>
      <c r="N29" s="175">
        <v>142</v>
      </c>
      <c r="O29" s="176">
        <v>72</v>
      </c>
      <c r="P29" s="176">
        <v>3</v>
      </c>
      <c r="Q29" s="177">
        <f t="shared" si="1"/>
        <v>214</v>
      </c>
      <c r="R29" s="178" t="s">
        <v>158</v>
      </c>
      <c r="S29" s="173"/>
    </row>
    <row r="30" spans="1:19" ht="12.95" customHeight="1" thickBot="1" x14ac:dyDescent="0.25">
      <c r="A30" s="339" t="s">
        <v>173</v>
      </c>
      <c r="B30" s="339"/>
      <c r="C30" s="174">
        <v>3</v>
      </c>
      <c r="D30" s="175"/>
      <c r="E30" s="176"/>
      <c r="F30" s="176"/>
      <c r="G30" s="177" t="str">
        <f t="shared" si="0"/>
        <v/>
      </c>
      <c r="H30" s="178" t="s">
        <v>158</v>
      </c>
      <c r="I30" s="173"/>
      <c r="K30" s="339" t="s">
        <v>132</v>
      </c>
      <c r="L30" s="339"/>
      <c r="M30" s="174">
        <v>3</v>
      </c>
      <c r="N30" s="175"/>
      <c r="O30" s="176"/>
      <c r="P30" s="176"/>
      <c r="Q30" s="177" t="str">
        <f t="shared" si="1"/>
        <v/>
      </c>
      <c r="R30" s="178" t="s">
        <v>158</v>
      </c>
      <c r="S30" s="173"/>
    </row>
    <row r="31" spans="1:19" ht="12.95" customHeight="1" thickBot="1" x14ac:dyDescent="0.25">
      <c r="A31" s="339"/>
      <c r="B31" s="339"/>
      <c r="C31" s="179">
        <v>4</v>
      </c>
      <c r="D31" s="180"/>
      <c r="E31" s="181"/>
      <c r="F31" s="181"/>
      <c r="G31" s="182" t="str">
        <f t="shared" si="0"/>
        <v/>
      </c>
      <c r="H31" s="183" t="s">
        <v>158</v>
      </c>
      <c r="I31" s="336">
        <f>IF(AND(ISNUMBER(G32),ISNUMBER(Q32)),IF(G32&gt;Q32,2,IF(G32=Q32,1,0)),"")</f>
        <v>0</v>
      </c>
      <c r="K31" s="339"/>
      <c r="L31" s="339"/>
      <c r="M31" s="179">
        <v>4</v>
      </c>
      <c r="N31" s="180"/>
      <c r="O31" s="181"/>
      <c r="P31" s="181"/>
      <c r="Q31" s="182" t="str">
        <f t="shared" si="1"/>
        <v/>
      </c>
      <c r="R31" s="183" t="s">
        <v>158</v>
      </c>
      <c r="S31" s="336">
        <f>IF(AND(ISNUMBER(G32),ISNUMBER(Q32)),IF(Q32&gt;G32,2,IF(G32=Q32,1,0)),"")</f>
        <v>2</v>
      </c>
    </row>
    <row r="32" spans="1:19" ht="15.95" customHeight="1" thickBot="1" x14ac:dyDescent="0.25">
      <c r="A32" s="337">
        <v>18644</v>
      </c>
      <c r="B32" s="337"/>
      <c r="C32" s="184" t="s">
        <v>18</v>
      </c>
      <c r="D32" s="185">
        <f>IF(OR(ISNUMBER(G28),ISNUMBER(G29),ISNUMBER(G30),ISNUMBER(G31)),SUM(D28:D31),"")</f>
        <v>282</v>
      </c>
      <c r="E32" s="186">
        <f>IF(OR(ISNUMBER(G28),ISNUMBER(G29),ISNUMBER(G30),ISNUMBER(G31)),SUM(E28:E31),"")</f>
        <v>131</v>
      </c>
      <c r="F32" s="186">
        <f>IF(OR(ISNUMBER(G28),ISNUMBER(G29),ISNUMBER(G30),ISNUMBER(G31)),SUM(F28:F31),"")</f>
        <v>4</v>
      </c>
      <c r="G32" s="187">
        <f>IF(OR(ISNUMBER(G28),ISNUMBER(G29),ISNUMBER(G30),ISNUMBER(G31)),SUM(G28:G31),"")</f>
        <v>413</v>
      </c>
      <c r="H32" s="183" t="s">
        <v>158</v>
      </c>
      <c r="I32" s="336"/>
      <c r="K32" s="337">
        <v>18519</v>
      </c>
      <c r="L32" s="337"/>
      <c r="M32" s="184" t="s">
        <v>18</v>
      </c>
      <c r="N32" s="185">
        <f>IF(OR(ISNUMBER(Q28),ISNUMBER(Q29),ISNUMBER(Q30),ISNUMBER(Q31)),SUM(N28:N31),"")</f>
        <v>292</v>
      </c>
      <c r="O32" s="186">
        <f>IF(OR(ISNUMBER(Q28),ISNUMBER(Q29),ISNUMBER(Q30),ISNUMBER(Q31)),SUM(O28:O31),"")</f>
        <v>126</v>
      </c>
      <c r="P32" s="186">
        <f>IF(OR(ISNUMBER(Q28),ISNUMBER(Q29),ISNUMBER(Q30),ISNUMBER(Q31)),SUM(P28:P31),"")</f>
        <v>4</v>
      </c>
      <c r="Q32" s="187">
        <f>IF(OR(ISNUMBER(Q28),ISNUMBER(Q29),ISNUMBER(Q30),ISNUMBER(Q31)),SUM(Q28:Q31),"")</f>
        <v>418</v>
      </c>
      <c r="R32" s="183" t="s">
        <v>158</v>
      </c>
      <c r="S32" s="336"/>
    </row>
    <row r="33" spans="1:19" ht="12.95" customHeight="1" thickBot="1" x14ac:dyDescent="0.25">
      <c r="A33" s="338" t="s">
        <v>174</v>
      </c>
      <c r="B33" s="338"/>
      <c r="C33" s="168">
        <v>1</v>
      </c>
      <c r="D33" s="169">
        <v>126</v>
      </c>
      <c r="E33" s="170">
        <v>63</v>
      </c>
      <c r="F33" s="170">
        <v>2</v>
      </c>
      <c r="G33" s="171">
        <f>IF(AND(ISBLANK(D33),ISBLANK(E33),ISBLANK(N33),ISBLANK(O33)),"",D33+E33)</f>
        <v>189</v>
      </c>
      <c r="H33" s="172" t="s">
        <v>158</v>
      </c>
      <c r="I33" s="173"/>
      <c r="K33" s="338" t="s">
        <v>165</v>
      </c>
      <c r="L33" s="338"/>
      <c r="M33" s="168">
        <v>1</v>
      </c>
      <c r="N33" s="169">
        <v>141</v>
      </c>
      <c r="O33" s="170">
        <v>87</v>
      </c>
      <c r="P33" s="170">
        <v>0</v>
      </c>
      <c r="Q33" s="171">
        <f>IF(AND(ISBLANK(D33),ISBLANK(E33),ISBLANK(N33),ISBLANK(O33)),"",N33+O33)</f>
        <v>228</v>
      </c>
      <c r="R33" s="172" t="s">
        <v>158</v>
      </c>
      <c r="S33" s="173"/>
    </row>
    <row r="34" spans="1:19" ht="12.95" customHeight="1" x14ac:dyDescent="0.2">
      <c r="A34" s="338"/>
      <c r="B34" s="338"/>
      <c r="C34" s="174">
        <v>2</v>
      </c>
      <c r="D34" s="175">
        <v>136</v>
      </c>
      <c r="E34" s="176">
        <v>54</v>
      </c>
      <c r="F34" s="176">
        <v>7</v>
      </c>
      <c r="G34" s="177">
        <f t="shared" si="0"/>
        <v>190</v>
      </c>
      <c r="H34" s="178" t="s">
        <v>158</v>
      </c>
      <c r="I34" s="173"/>
      <c r="K34" s="338"/>
      <c r="L34" s="338"/>
      <c r="M34" s="174">
        <v>2</v>
      </c>
      <c r="N34" s="175">
        <v>139</v>
      </c>
      <c r="O34" s="176">
        <v>70</v>
      </c>
      <c r="P34" s="176">
        <v>1</v>
      </c>
      <c r="Q34" s="177">
        <f t="shared" si="1"/>
        <v>209</v>
      </c>
      <c r="R34" s="178" t="s">
        <v>158</v>
      </c>
      <c r="S34" s="173"/>
    </row>
    <row r="35" spans="1:19" ht="12.95" customHeight="1" thickBot="1" x14ac:dyDescent="0.25">
      <c r="A35" s="339" t="s">
        <v>175</v>
      </c>
      <c r="B35" s="339"/>
      <c r="C35" s="174">
        <v>3</v>
      </c>
      <c r="D35" s="175"/>
      <c r="E35" s="176"/>
      <c r="F35" s="176"/>
      <c r="G35" s="177" t="str">
        <f t="shared" si="0"/>
        <v/>
      </c>
      <c r="H35" s="178" t="s">
        <v>158</v>
      </c>
      <c r="I35" s="173"/>
      <c r="K35" s="339" t="s">
        <v>176</v>
      </c>
      <c r="L35" s="339"/>
      <c r="M35" s="174">
        <v>3</v>
      </c>
      <c r="N35" s="175"/>
      <c r="O35" s="176"/>
      <c r="P35" s="176"/>
      <c r="Q35" s="177" t="str">
        <f t="shared" si="1"/>
        <v/>
      </c>
      <c r="R35" s="178" t="s">
        <v>158</v>
      </c>
      <c r="S35" s="173"/>
    </row>
    <row r="36" spans="1:19" ht="12.95" customHeight="1" thickBot="1" x14ac:dyDescent="0.25">
      <c r="A36" s="339"/>
      <c r="B36" s="339"/>
      <c r="C36" s="179">
        <v>4</v>
      </c>
      <c r="D36" s="180"/>
      <c r="E36" s="181"/>
      <c r="F36" s="181"/>
      <c r="G36" s="182" t="str">
        <f t="shared" si="0"/>
        <v/>
      </c>
      <c r="H36" s="183" t="s">
        <v>158</v>
      </c>
      <c r="I36" s="336">
        <f>IF(AND(ISNUMBER(G37),ISNUMBER(Q37)),IF(G37&gt;Q37,2,IF(G37=Q37,1,0)),"")</f>
        <v>0</v>
      </c>
      <c r="K36" s="339"/>
      <c r="L36" s="339"/>
      <c r="M36" s="179">
        <v>4</v>
      </c>
      <c r="N36" s="180"/>
      <c r="O36" s="181"/>
      <c r="P36" s="181"/>
      <c r="Q36" s="182" t="str">
        <f t="shared" si="1"/>
        <v/>
      </c>
      <c r="R36" s="183" t="s">
        <v>158</v>
      </c>
      <c r="S36" s="336">
        <f>IF(AND(ISNUMBER(G37),ISNUMBER(Q37)),IF(Q37&gt;G37,2,IF(G37=Q37,1,0)),"")</f>
        <v>2</v>
      </c>
    </row>
    <row r="37" spans="1:19" ht="15.95" customHeight="1" thickBot="1" x14ac:dyDescent="0.25">
      <c r="A37" s="337">
        <v>15353</v>
      </c>
      <c r="B37" s="337"/>
      <c r="C37" s="184" t="s">
        <v>18</v>
      </c>
      <c r="D37" s="185">
        <f>IF(OR(ISNUMBER(G33),ISNUMBER(G34),ISNUMBER(G35),ISNUMBER(G36)),SUM(D33:D36),"")</f>
        <v>262</v>
      </c>
      <c r="E37" s="186">
        <f>IF(OR(ISNUMBER(G33),ISNUMBER(G34),ISNUMBER(G35),ISNUMBER(G36)),SUM(E33:E36),"")</f>
        <v>117</v>
      </c>
      <c r="F37" s="186">
        <f>IF(OR(ISNUMBER(G33),ISNUMBER(G34),ISNUMBER(G35),ISNUMBER(G36)),SUM(F33:F36),"")</f>
        <v>9</v>
      </c>
      <c r="G37" s="187">
        <f>IF(OR(ISNUMBER(G33),ISNUMBER(G34),ISNUMBER(G35),ISNUMBER(G36)),SUM(G33:G36),"")</f>
        <v>379</v>
      </c>
      <c r="H37" s="188" t="s">
        <v>158</v>
      </c>
      <c r="I37" s="336"/>
      <c r="K37" s="337">
        <v>1192</v>
      </c>
      <c r="L37" s="337"/>
      <c r="M37" s="184" t="s">
        <v>18</v>
      </c>
      <c r="N37" s="185">
        <f>IF(OR(ISNUMBER(Q33),ISNUMBER(Q34),ISNUMBER(Q35),ISNUMBER(Q36)),SUM(N33:N36),"")</f>
        <v>280</v>
      </c>
      <c r="O37" s="186">
        <f>IF(OR(ISNUMBER(Q33),ISNUMBER(Q34),ISNUMBER(Q35),ISNUMBER(Q36)),SUM(O33:O36),"")</f>
        <v>157</v>
      </c>
      <c r="P37" s="186">
        <f>IF(OR(ISNUMBER(Q33),ISNUMBER(Q34),ISNUMBER(Q35),ISNUMBER(Q36)),SUM(P33:P36),"")</f>
        <v>1</v>
      </c>
      <c r="Q37" s="187">
        <f>IF(OR(ISNUMBER(Q33),ISNUMBER(Q34),ISNUMBER(Q35),ISNUMBER(Q36)),SUM(Q33:Q36),"")</f>
        <v>437</v>
      </c>
      <c r="R37" s="188" t="s">
        <v>158</v>
      </c>
      <c r="S37" s="336"/>
    </row>
    <row r="38" spans="1:19" ht="5.0999999999999996" customHeight="1" thickBot="1" x14ac:dyDescent="0.25"/>
    <row r="39" spans="1:19" ht="20.100000000000001" customHeight="1" thickBot="1" x14ac:dyDescent="0.25">
      <c r="A39" s="189"/>
      <c r="B39" s="190"/>
      <c r="C39" s="191" t="s">
        <v>44</v>
      </c>
      <c r="D39" s="192">
        <f>IF(OR(ISNUMBER(G12),ISNUMBER(G17),ISNUMBER(G22),ISNUMBER(G27),ISNUMBER(G32),ISNUMBER(G37)),SUM(D12,D17,D22,D27,D32,D37),"")</f>
        <v>1630</v>
      </c>
      <c r="E39" s="193">
        <f>IF(OR(ISNUMBER(G12),ISNUMBER(G17),ISNUMBER(G22),ISNUMBER(G27),ISNUMBER(G32),ISNUMBER(G37)),SUM(E12,E17,E22,E27,E32,E37),"")</f>
        <v>664</v>
      </c>
      <c r="F39" s="193">
        <f>IF(OR(ISNUMBER(G12),ISNUMBER(G17),ISNUMBER(G22),ISNUMBER(G27),ISNUMBER(G32),ISNUMBER(G37)),SUM(F12,F17,F22,F27,F32,F37),"")</f>
        <v>61</v>
      </c>
      <c r="G39" s="194">
        <f>IF(OR(ISNUMBER(G12),ISNUMBER(G17),ISNUMBER(G22),ISNUMBER(G27),ISNUMBER(G32),ISNUMBER(G37)),SUM(G12,G17,G22,G27,G32,G37),"")</f>
        <v>2294</v>
      </c>
      <c r="H39" s="195" t="s">
        <v>158</v>
      </c>
      <c r="I39" s="196">
        <f>IF(AND(ISNUMBER(G39)),IF(G39&gt;Q39,IF(SUM(I11,I16,I21,I26,I31,I36,S11,S16,S21,S26,S31,S36)&gt;=10,4,2),IF(G39=Q39,IF(SUM(I11,I16,I21,I26,I31,I36,S11,S16,S21,S26,S31,S36)&gt;=10,2,1),0)),"")</f>
        <v>0</v>
      </c>
      <c r="K39" s="189"/>
      <c r="L39" s="190"/>
      <c r="M39" s="191" t="s">
        <v>44</v>
      </c>
      <c r="N39" s="192">
        <f>IF(OR(ISNUMBER(Q12),ISNUMBER(Q17),ISNUMBER(Q22),ISNUMBER(Q27),ISNUMBER(Q32),ISNUMBER(Q37)),SUM(N12,N17,N22,N27,N32,N37),"")</f>
        <v>1722</v>
      </c>
      <c r="O39" s="193">
        <f>IF(OR(ISNUMBER(Q12),ISNUMBER(Q17),ISNUMBER(Q22),ISNUMBER(Q27),ISNUMBER(Q32),ISNUMBER(Q37)),SUM(O12,O17,O22,O27,O32,O37),"")</f>
        <v>700</v>
      </c>
      <c r="P39" s="193">
        <f>IF(OR(ISNUMBER(Q12),ISNUMBER(Q17),ISNUMBER(Q22),ISNUMBER(Q27),ISNUMBER(Q32),ISNUMBER(Q37)),SUM(P12,P17,P22,P27,P32,P37),"")</f>
        <v>45</v>
      </c>
      <c r="Q39" s="194">
        <f>IF(OR(ISNUMBER(Q12),ISNUMBER(Q17),ISNUMBER(Q22),ISNUMBER(Q27),ISNUMBER(Q32),ISNUMBER(Q37)),SUM(Q12,Q17,Q22,Q27,Q32,Q37),"")</f>
        <v>2422</v>
      </c>
      <c r="R39" s="195" t="s">
        <v>158</v>
      </c>
      <c r="S39" s="196">
        <f>IF(AND(ISNUMBER(Q39)),IF(Q39&gt;G39,IF(SUM(I11,I16,I21,I26,I31,I36,S11,S16,S21,S26,S31,S36)&gt;=10,4,2),IF(Q39=G39,IF(SUM(I11,I16,I21,I26,I31,I36,S11,S16,S21,S26,S31,S36)&gt;=10,2,1),0)),"")</f>
        <v>4</v>
      </c>
    </row>
    <row r="40" spans="1:19" ht="5.0999999999999996" customHeight="1" thickBot="1" x14ac:dyDescent="0.25"/>
    <row r="41" spans="1:19" ht="18" customHeight="1" thickBot="1" x14ac:dyDescent="0.25">
      <c r="A41" s="197"/>
      <c r="B41" s="198" t="s">
        <v>45</v>
      </c>
      <c r="C41" s="331" t="s">
        <v>177</v>
      </c>
      <c r="D41" s="331"/>
      <c r="E41" s="331"/>
      <c r="G41" s="332" t="s">
        <v>47</v>
      </c>
      <c r="H41" s="332"/>
      <c r="I41" s="199">
        <f>IF(ISNUMBER(I39),SUM(I11,I16,I21,I26,I31,I36,I39),"")</f>
        <v>2</v>
      </c>
      <c r="K41" s="197"/>
      <c r="L41" s="198" t="s">
        <v>45</v>
      </c>
      <c r="M41" s="331" t="s">
        <v>178</v>
      </c>
      <c r="N41" s="331"/>
      <c r="O41" s="331"/>
      <c r="Q41" s="332" t="s">
        <v>47</v>
      </c>
      <c r="R41" s="332"/>
      <c r="S41" s="199">
        <f>IF(ISNUMBER(S39),SUM(S11,S16,S21,S26,S31,S36,S39),"")</f>
        <v>14</v>
      </c>
    </row>
    <row r="42" spans="1:19" ht="18" customHeight="1" x14ac:dyDescent="0.2">
      <c r="A42" s="197"/>
      <c r="B42" s="198" t="s">
        <v>49</v>
      </c>
      <c r="C42" s="333"/>
      <c r="D42" s="333"/>
      <c r="E42" s="333"/>
      <c r="G42" s="200"/>
      <c r="H42" s="200"/>
      <c r="I42" s="200"/>
      <c r="K42" s="197"/>
      <c r="L42" s="198" t="s">
        <v>49</v>
      </c>
      <c r="M42" s="333"/>
      <c r="N42" s="333"/>
      <c r="O42" s="333"/>
      <c r="Q42" s="201"/>
      <c r="R42" s="201"/>
      <c r="S42" s="201"/>
    </row>
    <row r="43" spans="1:19" ht="20.100000000000001" customHeight="1" x14ac:dyDescent="0.2">
      <c r="A43" s="198" t="s">
        <v>51</v>
      </c>
      <c r="B43" s="198" t="s">
        <v>52</v>
      </c>
      <c r="C43" s="334"/>
      <c r="D43" s="334"/>
      <c r="E43" s="334"/>
      <c r="F43" s="334"/>
      <c r="G43" s="334"/>
      <c r="H43" s="334"/>
      <c r="I43" s="198"/>
      <c r="J43" s="198"/>
      <c r="K43" s="198" t="s">
        <v>54</v>
      </c>
      <c r="L43" s="334"/>
      <c r="M43" s="334"/>
      <c r="O43" s="198" t="s">
        <v>49</v>
      </c>
      <c r="P43" s="334"/>
      <c r="Q43" s="334"/>
      <c r="R43" s="334"/>
      <c r="S43" s="334"/>
    </row>
    <row r="44" spans="1:19" ht="9.9499999999999993" customHeight="1" x14ac:dyDescent="0.2"/>
    <row r="45" spans="1:19" ht="30" customHeight="1" x14ac:dyDescent="0.3">
      <c r="A45" s="202" t="s">
        <v>55</v>
      </c>
    </row>
    <row r="46" spans="1:19" ht="20.100000000000001" customHeight="1" x14ac:dyDescent="0.2">
      <c r="B46" s="203" t="s">
        <v>179</v>
      </c>
      <c r="C46" s="328">
        <v>0.72916666666666663</v>
      </c>
      <c r="D46" s="328"/>
      <c r="I46" s="203" t="s">
        <v>180</v>
      </c>
      <c r="J46" s="335">
        <v>21</v>
      </c>
      <c r="K46" s="335"/>
    </row>
    <row r="47" spans="1:19" ht="20.100000000000001" customHeight="1" x14ac:dyDescent="0.2">
      <c r="B47" s="203" t="s">
        <v>181</v>
      </c>
      <c r="C47" s="328">
        <v>0.90625</v>
      </c>
      <c r="D47" s="328"/>
      <c r="I47" s="203" t="s">
        <v>182</v>
      </c>
      <c r="J47" s="329">
        <v>12</v>
      </c>
      <c r="K47" s="329"/>
      <c r="P47" s="203" t="s">
        <v>183</v>
      </c>
      <c r="Q47" s="330">
        <v>42252</v>
      </c>
      <c r="R47" s="330"/>
      <c r="S47" s="330"/>
    </row>
    <row r="48" spans="1:19" ht="9.9499999999999993" customHeight="1" x14ac:dyDescent="0.2"/>
    <row r="49" spans="1:19" ht="15" customHeight="1" x14ac:dyDescent="0.2">
      <c r="A49" s="324" t="s">
        <v>63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ht="81" customHeight="1" x14ac:dyDescent="0.2">
      <c r="A50" s="325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</row>
    <row r="51" spans="1:19" ht="5.0999999999999996" customHeight="1" x14ac:dyDescent="0.2"/>
    <row r="52" spans="1:19" ht="15" customHeight="1" x14ac:dyDescent="0.2">
      <c r="A52" s="324" t="s">
        <v>64</v>
      </c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ht="6" customHeight="1" x14ac:dyDescent="0.2">
      <c r="A53" s="20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6"/>
    </row>
    <row r="54" spans="1:19" ht="21" customHeight="1" x14ac:dyDescent="0.2">
      <c r="A54" s="207" t="s">
        <v>6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8" t="s">
        <v>8</v>
      </c>
      <c r="L54" s="205"/>
      <c r="M54" s="205"/>
      <c r="N54" s="205"/>
      <c r="O54" s="205"/>
      <c r="P54" s="205"/>
      <c r="Q54" s="205"/>
      <c r="R54" s="205"/>
      <c r="S54" s="206"/>
    </row>
    <row r="55" spans="1:19" ht="21" customHeight="1" x14ac:dyDescent="0.2">
      <c r="A55" s="209"/>
      <c r="B55" s="210" t="s">
        <v>65</v>
      </c>
      <c r="C55" s="211"/>
      <c r="D55" s="212"/>
      <c r="E55" s="210" t="s">
        <v>66</v>
      </c>
      <c r="F55" s="211"/>
      <c r="G55" s="211"/>
      <c r="H55" s="211"/>
      <c r="I55" s="212"/>
      <c r="J55" s="205"/>
      <c r="K55" s="213"/>
      <c r="L55" s="210" t="s">
        <v>65</v>
      </c>
      <c r="M55" s="211"/>
      <c r="N55" s="212"/>
      <c r="O55" s="210" t="s">
        <v>66</v>
      </c>
      <c r="P55" s="211"/>
      <c r="Q55" s="211"/>
      <c r="R55" s="211"/>
      <c r="S55" s="214"/>
    </row>
    <row r="56" spans="1:19" ht="21" customHeight="1" x14ac:dyDescent="0.2">
      <c r="A56" s="215" t="s">
        <v>151</v>
      </c>
      <c r="B56" s="216" t="s">
        <v>68</v>
      </c>
      <c r="C56" s="217"/>
      <c r="D56" s="218" t="s">
        <v>69</v>
      </c>
      <c r="E56" s="216" t="s">
        <v>68</v>
      </c>
      <c r="F56" s="219"/>
      <c r="G56" s="219"/>
      <c r="H56" s="220"/>
      <c r="I56" s="218" t="s">
        <v>69</v>
      </c>
      <c r="J56" s="205"/>
      <c r="K56" s="221" t="s">
        <v>151</v>
      </c>
      <c r="L56" s="216" t="s">
        <v>68</v>
      </c>
      <c r="M56" s="217"/>
      <c r="N56" s="218" t="s">
        <v>69</v>
      </c>
      <c r="O56" s="216" t="s">
        <v>68</v>
      </c>
      <c r="P56" s="219"/>
      <c r="Q56" s="219"/>
      <c r="R56" s="220"/>
      <c r="S56" s="222" t="s">
        <v>69</v>
      </c>
    </row>
    <row r="57" spans="1:19" ht="21" customHeight="1" x14ac:dyDescent="0.2">
      <c r="A57" s="223"/>
      <c r="B57" s="327"/>
      <c r="C57" s="327"/>
      <c r="D57" s="224"/>
      <c r="E57" s="327"/>
      <c r="F57" s="327"/>
      <c r="G57" s="327"/>
      <c r="H57" s="327"/>
      <c r="I57" s="224"/>
      <c r="J57" s="205"/>
      <c r="K57" s="225"/>
      <c r="L57" s="327"/>
      <c r="M57" s="327"/>
      <c r="N57" s="224"/>
      <c r="O57" s="327"/>
      <c r="P57" s="327"/>
      <c r="Q57" s="327"/>
      <c r="R57" s="327"/>
      <c r="S57" s="226"/>
    </row>
    <row r="58" spans="1:19" ht="21" customHeight="1" x14ac:dyDescent="0.2">
      <c r="A58" s="223"/>
      <c r="B58" s="327"/>
      <c r="C58" s="327"/>
      <c r="D58" s="224"/>
      <c r="E58" s="327"/>
      <c r="F58" s="327"/>
      <c r="G58" s="327"/>
      <c r="H58" s="327"/>
      <c r="I58" s="224"/>
      <c r="J58" s="205"/>
      <c r="K58" s="225"/>
      <c r="L58" s="327"/>
      <c r="M58" s="327"/>
      <c r="N58" s="224"/>
      <c r="O58" s="327"/>
      <c r="P58" s="327"/>
      <c r="Q58" s="327"/>
      <c r="R58" s="327"/>
      <c r="S58" s="226"/>
    </row>
    <row r="59" spans="1:19" ht="12" customHeight="1" x14ac:dyDescent="0.2">
      <c r="A59" s="227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9"/>
    </row>
    <row r="60" spans="1:19" ht="5.0999999999999996" customHeight="1" x14ac:dyDescent="0.2"/>
    <row r="61" spans="1:19" ht="15" customHeight="1" x14ac:dyDescent="0.2">
      <c r="A61" s="324" t="s">
        <v>71</v>
      </c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ht="81" customHeight="1" x14ac:dyDescent="0.2">
      <c r="A62" s="325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</row>
    <row r="63" spans="1:19" ht="5.0999999999999996" customHeight="1" x14ac:dyDescent="0.2"/>
    <row r="64" spans="1:19" ht="15" customHeight="1" x14ac:dyDescent="0.2">
      <c r="A64" s="324" t="s">
        <v>72</v>
      </c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ht="81" customHeight="1" x14ac:dyDescent="0.2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</row>
    <row r="66" spans="1:19" ht="30" customHeight="1" x14ac:dyDescent="0.2">
      <c r="A66" s="230"/>
      <c r="B66" s="231" t="s">
        <v>184</v>
      </c>
      <c r="C66" s="326"/>
      <c r="D66" s="326"/>
      <c r="E66" s="326"/>
      <c r="F66" s="326"/>
      <c r="G66" s="326"/>
      <c r="H66" s="326"/>
    </row>
  </sheetData>
  <sheetProtection sheet="1"/>
  <mergeCells count="95">
    <mergeCell ref="B3:I3"/>
    <mergeCell ref="L3:S3"/>
    <mergeCell ref="D1:I1"/>
    <mergeCell ref="L1:N1"/>
    <mergeCell ref="O1:P1"/>
    <mergeCell ref="Q1:S1"/>
    <mergeCell ref="A2:H2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6">
    <dataValidation type="date" allowBlank="1" showErrorMessage="1" errorTitle="Špatný fromát !" error="Zadej datum ve tvaru D.M.RRRR." sqref="R1:S1 JN1:JO1 TJ1:TK1 ADF1:ADG1 ANB1:ANC1 AWX1:AWY1 BGT1:BGU1 BQP1:BQQ1 CAL1:CAM1 CKH1:CKI1 CUD1:CUE1 DDZ1:DEA1 DNV1:DNW1 DXR1:DXS1 EHN1:EHO1 ERJ1:ERK1 FBF1:FBG1 FLB1:FLC1 FUX1:FUY1 GET1:GEU1 GOP1:GOQ1 GYL1:GYM1 HIH1:HII1 HSD1:HSE1 IBZ1:ICA1 ILV1:ILW1 IVR1:IVS1 JFN1:JFO1 JPJ1:JPK1 JZF1:JZG1 KJB1:KJC1 KSX1:KSY1 LCT1:LCU1 LMP1:LMQ1 LWL1:LWM1 MGH1:MGI1 MQD1:MQE1 MZZ1:NAA1 NJV1:NJW1 NTR1:NTS1 ODN1:ODO1 ONJ1:ONK1 OXF1:OXG1 PHB1:PHC1 PQX1:PQY1 QAT1:QAU1 QKP1:QKQ1 QUL1:QUM1 REH1:REI1 ROD1:ROE1 RXZ1:RYA1 SHV1:SHW1 SRR1:SRS1 TBN1:TBO1 TLJ1:TLK1 TVF1:TVG1 UFB1:UFC1 UOX1:UOY1 UYT1:UYU1 VIP1:VIQ1 VSL1:VSM1 WCH1:WCI1 WMD1:WME1 WVZ1:WWA1 R65537:S65537 JN65537:JO65537 TJ65537:TK65537 ADF65537:ADG65537 ANB65537:ANC65537 AWX65537:AWY65537 BGT65537:BGU65537 BQP65537:BQQ65537 CAL65537:CAM65537 CKH65537:CKI65537 CUD65537:CUE65537 DDZ65537:DEA65537 DNV65537:DNW65537 DXR65537:DXS65537 EHN65537:EHO65537 ERJ65537:ERK65537 FBF65537:FBG65537 FLB65537:FLC65537 FUX65537:FUY65537 GET65537:GEU65537 GOP65537:GOQ65537 GYL65537:GYM65537 HIH65537:HII65537 HSD65537:HSE65537 IBZ65537:ICA65537 ILV65537:ILW65537 IVR65537:IVS65537 JFN65537:JFO65537 JPJ65537:JPK65537 JZF65537:JZG65537 KJB65537:KJC65537 KSX65537:KSY65537 LCT65537:LCU65537 LMP65537:LMQ65537 LWL65537:LWM65537 MGH65537:MGI65537 MQD65537:MQE65537 MZZ65537:NAA65537 NJV65537:NJW65537 NTR65537:NTS65537 ODN65537:ODO65537 ONJ65537:ONK65537 OXF65537:OXG65537 PHB65537:PHC65537 PQX65537:PQY65537 QAT65537:QAU65537 QKP65537:QKQ65537 QUL65537:QUM65537 REH65537:REI65537 ROD65537:ROE65537 RXZ65537:RYA65537 SHV65537:SHW65537 SRR65537:SRS65537 TBN65537:TBO65537 TLJ65537:TLK65537 TVF65537:TVG65537 UFB65537:UFC65537 UOX65537:UOY65537 UYT65537:UYU65537 VIP65537:VIQ65537 VSL65537:VSM65537 WCH65537:WCI65537 WMD65537:WME65537 WVZ65537:WWA65537 R131073:S131073 JN131073:JO131073 TJ131073:TK131073 ADF131073:ADG131073 ANB131073:ANC131073 AWX131073:AWY131073 BGT131073:BGU131073 BQP131073:BQQ131073 CAL131073:CAM131073 CKH131073:CKI131073 CUD131073:CUE131073 DDZ131073:DEA131073 DNV131073:DNW131073 DXR131073:DXS131073 EHN131073:EHO131073 ERJ131073:ERK131073 FBF131073:FBG131073 FLB131073:FLC131073 FUX131073:FUY131073 GET131073:GEU131073 GOP131073:GOQ131073 GYL131073:GYM131073 HIH131073:HII131073 HSD131073:HSE131073 IBZ131073:ICA131073 ILV131073:ILW131073 IVR131073:IVS131073 JFN131073:JFO131073 JPJ131073:JPK131073 JZF131073:JZG131073 KJB131073:KJC131073 KSX131073:KSY131073 LCT131073:LCU131073 LMP131073:LMQ131073 LWL131073:LWM131073 MGH131073:MGI131073 MQD131073:MQE131073 MZZ131073:NAA131073 NJV131073:NJW131073 NTR131073:NTS131073 ODN131073:ODO131073 ONJ131073:ONK131073 OXF131073:OXG131073 PHB131073:PHC131073 PQX131073:PQY131073 QAT131073:QAU131073 QKP131073:QKQ131073 QUL131073:QUM131073 REH131073:REI131073 ROD131073:ROE131073 RXZ131073:RYA131073 SHV131073:SHW131073 SRR131073:SRS131073 TBN131073:TBO131073 TLJ131073:TLK131073 TVF131073:TVG131073 UFB131073:UFC131073 UOX131073:UOY131073 UYT131073:UYU131073 VIP131073:VIQ131073 VSL131073:VSM131073 WCH131073:WCI131073 WMD131073:WME131073 WVZ131073:WWA131073 R196609:S196609 JN196609:JO196609 TJ196609:TK196609 ADF196609:ADG196609 ANB196609:ANC196609 AWX196609:AWY196609 BGT196609:BGU196609 BQP196609:BQQ196609 CAL196609:CAM196609 CKH196609:CKI196609 CUD196609:CUE196609 DDZ196609:DEA196609 DNV196609:DNW196609 DXR196609:DXS196609 EHN196609:EHO196609 ERJ196609:ERK196609 FBF196609:FBG196609 FLB196609:FLC196609 FUX196609:FUY196609 GET196609:GEU196609 GOP196609:GOQ196609 GYL196609:GYM196609 HIH196609:HII196609 HSD196609:HSE196609 IBZ196609:ICA196609 ILV196609:ILW196609 IVR196609:IVS196609 JFN196609:JFO196609 JPJ196609:JPK196609 JZF196609:JZG196609 KJB196609:KJC196609 KSX196609:KSY196609 LCT196609:LCU196609 LMP196609:LMQ196609 LWL196609:LWM196609 MGH196609:MGI196609 MQD196609:MQE196609 MZZ196609:NAA196609 NJV196609:NJW196609 NTR196609:NTS196609 ODN196609:ODO196609 ONJ196609:ONK196609 OXF196609:OXG196609 PHB196609:PHC196609 PQX196609:PQY196609 QAT196609:QAU196609 QKP196609:QKQ196609 QUL196609:QUM196609 REH196609:REI196609 ROD196609:ROE196609 RXZ196609:RYA196609 SHV196609:SHW196609 SRR196609:SRS196609 TBN196609:TBO196609 TLJ196609:TLK196609 TVF196609:TVG196609 UFB196609:UFC196609 UOX196609:UOY196609 UYT196609:UYU196609 VIP196609:VIQ196609 VSL196609:VSM196609 WCH196609:WCI196609 WMD196609:WME196609 WVZ196609:WWA196609 R262145:S262145 JN262145:JO262145 TJ262145:TK262145 ADF262145:ADG262145 ANB262145:ANC262145 AWX262145:AWY262145 BGT262145:BGU262145 BQP262145:BQQ262145 CAL262145:CAM262145 CKH262145:CKI262145 CUD262145:CUE262145 DDZ262145:DEA262145 DNV262145:DNW262145 DXR262145:DXS262145 EHN262145:EHO262145 ERJ262145:ERK262145 FBF262145:FBG262145 FLB262145:FLC262145 FUX262145:FUY262145 GET262145:GEU262145 GOP262145:GOQ262145 GYL262145:GYM262145 HIH262145:HII262145 HSD262145:HSE262145 IBZ262145:ICA262145 ILV262145:ILW262145 IVR262145:IVS262145 JFN262145:JFO262145 JPJ262145:JPK262145 JZF262145:JZG262145 KJB262145:KJC262145 KSX262145:KSY262145 LCT262145:LCU262145 LMP262145:LMQ262145 LWL262145:LWM262145 MGH262145:MGI262145 MQD262145:MQE262145 MZZ262145:NAA262145 NJV262145:NJW262145 NTR262145:NTS262145 ODN262145:ODO262145 ONJ262145:ONK262145 OXF262145:OXG262145 PHB262145:PHC262145 PQX262145:PQY262145 QAT262145:QAU262145 QKP262145:QKQ262145 QUL262145:QUM262145 REH262145:REI262145 ROD262145:ROE262145 RXZ262145:RYA262145 SHV262145:SHW262145 SRR262145:SRS262145 TBN262145:TBO262145 TLJ262145:TLK262145 TVF262145:TVG262145 UFB262145:UFC262145 UOX262145:UOY262145 UYT262145:UYU262145 VIP262145:VIQ262145 VSL262145:VSM262145 WCH262145:WCI262145 WMD262145:WME262145 WVZ262145:WWA262145 R327681:S327681 JN327681:JO327681 TJ327681:TK327681 ADF327681:ADG327681 ANB327681:ANC327681 AWX327681:AWY327681 BGT327681:BGU327681 BQP327681:BQQ327681 CAL327681:CAM327681 CKH327681:CKI327681 CUD327681:CUE327681 DDZ327681:DEA327681 DNV327681:DNW327681 DXR327681:DXS327681 EHN327681:EHO327681 ERJ327681:ERK327681 FBF327681:FBG327681 FLB327681:FLC327681 FUX327681:FUY327681 GET327681:GEU327681 GOP327681:GOQ327681 GYL327681:GYM327681 HIH327681:HII327681 HSD327681:HSE327681 IBZ327681:ICA327681 ILV327681:ILW327681 IVR327681:IVS327681 JFN327681:JFO327681 JPJ327681:JPK327681 JZF327681:JZG327681 KJB327681:KJC327681 KSX327681:KSY327681 LCT327681:LCU327681 LMP327681:LMQ327681 LWL327681:LWM327681 MGH327681:MGI327681 MQD327681:MQE327681 MZZ327681:NAA327681 NJV327681:NJW327681 NTR327681:NTS327681 ODN327681:ODO327681 ONJ327681:ONK327681 OXF327681:OXG327681 PHB327681:PHC327681 PQX327681:PQY327681 QAT327681:QAU327681 QKP327681:QKQ327681 QUL327681:QUM327681 REH327681:REI327681 ROD327681:ROE327681 RXZ327681:RYA327681 SHV327681:SHW327681 SRR327681:SRS327681 TBN327681:TBO327681 TLJ327681:TLK327681 TVF327681:TVG327681 UFB327681:UFC327681 UOX327681:UOY327681 UYT327681:UYU327681 VIP327681:VIQ327681 VSL327681:VSM327681 WCH327681:WCI327681 WMD327681:WME327681 WVZ327681:WWA327681 R393217:S393217 JN393217:JO393217 TJ393217:TK393217 ADF393217:ADG393217 ANB393217:ANC393217 AWX393217:AWY393217 BGT393217:BGU393217 BQP393217:BQQ393217 CAL393217:CAM393217 CKH393217:CKI393217 CUD393217:CUE393217 DDZ393217:DEA393217 DNV393217:DNW393217 DXR393217:DXS393217 EHN393217:EHO393217 ERJ393217:ERK393217 FBF393217:FBG393217 FLB393217:FLC393217 FUX393217:FUY393217 GET393217:GEU393217 GOP393217:GOQ393217 GYL393217:GYM393217 HIH393217:HII393217 HSD393217:HSE393217 IBZ393217:ICA393217 ILV393217:ILW393217 IVR393217:IVS393217 JFN393217:JFO393217 JPJ393217:JPK393217 JZF393217:JZG393217 KJB393217:KJC393217 KSX393217:KSY393217 LCT393217:LCU393217 LMP393217:LMQ393217 LWL393217:LWM393217 MGH393217:MGI393217 MQD393217:MQE393217 MZZ393217:NAA393217 NJV393217:NJW393217 NTR393217:NTS393217 ODN393217:ODO393217 ONJ393217:ONK393217 OXF393217:OXG393217 PHB393217:PHC393217 PQX393217:PQY393217 QAT393217:QAU393217 QKP393217:QKQ393217 QUL393217:QUM393217 REH393217:REI393217 ROD393217:ROE393217 RXZ393217:RYA393217 SHV393217:SHW393217 SRR393217:SRS393217 TBN393217:TBO393217 TLJ393217:TLK393217 TVF393217:TVG393217 UFB393217:UFC393217 UOX393217:UOY393217 UYT393217:UYU393217 VIP393217:VIQ393217 VSL393217:VSM393217 WCH393217:WCI393217 WMD393217:WME393217 WVZ393217:WWA393217 R458753:S458753 JN458753:JO458753 TJ458753:TK458753 ADF458753:ADG458753 ANB458753:ANC458753 AWX458753:AWY458753 BGT458753:BGU458753 BQP458753:BQQ458753 CAL458753:CAM458753 CKH458753:CKI458753 CUD458753:CUE458753 DDZ458753:DEA458753 DNV458753:DNW458753 DXR458753:DXS458753 EHN458753:EHO458753 ERJ458753:ERK458753 FBF458753:FBG458753 FLB458753:FLC458753 FUX458753:FUY458753 GET458753:GEU458753 GOP458753:GOQ458753 GYL458753:GYM458753 HIH458753:HII458753 HSD458753:HSE458753 IBZ458753:ICA458753 ILV458753:ILW458753 IVR458753:IVS458753 JFN458753:JFO458753 JPJ458753:JPK458753 JZF458753:JZG458753 KJB458753:KJC458753 KSX458753:KSY458753 LCT458753:LCU458753 LMP458753:LMQ458753 LWL458753:LWM458753 MGH458753:MGI458753 MQD458753:MQE458753 MZZ458753:NAA458753 NJV458753:NJW458753 NTR458753:NTS458753 ODN458753:ODO458753 ONJ458753:ONK458753 OXF458753:OXG458753 PHB458753:PHC458753 PQX458753:PQY458753 QAT458753:QAU458753 QKP458753:QKQ458753 QUL458753:QUM458753 REH458753:REI458753 ROD458753:ROE458753 RXZ458753:RYA458753 SHV458753:SHW458753 SRR458753:SRS458753 TBN458753:TBO458753 TLJ458753:TLK458753 TVF458753:TVG458753 UFB458753:UFC458753 UOX458753:UOY458753 UYT458753:UYU458753 VIP458753:VIQ458753 VSL458753:VSM458753 WCH458753:WCI458753 WMD458753:WME458753 WVZ458753:WWA458753 R524289:S524289 JN524289:JO524289 TJ524289:TK524289 ADF524289:ADG524289 ANB524289:ANC524289 AWX524289:AWY524289 BGT524289:BGU524289 BQP524289:BQQ524289 CAL524289:CAM524289 CKH524289:CKI524289 CUD524289:CUE524289 DDZ524289:DEA524289 DNV524289:DNW524289 DXR524289:DXS524289 EHN524289:EHO524289 ERJ524289:ERK524289 FBF524289:FBG524289 FLB524289:FLC524289 FUX524289:FUY524289 GET524289:GEU524289 GOP524289:GOQ524289 GYL524289:GYM524289 HIH524289:HII524289 HSD524289:HSE524289 IBZ524289:ICA524289 ILV524289:ILW524289 IVR524289:IVS524289 JFN524289:JFO524289 JPJ524289:JPK524289 JZF524289:JZG524289 KJB524289:KJC524289 KSX524289:KSY524289 LCT524289:LCU524289 LMP524289:LMQ524289 LWL524289:LWM524289 MGH524289:MGI524289 MQD524289:MQE524289 MZZ524289:NAA524289 NJV524289:NJW524289 NTR524289:NTS524289 ODN524289:ODO524289 ONJ524289:ONK524289 OXF524289:OXG524289 PHB524289:PHC524289 PQX524289:PQY524289 QAT524289:QAU524289 QKP524289:QKQ524289 QUL524289:QUM524289 REH524289:REI524289 ROD524289:ROE524289 RXZ524289:RYA524289 SHV524289:SHW524289 SRR524289:SRS524289 TBN524289:TBO524289 TLJ524289:TLK524289 TVF524289:TVG524289 UFB524289:UFC524289 UOX524289:UOY524289 UYT524289:UYU524289 VIP524289:VIQ524289 VSL524289:VSM524289 WCH524289:WCI524289 WMD524289:WME524289 WVZ524289:WWA524289 R589825:S589825 JN589825:JO589825 TJ589825:TK589825 ADF589825:ADG589825 ANB589825:ANC589825 AWX589825:AWY589825 BGT589825:BGU589825 BQP589825:BQQ589825 CAL589825:CAM589825 CKH589825:CKI589825 CUD589825:CUE589825 DDZ589825:DEA589825 DNV589825:DNW589825 DXR589825:DXS589825 EHN589825:EHO589825 ERJ589825:ERK589825 FBF589825:FBG589825 FLB589825:FLC589825 FUX589825:FUY589825 GET589825:GEU589825 GOP589825:GOQ589825 GYL589825:GYM589825 HIH589825:HII589825 HSD589825:HSE589825 IBZ589825:ICA589825 ILV589825:ILW589825 IVR589825:IVS589825 JFN589825:JFO589825 JPJ589825:JPK589825 JZF589825:JZG589825 KJB589825:KJC589825 KSX589825:KSY589825 LCT589825:LCU589825 LMP589825:LMQ589825 LWL589825:LWM589825 MGH589825:MGI589825 MQD589825:MQE589825 MZZ589825:NAA589825 NJV589825:NJW589825 NTR589825:NTS589825 ODN589825:ODO589825 ONJ589825:ONK589825 OXF589825:OXG589825 PHB589825:PHC589825 PQX589825:PQY589825 QAT589825:QAU589825 QKP589825:QKQ589825 QUL589825:QUM589825 REH589825:REI589825 ROD589825:ROE589825 RXZ589825:RYA589825 SHV589825:SHW589825 SRR589825:SRS589825 TBN589825:TBO589825 TLJ589825:TLK589825 TVF589825:TVG589825 UFB589825:UFC589825 UOX589825:UOY589825 UYT589825:UYU589825 VIP589825:VIQ589825 VSL589825:VSM589825 WCH589825:WCI589825 WMD589825:WME589825 WVZ589825:WWA589825 R655361:S655361 JN655361:JO655361 TJ655361:TK655361 ADF655361:ADG655361 ANB655361:ANC655361 AWX655361:AWY655361 BGT655361:BGU655361 BQP655361:BQQ655361 CAL655361:CAM655361 CKH655361:CKI655361 CUD655361:CUE655361 DDZ655361:DEA655361 DNV655361:DNW655361 DXR655361:DXS655361 EHN655361:EHO655361 ERJ655361:ERK655361 FBF655361:FBG655361 FLB655361:FLC655361 FUX655361:FUY655361 GET655361:GEU655361 GOP655361:GOQ655361 GYL655361:GYM655361 HIH655361:HII655361 HSD655361:HSE655361 IBZ655361:ICA655361 ILV655361:ILW655361 IVR655361:IVS655361 JFN655361:JFO655361 JPJ655361:JPK655361 JZF655361:JZG655361 KJB655361:KJC655361 KSX655361:KSY655361 LCT655361:LCU655361 LMP655361:LMQ655361 LWL655361:LWM655361 MGH655361:MGI655361 MQD655361:MQE655361 MZZ655361:NAA655361 NJV655361:NJW655361 NTR655361:NTS655361 ODN655361:ODO655361 ONJ655361:ONK655361 OXF655361:OXG655361 PHB655361:PHC655361 PQX655361:PQY655361 QAT655361:QAU655361 QKP655361:QKQ655361 QUL655361:QUM655361 REH655361:REI655361 ROD655361:ROE655361 RXZ655361:RYA655361 SHV655361:SHW655361 SRR655361:SRS655361 TBN655361:TBO655361 TLJ655361:TLK655361 TVF655361:TVG655361 UFB655361:UFC655361 UOX655361:UOY655361 UYT655361:UYU655361 VIP655361:VIQ655361 VSL655361:VSM655361 WCH655361:WCI655361 WMD655361:WME655361 WVZ655361:WWA655361 R720897:S720897 JN720897:JO720897 TJ720897:TK720897 ADF720897:ADG720897 ANB720897:ANC720897 AWX720897:AWY720897 BGT720897:BGU720897 BQP720897:BQQ720897 CAL720897:CAM720897 CKH720897:CKI720897 CUD720897:CUE720897 DDZ720897:DEA720897 DNV720897:DNW720897 DXR720897:DXS720897 EHN720897:EHO720897 ERJ720897:ERK720897 FBF720897:FBG720897 FLB720897:FLC720897 FUX720897:FUY720897 GET720897:GEU720897 GOP720897:GOQ720897 GYL720897:GYM720897 HIH720897:HII720897 HSD720897:HSE720897 IBZ720897:ICA720897 ILV720897:ILW720897 IVR720897:IVS720897 JFN720897:JFO720897 JPJ720897:JPK720897 JZF720897:JZG720897 KJB720897:KJC720897 KSX720897:KSY720897 LCT720897:LCU720897 LMP720897:LMQ720897 LWL720897:LWM720897 MGH720897:MGI720897 MQD720897:MQE720897 MZZ720897:NAA720897 NJV720897:NJW720897 NTR720897:NTS720897 ODN720897:ODO720897 ONJ720897:ONK720897 OXF720897:OXG720897 PHB720897:PHC720897 PQX720897:PQY720897 QAT720897:QAU720897 QKP720897:QKQ720897 QUL720897:QUM720897 REH720897:REI720897 ROD720897:ROE720897 RXZ720897:RYA720897 SHV720897:SHW720897 SRR720897:SRS720897 TBN720897:TBO720897 TLJ720897:TLK720897 TVF720897:TVG720897 UFB720897:UFC720897 UOX720897:UOY720897 UYT720897:UYU720897 VIP720897:VIQ720897 VSL720897:VSM720897 WCH720897:WCI720897 WMD720897:WME720897 WVZ720897:WWA720897 R786433:S786433 JN786433:JO786433 TJ786433:TK786433 ADF786433:ADG786433 ANB786433:ANC786433 AWX786433:AWY786433 BGT786433:BGU786433 BQP786433:BQQ786433 CAL786433:CAM786433 CKH786433:CKI786433 CUD786433:CUE786433 DDZ786433:DEA786433 DNV786433:DNW786433 DXR786433:DXS786433 EHN786433:EHO786433 ERJ786433:ERK786433 FBF786433:FBG786433 FLB786433:FLC786433 FUX786433:FUY786433 GET786433:GEU786433 GOP786433:GOQ786433 GYL786433:GYM786433 HIH786433:HII786433 HSD786433:HSE786433 IBZ786433:ICA786433 ILV786433:ILW786433 IVR786433:IVS786433 JFN786433:JFO786433 JPJ786433:JPK786433 JZF786433:JZG786433 KJB786433:KJC786433 KSX786433:KSY786433 LCT786433:LCU786433 LMP786433:LMQ786433 LWL786433:LWM786433 MGH786433:MGI786433 MQD786433:MQE786433 MZZ786433:NAA786433 NJV786433:NJW786433 NTR786433:NTS786433 ODN786433:ODO786433 ONJ786433:ONK786433 OXF786433:OXG786433 PHB786433:PHC786433 PQX786433:PQY786433 QAT786433:QAU786433 QKP786433:QKQ786433 QUL786433:QUM786433 REH786433:REI786433 ROD786433:ROE786433 RXZ786433:RYA786433 SHV786433:SHW786433 SRR786433:SRS786433 TBN786433:TBO786433 TLJ786433:TLK786433 TVF786433:TVG786433 UFB786433:UFC786433 UOX786433:UOY786433 UYT786433:UYU786433 VIP786433:VIQ786433 VSL786433:VSM786433 WCH786433:WCI786433 WMD786433:WME786433 WVZ786433:WWA786433 R851969:S851969 JN851969:JO851969 TJ851969:TK851969 ADF851969:ADG851969 ANB851969:ANC851969 AWX851969:AWY851969 BGT851969:BGU851969 BQP851969:BQQ851969 CAL851969:CAM851969 CKH851969:CKI851969 CUD851969:CUE851969 DDZ851969:DEA851969 DNV851969:DNW851969 DXR851969:DXS851969 EHN851969:EHO851969 ERJ851969:ERK851969 FBF851969:FBG851969 FLB851969:FLC851969 FUX851969:FUY851969 GET851969:GEU851969 GOP851969:GOQ851969 GYL851969:GYM851969 HIH851969:HII851969 HSD851969:HSE851969 IBZ851969:ICA851969 ILV851969:ILW851969 IVR851969:IVS851969 JFN851969:JFO851969 JPJ851969:JPK851969 JZF851969:JZG851969 KJB851969:KJC851969 KSX851969:KSY851969 LCT851969:LCU851969 LMP851969:LMQ851969 LWL851969:LWM851969 MGH851969:MGI851969 MQD851969:MQE851969 MZZ851969:NAA851969 NJV851969:NJW851969 NTR851969:NTS851969 ODN851969:ODO851969 ONJ851969:ONK851969 OXF851969:OXG851969 PHB851969:PHC851969 PQX851969:PQY851969 QAT851969:QAU851969 QKP851969:QKQ851969 QUL851969:QUM851969 REH851969:REI851969 ROD851969:ROE851969 RXZ851969:RYA851969 SHV851969:SHW851969 SRR851969:SRS851969 TBN851969:TBO851969 TLJ851969:TLK851969 TVF851969:TVG851969 UFB851969:UFC851969 UOX851969:UOY851969 UYT851969:UYU851969 VIP851969:VIQ851969 VSL851969:VSM851969 WCH851969:WCI851969 WMD851969:WME851969 WVZ851969:WWA851969 R917505:S917505 JN917505:JO917505 TJ917505:TK917505 ADF917505:ADG917505 ANB917505:ANC917505 AWX917505:AWY917505 BGT917505:BGU917505 BQP917505:BQQ917505 CAL917505:CAM917505 CKH917505:CKI917505 CUD917505:CUE917505 DDZ917505:DEA917505 DNV917505:DNW917505 DXR917505:DXS917505 EHN917505:EHO917505 ERJ917505:ERK917505 FBF917505:FBG917505 FLB917505:FLC917505 FUX917505:FUY917505 GET917505:GEU917505 GOP917505:GOQ917505 GYL917505:GYM917505 HIH917505:HII917505 HSD917505:HSE917505 IBZ917505:ICA917505 ILV917505:ILW917505 IVR917505:IVS917505 JFN917505:JFO917505 JPJ917505:JPK917505 JZF917505:JZG917505 KJB917505:KJC917505 KSX917505:KSY917505 LCT917505:LCU917505 LMP917505:LMQ917505 LWL917505:LWM917505 MGH917505:MGI917505 MQD917505:MQE917505 MZZ917505:NAA917505 NJV917505:NJW917505 NTR917505:NTS917505 ODN917505:ODO917505 ONJ917505:ONK917505 OXF917505:OXG917505 PHB917505:PHC917505 PQX917505:PQY917505 QAT917505:QAU917505 QKP917505:QKQ917505 QUL917505:QUM917505 REH917505:REI917505 ROD917505:ROE917505 RXZ917505:RYA917505 SHV917505:SHW917505 SRR917505:SRS917505 TBN917505:TBO917505 TLJ917505:TLK917505 TVF917505:TVG917505 UFB917505:UFC917505 UOX917505:UOY917505 UYT917505:UYU917505 VIP917505:VIQ917505 VSL917505:VSM917505 WCH917505:WCI917505 WMD917505:WME917505 WVZ917505:WWA917505 R983041:S983041 JN983041:JO983041 TJ983041:TK983041 ADF983041:ADG983041 ANB983041:ANC983041 AWX983041:AWY983041 BGT983041:BGU983041 BQP983041:BQQ983041 CAL983041:CAM983041 CKH983041:CKI983041 CUD983041:CUE983041 DDZ983041:DEA983041 DNV983041:DNW983041 DXR983041:DXS983041 EHN983041:EHO983041 ERJ983041:ERK983041 FBF983041:FBG983041 FLB983041:FLC983041 FUX983041:FUY983041 GET983041:GEU983041 GOP983041:GOQ983041 GYL983041:GYM983041 HIH983041:HII983041 HSD983041:HSE983041 IBZ983041:ICA983041 ILV983041:ILW983041 IVR983041:IVS983041 JFN983041:JFO983041 JPJ983041:JPK983041 JZF983041:JZG983041 KJB983041:KJC983041 KSX983041:KSY983041 LCT983041:LCU983041 LMP983041:LMQ983041 LWL983041:LWM983041 MGH983041:MGI983041 MQD983041:MQE983041 MZZ983041:NAA983041 NJV983041:NJW983041 NTR983041:NTS983041 ODN983041:ODO983041 ONJ983041:ONK983041 OXF983041:OXG983041 PHB983041:PHC983041 PQX983041:PQY983041 QAT983041:QAU983041 QKP983041:QKQ983041 QUL983041:QUM983041 REH983041:REI983041 ROD983041:ROE983041 RXZ983041:RYA983041 SHV983041:SHW983041 SRR983041:SRS983041 TBN983041:TBO983041 TLJ983041:TLK983041 TVF983041:TVG983041 UFB983041:UFC983041 UOX983041:UOY983041 UYT983041:UYU983041 VIP983041:VIQ983041 VSL983041:VSM983041 WCH983041:WCI983041 WMD983041:WME983041 WVZ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90" zoomScaleNormal="90" zoomScaleSheetLayoutView="80" workbookViewId="0">
      <selection activeCell="J47" sqref="J47:K47"/>
    </sheetView>
  </sheetViews>
  <sheetFormatPr defaultRowHeight="12.75" x14ac:dyDescent="0.2"/>
  <cols>
    <col min="1" max="1" width="10.7109375" style="159" customWidth="1"/>
    <col min="2" max="2" width="15.7109375" style="159" customWidth="1"/>
    <col min="3" max="3" width="5.7109375" style="159" customWidth="1"/>
    <col min="4" max="5" width="6.7109375" style="159" customWidth="1"/>
    <col min="6" max="6" width="4.7109375" style="159" customWidth="1"/>
    <col min="7" max="7" width="6.7109375" style="159" customWidth="1"/>
    <col min="8" max="8" width="5.7109375" style="159" customWidth="1"/>
    <col min="9" max="9" width="6.7109375" style="159" customWidth="1"/>
    <col min="10" max="10" width="1.7109375" style="159" customWidth="1"/>
    <col min="11" max="11" width="10.7109375" style="159" customWidth="1"/>
    <col min="12" max="12" width="15.7109375" style="159" customWidth="1"/>
    <col min="13" max="13" width="5.7109375" style="159" customWidth="1"/>
    <col min="14" max="15" width="6.7109375" style="159" customWidth="1"/>
    <col min="16" max="16" width="4.7109375" style="159" customWidth="1"/>
    <col min="17" max="17" width="6.7109375" style="159" customWidth="1"/>
    <col min="18" max="18" width="5.7109375" style="159" customWidth="1"/>
    <col min="19" max="19" width="6.7109375" style="159" customWidth="1"/>
    <col min="20" max="256" width="9.140625" style="159"/>
    <col min="257" max="257" width="10.7109375" style="159" customWidth="1"/>
    <col min="258" max="258" width="15.7109375" style="159" customWidth="1"/>
    <col min="259" max="259" width="5.7109375" style="159" customWidth="1"/>
    <col min="260" max="261" width="6.7109375" style="159" customWidth="1"/>
    <col min="262" max="262" width="4.7109375" style="159" customWidth="1"/>
    <col min="263" max="263" width="6.7109375" style="159" customWidth="1"/>
    <col min="264" max="264" width="5.7109375" style="159" customWidth="1"/>
    <col min="265" max="265" width="6.7109375" style="159" customWidth="1"/>
    <col min="266" max="266" width="1.7109375" style="159" customWidth="1"/>
    <col min="267" max="267" width="10.7109375" style="159" customWidth="1"/>
    <col min="268" max="268" width="15.7109375" style="159" customWidth="1"/>
    <col min="269" max="269" width="5.7109375" style="159" customWidth="1"/>
    <col min="270" max="271" width="6.7109375" style="159" customWidth="1"/>
    <col min="272" max="272" width="4.7109375" style="159" customWidth="1"/>
    <col min="273" max="273" width="6.7109375" style="159" customWidth="1"/>
    <col min="274" max="274" width="5.7109375" style="159" customWidth="1"/>
    <col min="275" max="275" width="6.7109375" style="159" customWidth="1"/>
    <col min="276" max="512" width="9.140625" style="159"/>
    <col min="513" max="513" width="10.7109375" style="159" customWidth="1"/>
    <col min="514" max="514" width="15.7109375" style="159" customWidth="1"/>
    <col min="515" max="515" width="5.7109375" style="159" customWidth="1"/>
    <col min="516" max="517" width="6.7109375" style="159" customWidth="1"/>
    <col min="518" max="518" width="4.7109375" style="159" customWidth="1"/>
    <col min="519" max="519" width="6.7109375" style="159" customWidth="1"/>
    <col min="520" max="520" width="5.7109375" style="159" customWidth="1"/>
    <col min="521" max="521" width="6.7109375" style="159" customWidth="1"/>
    <col min="522" max="522" width="1.7109375" style="159" customWidth="1"/>
    <col min="523" max="523" width="10.7109375" style="159" customWidth="1"/>
    <col min="524" max="524" width="15.7109375" style="159" customWidth="1"/>
    <col min="525" max="525" width="5.7109375" style="159" customWidth="1"/>
    <col min="526" max="527" width="6.7109375" style="159" customWidth="1"/>
    <col min="528" max="528" width="4.7109375" style="159" customWidth="1"/>
    <col min="529" max="529" width="6.7109375" style="159" customWidth="1"/>
    <col min="530" max="530" width="5.7109375" style="159" customWidth="1"/>
    <col min="531" max="531" width="6.7109375" style="159" customWidth="1"/>
    <col min="532" max="768" width="9.140625" style="159"/>
    <col min="769" max="769" width="10.7109375" style="159" customWidth="1"/>
    <col min="770" max="770" width="15.7109375" style="159" customWidth="1"/>
    <col min="771" max="771" width="5.7109375" style="159" customWidth="1"/>
    <col min="772" max="773" width="6.7109375" style="159" customWidth="1"/>
    <col min="774" max="774" width="4.7109375" style="159" customWidth="1"/>
    <col min="775" max="775" width="6.7109375" style="159" customWidth="1"/>
    <col min="776" max="776" width="5.7109375" style="159" customWidth="1"/>
    <col min="777" max="777" width="6.7109375" style="159" customWidth="1"/>
    <col min="778" max="778" width="1.7109375" style="159" customWidth="1"/>
    <col min="779" max="779" width="10.7109375" style="159" customWidth="1"/>
    <col min="780" max="780" width="15.7109375" style="159" customWidth="1"/>
    <col min="781" max="781" width="5.7109375" style="159" customWidth="1"/>
    <col min="782" max="783" width="6.7109375" style="159" customWidth="1"/>
    <col min="784" max="784" width="4.7109375" style="159" customWidth="1"/>
    <col min="785" max="785" width="6.7109375" style="159" customWidth="1"/>
    <col min="786" max="786" width="5.7109375" style="159" customWidth="1"/>
    <col min="787" max="787" width="6.7109375" style="159" customWidth="1"/>
    <col min="788" max="1024" width="9.140625" style="159"/>
    <col min="1025" max="1025" width="10.7109375" style="159" customWidth="1"/>
    <col min="1026" max="1026" width="15.7109375" style="159" customWidth="1"/>
    <col min="1027" max="1027" width="5.7109375" style="159" customWidth="1"/>
    <col min="1028" max="1029" width="6.7109375" style="159" customWidth="1"/>
    <col min="1030" max="1030" width="4.7109375" style="159" customWidth="1"/>
    <col min="1031" max="1031" width="6.7109375" style="159" customWidth="1"/>
    <col min="1032" max="1032" width="5.7109375" style="159" customWidth="1"/>
    <col min="1033" max="1033" width="6.7109375" style="159" customWidth="1"/>
    <col min="1034" max="1034" width="1.7109375" style="159" customWidth="1"/>
    <col min="1035" max="1035" width="10.7109375" style="159" customWidth="1"/>
    <col min="1036" max="1036" width="15.7109375" style="159" customWidth="1"/>
    <col min="1037" max="1037" width="5.7109375" style="159" customWidth="1"/>
    <col min="1038" max="1039" width="6.7109375" style="159" customWidth="1"/>
    <col min="1040" max="1040" width="4.7109375" style="159" customWidth="1"/>
    <col min="1041" max="1041" width="6.7109375" style="159" customWidth="1"/>
    <col min="1042" max="1042" width="5.7109375" style="159" customWidth="1"/>
    <col min="1043" max="1043" width="6.7109375" style="159" customWidth="1"/>
    <col min="1044" max="1280" width="9.140625" style="159"/>
    <col min="1281" max="1281" width="10.7109375" style="159" customWidth="1"/>
    <col min="1282" max="1282" width="15.7109375" style="159" customWidth="1"/>
    <col min="1283" max="1283" width="5.7109375" style="159" customWidth="1"/>
    <col min="1284" max="1285" width="6.7109375" style="159" customWidth="1"/>
    <col min="1286" max="1286" width="4.7109375" style="159" customWidth="1"/>
    <col min="1287" max="1287" width="6.7109375" style="159" customWidth="1"/>
    <col min="1288" max="1288" width="5.7109375" style="159" customWidth="1"/>
    <col min="1289" max="1289" width="6.7109375" style="159" customWidth="1"/>
    <col min="1290" max="1290" width="1.7109375" style="159" customWidth="1"/>
    <col min="1291" max="1291" width="10.7109375" style="159" customWidth="1"/>
    <col min="1292" max="1292" width="15.7109375" style="159" customWidth="1"/>
    <col min="1293" max="1293" width="5.7109375" style="159" customWidth="1"/>
    <col min="1294" max="1295" width="6.7109375" style="159" customWidth="1"/>
    <col min="1296" max="1296" width="4.7109375" style="159" customWidth="1"/>
    <col min="1297" max="1297" width="6.7109375" style="159" customWidth="1"/>
    <col min="1298" max="1298" width="5.7109375" style="159" customWidth="1"/>
    <col min="1299" max="1299" width="6.7109375" style="159" customWidth="1"/>
    <col min="1300" max="1536" width="9.140625" style="159"/>
    <col min="1537" max="1537" width="10.7109375" style="159" customWidth="1"/>
    <col min="1538" max="1538" width="15.7109375" style="159" customWidth="1"/>
    <col min="1539" max="1539" width="5.7109375" style="159" customWidth="1"/>
    <col min="1540" max="1541" width="6.7109375" style="159" customWidth="1"/>
    <col min="1542" max="1542" width="4.7109375" style="159" customWidth="1"/>
    <col min="1543" max="1543" width="6.7109375" style="159" customWidth="1"/>
    <col min="1544" max="1544" width="5.7109375" style="159" customWidth="1"/>
    <col min="1545" max="1545" width="6.7109375" style="159" customWidth="1"/>
    <col min="1546" max="1546" width="1.7109375" style="159" customWidth="1"/>
    <col min="1547" max="1547" width="10.7109375" style="159" customWidth="1"/>
    <col min="1548" max="1548" width="15.7109375" style="159" customWidth="1"/>
    <col min="1549" max="1549" width="5.7109375" style="159" customWidth="1"/>
    <col min="1550" max="1551" width="6.7109375" style="159" customWidth="1"/>
    <col min="1552" max="1552" width="4.7109375" style="159" customWidth="1"/>
    <col min="1553" max="1553" width="6.7109375" style="159" customWidth="1"/>
    <col min="1554" max="1554" width="5.7109375" style="159" customWidth="1"/>
    <col min="1555" max="1555" width="6.7109375" style="159" customWidth="1"/>
    <col min="1556" max="1792" width="9.140625" style="159"/>
    <col min="1793" max="1793" width="10.7109375" style="159" customWidth="1"/>
    <col min="1794" max="1794" width="15.7109375" style="159" customWidth="1"/>
    <col min="1795" max="1795" width="5.7109375" style="159" customWidth="1"/>
    <col min="1796" max="1797" width="6.7109375" style="159" customWidth="1"/>
    <col min="1798" max="1798" width="4.7109375" style="159" customWidth="1"/>
    <col min="1799" max="1799" width="6.7109375" style="159" customWidth="1"/>
    <col min="1800" max="1800" width="5.7109375" style="159" customWidth="1"/>
    <col min="1801" max="1801" width="6.7109375" style="159" customWidth="1"/>
    <col min="1802" max="1802" width="1.7109375" style="159" customWidth="1"/>
    <col min="1803" max="1803" width="10.7109375" style="159" customWidth="1"/>
    <col min="1804" max="1804" width="15.7109375" style="159" customWidth="1"/>
    <col min="1805" max="1805" width="5.7109375" style="159" customWidth="1"/>
    <col min="1806" max="1807" width="6.7109375" style="159" customWidth="1"/>
    <col min="1808" max="1808" width="4.7109375" style="159" customWidth="1"/>
    <col min="1809" max="1809" width="6.7109375" style="159" customWidth="1"/>
    <col min="1810" max="1810" width="5.7109375" style="159" customWidth="1"/>
    <col min="1811" max="1811" width="6.7109375" style="159" customWidth="1"/>
    <col min="1812" max="2048" width="9.140625" style="159"/>
    <col min="2049" max="2049" width="10.7109375" style="159" customWidth="1"/>
    <col min="2050" max="2050" width="15.7109375" style="159" customWidth="1"/>
    <col min="2051" max="2051" width="5.7109375" style="159" customWidth="1"/>
    <col min="2052" max="2053" width="6.7109375" style="159" customWidth="1"/>
    <col min="2054" max="2054" width="4.7109375" style="159" customWidth="1"/>
    <col min="2055" max="2055" width="6.7109375" style="159" customWidth="1"/>
    <col min="2056" max="2056" width="5.7109375" style="159" customWidth="1"/>
    <col min="2057" max="2057" width="6.7109375" style="159" customWidth="1"/>
    <col min="2058" max="2058" width="1.7109375" style="159" customWidth="1"/>
    <col min="2059" max="2059" width="10.7109375" style="159" customWidth="1"/>
    <col min="2060" max="2060" width="15.7109375" style="159" customWidth="1"/>
    <col min="2061" max="2061" width="5.7109375" style="159" customWidth="1"/>
    <col min="2062" max="2063" width="6.7109375" style="159" customWidth="1"/>
    <col min="2064" max="2064" width="4.7109375" style="159" customWidth="1"/>
    <col min="2065" max="2065" width="6.7109375" style="159" customWidth="1"/>
    <col min="2066" max="2066" width="5.7109375" style="159" customWidth="1"/>
    <col min="2067" max="2067" width="6.7109375" style="159" customWidth="1"/>
    <col min="2068" max="2304" width="9.140625" style="159"/>
    <col min="2305" max="2305" width="10.7109375" style="159" customWidth="1"/>
    <col min="2306" max="2306" width="15.7109375" style="159" customWidth="1"/>
    <col min="2307" max="2307" width="5.7109375" style="159" customWidth="1"/>
    <col min="2308" max="2309" width="6.7109375" style="159" customWidth="1"/>
    <col min="2310" max="2310" width="4.7109375" style="159" customWidth="1"/>
    <col min="2311" max="2311" width="6.7109375" style="159" customWidth="1"/>
    <col min="2312" max="2312" width="5.7109375" style="159" customWidth="1"/>
    <col min="2313" max="2313" width="6.7109375" style="159" customWidth="1"/>
    <col min="2314" max="2314" width="1.7109375" style="159" customWidth="1"/>
    <col min="2315" max="2315" width="10.7109375" style="159" customWidth="1"/>
    <col min="2316" max="2316" width="15.7109375" style="159" customWidth="1"/>
    <col min="2317" max="2317" width="5.7109375" style="159" customWidth="1"/>
    <col min="2318" max="2319" width="6.7109375" style="159" customWidth="1"/>
    <col min="2320" max="2320" width="4.7109375" style="159" customWidth="1"/>
    <col min="2321" max="2321" width="6.7109375" style="159" customWidth="1"/>
    <col min="2322" max="2322" width="5.7109375" style="159" customWidth="1"/>
    <col min="2323" max="2323" width="6.7109375" style="159" customWidth="1"/>
    <col min="2324" max="2560" width="9.140625" style="159"/>
    <col min="2561" max="2561" width="10.7109375" style="159" customWidth="1"/>
    <col min="2562" max="2562" width="15.7109375" style="159" customWidth="1"/>
    <col min="2563" max="2563" width="5.7109375" style="159" customWidth="1"/>
    <col min="2564" max="2565" width="6.7109375" style="159" customWidth="1"/>
    <col min="2566" max="2566" width="4.7109375" style="159" customWidth="1"/>
    <col min="2567" max="2567" width="6.7109375" style="159" customWidth="1"/>
    <col min="2568" max="2568" width="5.7109375" style="159" customWidth="1"/>
    <col min="2569" max="2569" width="6.7109375" style="159" customWidth="1"/>
    <col min="2570" max="2570" width="1.7109375" style="159" customWidth="1"/>
    <col min="2571" max="2571" width="10.7109375" style="159" customWidth="1"/>
    <col min="2572" max="2572" width="15.7109375" style="159" customWidth="1"/>
    <col min="2573" max="2573" width="5.7109375" style="159" customWidth="1"/>
    <col min="2574" max="2575" width="6.7109375" style="159" customWidth="1"/>
    <col min="2576" max="2576" width="4.7109375" style="159" customWidth="1"/>
    <col min="2577" max="2577" width="6.7109375" style="159" customWidth="1"/>
    <col min="2578" max="2578" width="5.7109375" style="159" customWidth="1"/>
    <col min="2579" max="2579" width="6.7109375" style="159" customWidth="1"/>
    <col min="2580" max="2816" width="9.140625" style="159"/>
    <col min="2817" max="2817" width="10.7109375" style="159" customWidth="1"/>
    <col min="2818" max="2818" width="15.7109375" style="159" customWidth="1"/>
    <col min="2819" max="2819" width="5.7109375" style="159" customWidth="1"/>
    <col min="2820" max="2821" width="6.7109375" style="159" customWidth="1"/>
    <col min="2822" max="2822" width="4.7109375" style="159" customWidth="1"/>
    <col min="2823" max="2823" width="6.7109375" style="159" customWidth="1"/>
    <col min="2824" max="2824" width="5.7109375" style="159" customWidth="1"/>
    <col min="2825" max="2825" width="6.7109375" style="159" customWidth="1"/>
    <col min="2826" max="2826" width="1.7109375" style="159" customWidth="1"/>
    <col min="2827" max="2827" width="10.7109375" style="159" customWidth="1"/>
    <col min="2828" max="2828" width="15.7109375" style="159" customWidth="1"/>
    <col min="2829" max="2829" width="5.7109375" style="159" customWidth="1"/>
    <col min="2830" max="2831" width="6.7109375" style="159" customWidth="1"/>
    <col min="2832" max="2832" width="4.7109375" style="159" customWidth="1"/>
    <col min="2833" max="2833" width="6.7109375" style="159" customWidth="1"/>
    <col min="2834" max="2834" width="5.7109375" style="159" customWidth="1"/>
    <col min="2835" max="2835" width="6.7109375" style="159" customWidth="1"/>
    <col min="2836" max="3072" width="9.140625" style="159"/>
    <col min="3073" max="3073" width="10.7109375" style="159" customWidth="1"/>
    <col min="3074" max="3074" width="15.7109375" style="159" customWidth="1"/>
    <col min="3075" max="3075" width="5.7109375" style="159" customWidth="1"/>
    <col min="3076" max="3077" width="6.7109375" style="159" customWidth="1"/>
    <col min="3078" max="3078" width="4.7109375" style="159" customWidth="1"/>
    <col min="3079" max="3079" width="6.7109375" style="159" customWidth="1"/>
    <col min="3080" max="3080" width="5.7109375" style="159" customWidth="1"/>
    <col min="3081" max="3081" width="6.7109375" style="159" customWidth="1"/>
    <col min="3082" max="3082" width="1.7109375" style="159" customWidth="1"/>
    <col min="3083" max="3083" width="10.7109375" style="159" customWidth="1"/>
    <col min="3084" max="3084" width="15.7109375" style="159" customWidth="1"/>
    <col min="3085" max="3085" width="5.7109375" style="159" customWidth="1"/>
    <col min="3086" max="3087" width="6.7109375" style="159" customWidth="1"/>
    <col min="3088" max="3088" width="4.7109375" style="159" customWidth="1"/>
    <col min="3089" max="3089" width="6.7109375" style="159" customWidth="1"/>
    <col min="3090" max="3090" width="5.7109375" style="159" customWidth="1"/>
    <col min="3091" max="3091" width="6.7109375" style="159" customWidth="1"/>
    <col min="3092" max="3328" width="9.140625" style="159"/>
    <col min="3329" max="3329" width="10.7109375" style="159" customWidth="1"/>
    <col min="3330" max="3330" width="15.7109375" style="159" customWidth="1"/>
    <col min="3331" max="3331" width="5.7109375" style="159" customWidth="1"/>
    <col min="3332" max="3333" width="6.7109375" style="159" customWidth="1"/>
    <col min="3334" max="3334" width="4.7109375" style="159" customWidth="1"/>
    <col min="3335" max="3335" width="6.7109375" style="159" customWidth="1"/>
    <col min="3336" max="3336" width="5.7109375" style="159" customWidth="1"/>
    <col min="3337" max="3337" width="6.7109375" style="159" customWidth="1"/>
    <col min="3338" max="3338" width="1.7109375" style="159" customWidth="1"/>
    <col min="3339" max="3339" width="10.7109375" style="159" customWidth="1"/>
    <col min="3340" max="3340" width="15.7109375" style="159" customWidth="1"/>
    <col min="3341" max="3341" width="5.7109375" style="159" customWidth="1"/>
    <col min="3342" max="3343" width="6.7109375" style="159" customWidth="1"/>
    <col min="3344" max="3344" width="4.7109375" style="159" customWidth="1"/>
    <col min="3345" max="3345" width="6.7109375" style="159" customWidth="1"/>
    <col min="3346" max="3346" width="5.7109375" style="159" customWidth="1"/>
    <col min="3347" max="3347" width="6.7109375" style="159" customWidth="1"/>
    <col min="3348" max="3584" width="9.140625" style="159"/>
    <col min="3585" max="3585" width="10.7109375" style="159" customWidth="1"/>
    <col min="3586" max="3586" width="15.7109375" style="159" customWidth="1"/>
    <col min="3587" max="3587" width="5.7109375" style="159" customWidth="1"/>
    <col min="3588" max="3589" width="6.7109375" style="159" customWidth="1"/>
    <col min="3590" max="3590" width="4.7109375" style="159" customWidth="1"/>
    <col min="3591" max="3591" width="6.7109375" style="159" customWidth="1"/>
    <col min="3592" max="3592" width="5.7109375" style="159" customWidth="1"/>
    <col min="3593" max="3593" width="6.7109375" style="159" customWidth="1"/>
    <col min="3594" max="3594" width="1.7109375" style="159" customWidth="1"/>
    <col min="3595" max="3595" width="10.7109375" style="159" customWidth="1"/>
    <col min="3596" max="3596" width="15.7109375" style="159" customWidth="1"/>
    <col min="3597" max="3597" width="5.7109375" style="159" customWidth="1"/>
    <col min="3598" max="3599" width="6.7109375" style="159" customWidth="1"/>
    <col min="3600" max="3600" width="4.7109375" style="159" customWidth="1"/>
    <col min="3601" max="3601" width="6.7109375" style="159" customWidth="1"/>
    <col min="3602" max="3602" width="5.7109375" style="159" customWidth="1"/>
    <col min="3603" max="3603" width="6.7109375" style="159" customWidth="1"/>
    <col min="3604" max="3840" width="9.140625" style="159"/>
    <col min="3841" max="3841" width="10.7109375" style="159" customWidth="1"/>
    <col min="3842" max="3842" width="15.7109375" style="159" customWidth="1"/>
    <col min="3843" max="3843" width="5.7109375" style="159" customWidth="1"/>
    <col min="3844" max="3845" width="6.7109375" style="159" customWidth="1"/>
    <col min="3846" max="3846" width="4.7109375" style="159" customWidth="1"/>
    <col min="3847" max="3847" width="6.7109375" style="159" customWidth="1"/>
    <col min="3848" max="3848" width="5.7109375" style="159" customWidth="1"/>
    <col min="3849" max="3849" width="6.7109375" style="159" customWidth="1"/>
    <col min="3850" max="3850" width="1.7109375" style="159" customWidth="1"/>
    <col min="3851" max="3851" width="10.7109375" style="159" customWidth="1"/>
    <col min="3852" max="3852" width="15.7109375" style="159" customWidth="1"/>
    <col min="3853" max="3853" width="5.7109375" style="159" customWidth="1"/>
    <col min="3854" max="3855" width="6.7109375" style="159" customWidth="1"/>
    <col min="3856" max="3856" width="4.7109375" style="159" customWidth="1"/>
    <col min="3857" max="3857" width="6.7109375" style="159" customWidth="1"/>
    <col min="3858" max="3858" width="5.7109375" style="159" customWidth="1"/>
    <col min="3859" max="3859" width="6.7109375" style="159" customWidth="1"/>
    <col min="3860" max="4096" width="9.140625" style="159"/>
    <col min="4097" max="4097" width="10.7109375" style="159" customWidth="1"/>
    <col min="4098" max="4098" width="15.7109375" style="159" customWidth="1"/>
    <col min="4099" max="4099" width="5.7109375" style="159" customWidth="1"/>
    <col min="4100" max="4101" width="6.7109375" style="159" customWidth="1"/>
    <col min="4102" max="4102" width="4.7109375" style="159" customWidth="1"/>
    <col min="4103" max="4103" width="6.7109375" style="159" customWidth="1"/>
    <col min="4104" max="4104" width="5.7109375" style="159" customWidth="1"/>
    <col min="4105" max="4105" width="6.7109375" style="159" customWidth="1"/>
    <col min="4106" max="4106" width="1.7109375" style="159" customWidth="1"/>
    <col min="4107" max="4107" width="10.7109375" style="159" customWidth="1"/>
    <col min="4108" max="4108" width="15.7109375" style="159" customWidth="1"/>
    <col min="4109" max="4109" width="5.7109375" style="159" customWidth="1"/>
    <col min="4110" max="4111" width="6.7109375" style="159" customWidth="1"/>
    <col min="4112" max="4112" width="4.7109375" style="159" customWidth="1"/>
    <col min="4113" max="4113" width="6.7109375" style="159" customWidth="1"/>
    <col min="4114" max="4114" width="5.7109375" style="159" customWidth="1"/>
    <col min="4115" max="4115" width="6.7109375" style="159" customWidth="1"/>
    <col min="4116" max="4352" width="9.140625" style="159"/>
    <col min="4353" max="4353" width="10.7109375" style="159" customWidth="1"/>
    <col min="4354" max="4354" width="15.7109375" style="159" customWidth="1"/>
    <col min="4355" max="4355" width="5.7109375" style="159" customWidth="1"/>
    <col min="4356" max="4357" width="6.7109375" style="159" customWidth="1"/>
    <col min="4358" max="4358" width="4.7109375" style="159" customWidth="1"/>
    <col min="4359" max="4359" width="6.7109375" style="159" customWidth="1"/>
    <col min="4360" max="4360" width="5.7109375" style="159" customWidth="1"/>
    <col min="4361" max="4361" width="6.7109375" style="159" customWidth="1"/>
    <col min="4362" max="4362" width="1.7109375" style="159" customWidth="1"/>
    <col min="4363" max="4363" width="10.7109375" style="159" customWidth="1"/>
    <col min="4364" max="4364" width="15.7109375" style="159" customWidth="1"/>
    <col min="4365" max="4365" width="5.7109375" style="159" customWidth="1"/>
    <col min="4366" max="4367" width="6.7109375" style="159" customWidth="1"/>
    <col min="4368" max="4368" width="4.7109375" style="159" customWidth="1"/>
    <col min="4369" max="4369" width="6.7109375" style="159" customWidth="1"/>
    <col min="4370" max="4370" width="5.7109375" style="159" customWidth="1"/>
    <col min="4371" max="4371" width="6.7109375" style="159" customWidth="1"/>
    <col min="4372" max="4608" width="9.140625" style="159"/>
    <col min="4609" max="4609" width="10.7109375" style="159" customWidth="1"/>
    <col min="4610" max="4610" width="15.7109375" style="159" customWidth="1"/>
    <col min="4611" max="4611" width="5.7109375" style="159" customWidth="1"/>
    <col min="4612" max="4613" width="6.7109375" style="159" customWidth="1"/>
    <col min="4614" max="4614" width="4.7109375" style="159" customWidth="1"/>
    <col min="4615" max="4615" width="6.7109375" style="159" customWidth="1"/>
    <col min="4616" max="4616" width="5.7109375" style="159" customWidth="1"/>
    <col min="4617" max="4617" width="6.7109375" style="159" customWidth="1"/>
    <col min="4618" max="4618" width="1.7109375" style="159" customWidth="1"/>
    <col min="4619" max="4619" width="10.7109375" style="159" customWidth="1"/>
    <col min="4620" max="4620" width="15.7109375" style="159" customWidth="1"/>
    <col min="4621" max="4621" width="5.7109375" style="159" customWidth="1"/>
    <col min="4622" max="4623" width="6.7109375" style="159" customWidth="1"/>
    <col min="4624" max="4624" width="4.7109375" style="159" customWidth="1"/>
    <col min="4625" max="4625" width="6.7109375" style="159" customWidth="1"/>
    <col min="4626" max="4626" width="5.7109375" style="159" customWidth="1"/>
    <col min="4627" max="4627" width="6.7109375" style="159" customWidth="1"/>
    <col min="4628" max="4864" width="9.140625" style="159"/>
    <col min="4865" max="4865" width="10.7109375" style="159" customWidth="1"/>
    <col min="4866" max="4866" width="15.7109375" style="159" customWidth="1"/>
    <col min="4867" max="4867" width="5.7109375" style="159" customWidth="1"/>
    <col min="4868" max="4869" width="6.7109375" style="159" customWidth="1"/>
    <col min="4870" max="4870" width="4.7109375" style="159" customWidth="1"/>
    <col min="4871" max="4871" width="6.7109375" style="159" customWidth="1"/>
    <col min="4872" max="4872" width="5.7109375" style="159" customWidth="1"/>
    <col min="4873" max="4873" width="6.7109375" style="159" customWidth="1"/>
    <col min="4874" max="4874" width="1.7109375" style="159" customWidth="1"/>
    <col min="4875" max="4875" width="10.7109375" style="159" customWidth="1"/>
    <col min="4876" max="4876" width="15.7109375" style="159" customWidth="1"/>
    <col min="4877" max="4877" width="5.7109375" style="159" customWidth="1"/>
    <col min="4878" max="4879" width="6.7109375" style="159" customWidth="1"/>
    <col min="4880" max="4880" width="4.7109375" style="159" customWidth="1"/>
    <col min="4881" max="4881" width="6.7109375" style="159" customWidth="1"/>
    <col min="4882" max="4882" width="5.7109375" style="159" customWidth="1"/>
    <col min="4883" max="4883" width="6.7109375" style="159" customWidth="1"/>
    <col min="4884" max="5120" width="9.140625" style="159"/>
    <col min="5121" max="5121" width="10.7109375" style="159" customWidth="1"/>
    <col min="5122" max="5122" width="15.7109375" style="159" customWidth="1"/>
    <col min="5123" max="5123" width="5.7109375" style="159" customWidth="1"/>
    <col min="5124" max="5125" width="6.7109375" style="159" customWidth="1"/>
    <col min="5126" max="5126" width="4.7109375" style="159" customWidth="1"/>
    <col min="5127" max="5127" width="6.7109375" style="159" customWidth="1"/>
    <col min="5128" max="5128" width="5.7109375" style="159" customWidth="1"/>
    <col min="5129" max="5129" width="6.7109375" style="159" customWidth="1"/>
    <col min="5130" max="5130" width="1.7109375" style="159" customWidth="1"/>
    <col min="5131" max="5131" width="10.7109375" style="159" customWidth="1"/>
    <col min="5132" max="5132" width="15.7109375" style="159" customWidth="1"/>
    <col min="5133" max="5133" width="5.7109375" style="159" customWidth="1"/>
    <col min="5134" max="5135" width="6.7109375" style="159" customWidth="1"/>
    <col min="5136" max="5136" width="4.7109375" style="159" customWidth="1"/>
    <col min="5137" max="5137" width="6.7109375" style="159" customWidth="1"/>
    <col min="5138" max="5138" width="5.7109375" style="159" customWidth="1"/>
    <col min="5139" max="5139" width="6.7109375" style="159" customWidth="1"/>
    <col min="5140" max="5376" width="9.140625" style="159"/>
    <col min="5377" max="5377" width="10.7109375" style="159" customWidth="1"/>
    <col min="5378" max="5378" width="15.7109375" style="159" customWidth="1"/>
    <col min="5379" max="5379" width="5.7109375" style="159" customWidth="1"/>
    <col min="5380" max="5381" width="6.7109375" style="159" customWidth="1"/>
    <col min="5382" max="5382" width="4.7109375" style="159" customWidth="1"/>
    <col min="5383" max="5383" width="6.7109375" style="159" customWidth="1"/>
    <col min="5384" max="5384" width="5.7109375" style="159" customWidth="1"/>
    <col min="5385" max="5385" width="6.7109375" style="159" customWidth="1"/>
    <col min="5386" max="5386" width="1.7109375" style="159" customWidth="1"/>
    <col min="5387" max="5387" width="10.7109375" style="159" customWidth="1"/>
    <col min="5388" max="5388" width="15.7109375" style="159" customWidth="1"/>
    <col min="5389" max="5389" width="5.7109375" style="159" customWidth="1"/>
    <col min="5390" max="5391" width="6.7109375" style="159" customWidth="1"/>
    <col min="5392" max="5392" width="4.7109375" style="159" customWidth="1"/>
    <col min="5393" max="5393" width="6.7109375" style="159" customWidth="1"/>
    <col min="5394" max="5394" width="5.7109375" style="159" customWidth="1"/>
    <col min="5395" max="5395" width="6.7109375" style="159" customWidth="1"/>
    <col min="5396" max="5632" width="9.140625" style="159"/>
    <col min="5633" max="5633" width="10.7109375" style="159" customWidth="1"/>
    <col min="5634" max="5634" width="15.7109375" style="159" customWidth="1"/>
    <col min="5635" max="5635" width="5.7109375" style="159" customWidth="1"/>
    <col min="5636" max="5637" width="6.7109375" style="159" customWidth="1"/>
    <col min="5638" max="5638" width="4.7109375" style="159" customWidth="1"/>
    <col min="5639" max="5639" width="6.7109375" style="159" customWidth="1"/>
    <col min="5640" max="5640" width="5.7109375" style="159" customWidth="1"/>
    <col min="5641" max="5641" width="6.7109375" style="159" customWidth="1"/>
    <col min="5642" max="5642" width="1.7109375" style="159" customWidth="1"/>
    <col min="5643" max="5643" width="10.7109375" style="159" customWidth="1"/>
    <col min="5644" max="5644" width="15.7109375" style="159" customWidth="1"/>
    <col min="5645" max="5645" width="5.7109375" style="159" customWidth="1"/>
    <col min="5646" max="5647" width="6.7109375" style="159" customWidth="1"/>
    <col min="5648" max="5648" width="4.7109375" style="159" customWidth="1"/>
    <col min="5649" max="5649" width="6.7109375" style="159" customWidth="1"/>
    <col min="5650" max="5650" width="5.7109375" style="159" customWidth="1"/>
    <col min="5651" max="5651" width="6.7109375" style="159" customWidth="1"/>
    <col min="5652" max="5888" width="9.140625" style="159"/>
    <col min="5889" max="5889" width="10.7109375" style="159" customWidth="1"/>
    <col min="5890" max="5890" width="15.7109375" style="159" customWidth="1"/>
    <col min="5891" max="5891" width="5.7109375" style="159" customWidth="1"/>
    <col min="5892" max="5893" width="6.7109375" style="159" customWidth="1"/>
    <col min="5894" max="5894" width="4.7109375" style="159" customWidth="1"/>
    <col min="5895" max="5895" width="6.7109375" style="159" customWidth="1"/>
    <col min="5896" max="5896" width="5.7109375" style="159" customWidth="1"/>
    <col min="5897" max="5897" width="6.7109375" style="159" customWidth="1"/>
    <col min="5898" max="5898" width="1.7109375" style="159" customWidth="1"/>
    <col min="5899" max="5899" width="10.7109375" style="159" customWidth="1"/>
    <col min="5900" max="5900" width="15.7109375" style="159" customWidth="1"/>
    <col min="5901" max="5901" width="5.7109375" style="159" customWidth="1"/>
    <col min="5902" max="5903" width="6.7109375" style="159" customWidth="1"/>
    <col min="5904" max="5904" width="4.7109375" style="159" customWidth="1"/>
    <col min="5905" max="5905" width="6.7109375" style="159" customWidth="1"/>
    <col min="5906" max="5906" width="5.7109375" style="159" customWidth="1"/>
    <col min="5907" max="5907" width="6.7109375" style="159" customWidth="1"/>
    <col min="5908" max="6144" width="9.140625" style="159"/>
    <col min="6145" max="6145" width="10.7109375" style="159" customWidth="1"/>
    <col min="6146" max="6146" width="15.7109375" style="159" customWidth="1"/>
    <col min="6147" max="6147" width="5.7109375" style="159" customWidth="1"/>
    <col min="6148" max="6149" width="6.7109375" style="159" customWidth="1"/>
    <col min="6150" max="6150" width="4.7109375" style="159" customWidth="1"/>
    <col min="6151" max="6151" width="6.7109375" style="159" customWidth="1"/>
    <col min="6152" max="6152" width="5.7109375" style="159" customWidth="1"/>
    <col min="6153" max="6153" width="6.7109375" style="159" customWidth="1"/>
    <col min="6154" max="6154" width="1.7109375" style="159" customWidth="1"/>
    <col min="6155" max="6155" width="10.7109375" style="159" customWidth="1"/>
    <col min="6156" max="6156" width="15.7109375" style="159" customWidth="1"/>
    <col min="6157" max="6157" width="5.7109375" style="159" customWidth="1"/>
    <col min="6158" max="6159" width="6.7109375" style="159" customWidth="1"/>
    <col min="6160" max="6160" width="4.7109375" style="159" customWidth="1"/>
    <col min="6161" max="6161" width="6.7109375" style="159" customWidth="1"/>
    <col min="6162" max="6162" width="5.7109375" style="159" customWidth="1"/>
    <col min="6163" max="6163" width="6.7109375" style="159" customWidth="1"/>
    <col min="6164" max="6400" width="9.140625" style="159"/>
    <col min="6401" max="6401" width="10.7109375" style="159" customWidth="1"/>
    <col min="6402" max="6402" width="15.7109375" style="159" customWidth="1"/>
    <col min="6403" max="6403" width="5.7109375" style="159" customWidth="1"/>
    <col min="6404" max="6405" width="6.7109375" style="159" customWidth="1"/>
    <col min="6406" max="6406" width="4.7109375" style="159" customWidth="1"/>
    <col min="6407" max="6407" width="6.7109375" style="159" customWidth="1"/>
    <col min="6408" max="6408" width="5.7109375" style="159" customWidth="1"/>
    <col min="6409" max="6409" width="6.7109375" style="159" customWidth="1"/>
    <col min="6410" max="6410" width="1.7109375" style="159" customWidth="1"/>
    <col min="6411" max="6411" width="10.7109375" style="159" customWidth="1"/>
    <col min="6412" max="6412" width="15.7109375" style="159" customWidth="1"/>
    <col min="6413" max="6413" width="5.7109375" style="159" customWidth="1"/>
    <col min="6414" max="6415" width="6.7109375" style="159" customWidth="1"/>
    <col min="6416" max="6416" width="4.7109375" style="159" customWidth="1"/>
    <col min="6417" max="6417" width="6.7109375" style="159" customWidth="1"/>
    <col min="6418" max="6418" width="5.7109375" style="159" customWidth="1"/>
    <col min="6419" max="6419" width="6.7109375" style="159" customWidth="1"/>
    <col min="6420" max="6656" width="9.140625" style="159"/>
    <col min="6657" max="6657" width="10.7109375" style="159" customWidth="1"/>
    <col min="6658" max="6658" width="15.7109375" style="159" customWidth="1"/>
    <col min="6659" max="6659" width="5.7109375" style="159" customWidth="1"/>
    <col min="6660" max="6661" width="6.7109375" style="159" customWidth="1"/>
    <col min="6662" max="6662" width="4.7109375" style="159" customWidth="1"/>
    <col min="6663" max="6663" width="6.7109375" style="159" customWidth="1"/>
    <col min="6664" max="6664" width="5.7109375" style="159" customWidth="1"/>
    <col min="6665" max="6665" width="6.7109375" style="159" customWidth="1"/>
    <col min="6666" max="6666" width="1.7109375" style="159" customWidth="1"/>
    <col min="6667" max="6667" width="10.7109375" style="159" customWidth="1"/>
    <col min="6668" max="6668" width="15.7109375" style="159" customWidth="1"/>
    <col min="6669" max="6669" width="5.7109375" style="159" customWidth="1"/>
    <col min="6670" max="6671" width="6.7109375" style="159" customWidth="1"/>
    <col min="6672" max="6672" width="4.7109375" style="159" customWidth="1"/>
    <col min="6673" max="6673" width="6.7109375" style="159" customWidth="1"/>
    <col min="6674" max="6674" width="5.7109375" style="159" customWidth="1"/>
    <col min="6675" max="6675" width="6.7109375" style="159" customWidth="1"/>
    <col min="6676" max="6912" width="9.140625" style="159"/>
    <col min="6913" max="6913" width="10.7109375" style="159" customWidth="1"/>
    <col min="6914" max="6914" width="15.7109375" style="159" customWidth="1"/>
    <col min="6915" max="6915" width="5.7109375" style="159" customWidth="1"/>
    <col min="6916" max="6917" width="6.7109375" style="159" customWidth="1"/>
    <col min="6918" max="6918" width="4.7109375" style="159" customWidth="1"/>
    <col min="6919" max="6919" width="6.7109375" style="159" customWidth="1"/>
    <col min="6920" max="6920" width="5.7109375" style="159" customWidth="1"/>
    <col min="6921" max="6921" width="6.7109375" style="159" customWidth="1"/>
    <col min="6922" max="6922" width="1.7109375" style="159" customWidth="1"/>
    <col min="6923" max="6923" width="10.7109375" style="159" customWidth="1"/>
    <col min="6924" max="6924" width="15.7109375" style="159" customWidth="1"/>
    <col min="6925" max="6925" width="5.7109375" style="159" customWidth="1"/>
    <col min="6926" max="6927" width="6.7109375" style="159" customWidth="1"/>
    <col min="6928" max="6928" width="4.7109375" style="159" customWidth="1"/>
    <col min="6929" max="6929" width="6.7109375" style="159" customWidth="1"/>
    <col min="6930" max="6930" width="5.7109375" style="159" customWidth="1"/>
    <col min="6931" max="6931" width="6.7109375" style="159" customWidth="1"/>
    <col min="6932" max="7168" width="9.140625" style="159"/>
    <col min="7169" max="7169" width="10.7109375" style="159" customWidth="1"/>
    <col min="7170" max="7170" width="15.7109375" style="159" customWidth="1"/>
    <col min="7171" max="7171" width="5.7109375" style="159" customWidth="1"/>
    <col min="7172" max="7173" width="6.7109375" style="159" customWidth="1"/>
    <col min="7174" max="7174" width="4.7109375" style="159" customWidth="1"/>
    <col min="7175" max="7175" width="6.7109375" style="159" customWidth="1"/>
    <col min="7176" max="7176" width="5.7109375" style="159" customWidth="1"/>
    <col min="7177" max="7177" width="6.7109375" style="159" customWidth="1"/>
    <col min="7178" max="7178" width="1.7109375" style="159" customWidth="1"/>
    <col min="7179" max="7179" width="10.7109375" style="159" customWidth="1"/>
    <col min="7180" max="7180" width="15.7109375" style="159" customWidth="1"/>
    <col min="7181" max="7181" width="5.7109375" style="159" customWidth="1"/>
    <col min="7182" max="7183" width="6.7109375" style="159" customWidth="1"/>
    <col min="7184" max="7184" width="4.7109375" style="159" customWidth="1"/>
    <col min="7185" max="7185" width="6.7109375" style="159" customWidth="1"/>
    <col min="7186" max="7186" width="5.7109375" style="159" customWidth="1"/>
    <col min="7187" max="7187" width="6.7109375" style="159" customWidth="1"/>
    <col min="7188" max="7424" width="9.140625" style="159"/>
    <col min="7425" max="7425" width="10.7109375" style="159" customWidth="1"/>
    <col min="7426" max="7426" width="15.7109375" style="159" customWidth="1"/>
    <col min="7427" max="7427" width="5.7109375" style="159" customWidth="1"/>
    <col min="7428" max="7429" width="6.7109375" style="159" customWidth="1"/>
    <col min="7430" max="7430" width="4.7109375" style="159" customWidth="1"/>
    <col min="7431" max="7431" width="6.7109375" style="159" customWidth="1"/>
    <col min="7432" max="7432" width="5.7109375" style="159" customWidth="1"/>
    <col min="7433" max="7433" width="6.7109375" style="159" customWidth="1"/>
    <col min="7434" max="7434" width="1.7109375" style="159" customWidth="1"/>
    <col min="7435" max="7435" width="10.7109375" style="159" customWidth="1"/>
    <col min="7436" max="7436" width="15.7109375" style="159" customWidth="1"/>
    <col min="7437" max="7437" width="5.7109375" style="159" customWidth="1"/>
    <col min="7438" max="7439" width="6.7109375" style="159" customWidth="1"/>
    <col min="7440" max="7440" width="4.7109375" style="159" customWidth="1"/>
    <col min="7441" max="7441" width="6.7109375" style="159" customWidth="1"/>
    <col min="7442" max="7442" width="5.7109375" style="159" customWidth="1"/>
    <col min="7443" max="7443" width="6.7109375" style="159" customWidth="1"/>
    <col min="7444" max="7680" width="9.140625" style="159"/>
    <col min="7681" max="7681" width="10.7109375" style="159" customWidth="1"/>
    <col min="7682" max="7682" width="15.7109375" style="159" customWidth="1"/>
    <col min="7683" max="7683" width="5.7109375" style="159" customWidth="1"/>
    <col min="7684" max="7685" width="6.7109375" style="159" customWidth="1"/>
    <col min="7686" max="7686" width="4.7109375" style="159" customWidth="1"/>
    <col min="7687" max="7687" width="6.7109375" style="159" customWidth="1"/>
    <col min="7688" max="7688" width="5.7109375" style="159" customWidth="1"/>
    <col min="7689" max="7689" width="6.7109375" style="159" customWidth="1"/>
    <col min="7690" max="7690" width="1.7109375" style="159" customWidth="1"/>
    <col min="7691" max="7691" width="10.7109375" style="159" customWidth="1"/>
    <col min="7692" max="7692" width="15.7109375" style="159" customWidth="1"/>
    <col min="7693" max="7693" width="5.7109375" style="159" customWidth="1"/>
    <col min="7694" max="7695" width="6.7109375" style="159" customWidth="1"/>
    <col min="7696" max="7696" width="4.7109375" style="159" customWidth="1"/>
    <col min="7697" max="7697" width="6.7109375" style="159" customWidth="1"/>
    <col min="7698" max="7698" width="5.7109375" style="159" customWidth="1"/>
    <col min="7699" max="7699" width="6.7109375" style="159" customWidth="1"/>
    <col min="7700" max="7936" width="9.140625" style="159"/>
    <col min="7937" max="7937" width="10.7109375" style="159" customWidth="1"/>
    <col min="7938" max="7938" width="15.7109375" style="159" customWidth="1"/>
    <col min="7939" max="7939" width="5.7109375" style="159" customWidth="1"/>
    <col min="7940" max="7941" width="6.7109375" style="159" customWidth="1"/>
    <col min="7942" max="7942" width="4.7109375" style="159" customWidth="1"/>
    <col min="7943" max="7943" width="6.7109375" style="159" customWidth="1"/>
    <col min="7944" max="7944" width="5.7109375" style="159" customWidth="1"/>
    <col min="7945" max="7945" width="6.7109375" style="159" customWidth="1"/>
    <col min="7946" max="7946" width="1.7109375" style="159" customWidth="1"/>
    <col min="7947" max="7947" width="10.7109375" style="159" customWidth="1"/>
    <col min="7948" max="7948" width="15.7109375" style="159" customWidth="1"/>
    <col min="7949" max="7949" width="5.7109375" style="159" customWidth="1"/>
    <col min="7950" max="7951" width="6.7109375" style="159" customWidth="1"/>
    <col min="7952" max="7952" width="4.7109375" style="159" customWidth="1"/>
    <col min="7953" max="7953" width="6.7109375" style="159" customWidth="1"/>
    <col min="7954" max="7954" width="5.7109375" style="159" customWidth="1"/>
    <col min="7955" max="7955" width="6.7109375" style="159" customWidth="1"/>
    <col min="7956" max="8192" width="9.140625" style="159"/>
    <col min="8193" max="8193" width="10.7109375" style="159" customWidth="1"/>
    <col min="8194" max="8194" width="15.7109375" style="159" customWidth="1"/>
    <col min="8195" max="8195" width="5.7109375" style="159" customWidth="1"/>
    <col min="8196" max="8197" width="6.7109375" style="159" customWidth="1"/>
    <col min="8198" max="8198" width="4.7109375" style="159" customWidth="1"/>
    <col min="8199" max="8199" width="6.7109375" style="159" customWidth="1"/>
    <col min="8200" max="8200" width="5.7109375" style="159" customWidth="1"/>
    <col min="8201" max="8201" width="6.7109375" style="159" customWidth="1"/>
    <col min="8202" max="8202" width="1.7109375" style="159" customWidth="1"/>
    <col min="8203" max="8203" width="10.7109375" style="159" customWidth="1"/>
    <col min="8204" max="8204" width="15.7109375" style="159" customWidth="1"/>
    <col min="8205" max="8205" width="5.7109375" style="159" customWidth="1"/>
    <col min="8206" max="8207" width="6.7109375" style="159" customWidth="1"/>
    <col min="8208" max="8208" width="4.7109375" style="159" customWidth="1"/>
    <col min="8209" max="8209" width="6.7109375" style="159" customWidth="1"/>
    <col min="8210" max="8210" width="5.7109375" style="159" customWidth="1"/>
    <col min="8211" max="8211" width="6.7109375" style="159" customWidth="1"/>
    <col min="8212" max="8448" width="9.140625" style="159"/>
    <col min="8449" max="8449" width="10.7109375" style="159" customWidth="1"/>
    <col min="8450" max="8450" width="15.7109375" style="159" customWidth="1"/>
    <col min="8451" max="8451" width="5.7109375" style="159" customWidth="1"/>
    <col min="8452" max="8453" width="6.7109375" style="159" customWidth="1"/>
    <col min="8454" max="8454" width="4.7109375" style="159" customWidth="1"/>
    <col min="8455" max="8455" width="6.7109375" style="159" customWidth="1"/>
    <col min="8456" max="8456" width="5.7109375" style="159" customWidth="1"/>
    <col min="8457" max="8457" width="6.7109375" style="159" customWidth="1"/>
    <col min="8458" max="8458" width="1.7109375" style="159" customWidth="1"/>
    <col min="8459" max="8459" width="10.7109375" style="159" customWidth="1"/>
    <col min="8460" max="8460" width="15.7109375" style="159" customWidth="1"/>
    <col min="8461" max="8461" width="5.7109375" style="159" customWidth="1"/>
    <col min="8462" max="8463" width="6.7109375" style="159" customWidth="1"/>
    <col min="8464" max="8464" width="4.7109375" style="159" customWidth="1"/>
    <col min="8465" max="8465" width="6.7109375" style="159" customWidth="1"/>
    <col min="8466" max="8466" width="5.7109375" style="159" customWidth="1"/>
    <col min="8467" max="8467" width="6.7109375" style="159" customWidth="1"/>
    <col min="8468" max="8704" width="9.140625" style="159"/>
    <col min="8705" max="8705" width="10.7109375" style="159" customWidth="1"/>
    <col min="8706" max="8706" width="15.7109375" style="159" customWidth="1"/>
    <col min="8707" max="8707" width="5.7109375" style="159" customWidth="1"/>
    <col min="8708" max="8709" width="6.7109375" style="159" customWidth="1"/>
    <col min="8710" max="8710" width="4.7109375" style="159" customWidth="1"/>
    <col min="8711" max="8711" width="6.7109375" style="159" customWidth="1"/>
    <col min="8712" max="8712" width="5.7109375" style="159" customWidth="1"/>
    <col min="8713" max="8713" width="6.7109375" style="159" customWidth="1"/>
    <col min="8714" max="8714" width="1.7109375" style="159" customWidth="1"/>
    <col min="8715" max="8715" width="10.7109375" style="159" customWidth="1"/>
    <col min="8716" max="8716" width="15.7109375" style="159" customWidth="1"/>
    <col min="8717" max="8717" width="5.7109375" style="159" customWidth="1"/>
    <col min="8718" max="8719" width="6.7109375" style="159" customWidth="1"/>
    <col min="8720" max="8720" width="4.7109375" style="159" customWidth="1"/>
    <col min="8721" max="8721" width="6.7109375" style="159" customWidth="1"/>
    <col min="8722" max="8722" width="5.7109375" style="159" customWidth="1"/>
    <col min="8723" max="8723" width="6.7109375" style="159" customWidth="1"/>
    <col min="8724" max="8960" width="9.140625" style="159"/>
    <col min="8961" max="8961" width="10.7109375" style="159" customWidth="1"/>
    <col min="8962" max="8962" width="15.7109375" style="159" customWidth="1"/>
    <col min="8963" max="8963" width="5.7109375" style="159" customWidth="1"/>
    <col min="8964" max="8965" width="6.7109375" style="159" customWidth="1"/>
    <col min="8966" max="8966" width="4.7109375" style="159" customWidth="1"/>
    <col min="8967" max="8967" width="6.7109375" style="159" customWidth="1"/>
    <col min="8968" max="8968" width="5.7109375" style="159" customWidth="1"/>
    <col min="8969" max="8969" width="6.7109375" style="159" customWidth="1"/>
    <col min="8970" max="8970" width="1.7109375" style="159" customWidth="1"/>
    <col min="8971" max="8971" width="10.7109375" style="159" customWidth="1"/>
    <col min="8972" max="8972" width="15.7109375" style="159" customWidth="1"/>
    <col min="8973" max="8973" width="5.7109375" style="159" customWidth="1"/>
    <col min="8974" max="8975" width="6.7109375" style="159" customWidth="1"/>
    <col min="8976" max="8976" width="4.7109375" style="159" customWidth="1"/>
    <col min="8977" max="8977" width="6.7109375" style="159" customWidth="1"/>
    <col min="8978" max="8978" width="5.7109375" style="159" customWidth="1"/>
    <col min="8979" max="8979" width="6.7109375" style="159" customWidth="1"/>
    <col min="8980" max="9216" width="9.140625" style="159"/>
    <col min="9217" max="9217" width="10.7109375" style="159" customWidth="1"/>
    <col min="9218" max="9218" width="15.7109375" style="159" customWidth="1"/>
    <col min="9219" max="9219" width="5.7109375" style="159" customWidth="1"/>
    <col min="9220" max="9221" width="6.7109375" style="159" customWidth="1"/>
    <col min="9222" max="9222" width="4.7109375" style="159" customWidth="1"/>
    <col min="9223" max="9223" width="6.7109375" style="159" customWidth="1"/>
    <col min="9224" max="9224" width="5.7109375" style="159" customWidth="1"/>
    <col min="9225" max="9225" width="6.7109375" style="159" customWidth="1"/>
    <col min="9226" max="9226" width="1.7109375" style="159" customWidth="1"/>
    <col min="9227" max="9227" width="10.7109375" style="159" customWidth="1"/>
    <col min="9228" max="9228" width="15.7109375" style="159" customWidth="1"/>
    <col min="9229" max="9229" width="5.7109375" style="159" customWidth="1"/>
    <col min="9230" max="9231" width="6.7109375" style="159" customWidth="1"/>
    <col min="9232" max="9232" width="4.7109375" style="159" customWidth="1"/>
    <col min="9233" max="9233" width="6.7109375" style="159" customWidth="1"/>
    <col min="9234" max="9234" width="5.7109375" style="159" customWidth="1"/>
    <col min="9235" max="9235" width="6.7109375" style="159" customWidth="1"/>
    <col min="9236" max="9472" width="9.140625" style="159"/>
    <col min="9473" max="9473" width="10.7109375" style="159" customWidth="1"/>
    <col min="9474" max="9474" width="15.7109375" style="159" customWidth="1"/>
    <col min="9475" max="9475" width="5.7109375" style="159" customWidth="1"/>
    <col min="9476" max="9477" width="6.7109375" style="159" customWidth="1"/>
    <col min="9478" max="9478" width="4.7109375" style="159" customWidth="1"/>
    <col min="9479" max="9479" width="6.7109375" style="159" customWidth="1"/>
    <col min="9480" max="9480" width="5.7109375" style="159" customWidth="1"/>
    <col min="9481" max="9481" width="6.7109375" style="159" customWidth="1"/>
    <col min="9482" max="9482" width="1.7109375" style="159" customWidth="1"/>
    <col min="9483" max="9483" width="10.7109375" style="159" customWidth="1"/>
    <col min="9484" max="9484" width="15.7109375" style="159" customWidth="1"/>
    <col min="9485" max="9485" width="5.7109375" style="159" customWidth="1"/>
    <col min="9486" max="9487" width="6.7109375" style="159" customWidth="1"/>
    <col min="9488" max="9488" width="4.7109375" style="159" customWidth="1"/>
    <col min="9489" max="9489" width="6.7109375" style="159" customWidth="1"/>
    <col min="9490" max="9490" width="5.7109375" style="159" customWidth="1"/>
    <col min="9491" max="9491" width="6.7109375" style="159" customWidth="1"/>
    <col min="9492" max="9728" width="9.140625" style="159"/>
    <col min="9729" max="9729" width="10.7109375" style="159" customWidth="1"/>
    <col min="9730" max="9730" width="15.7109375" style="159" customWidth="1"/>
    <col min="9731" max="9731" width="5.7109375" style="159" customWidth="1"/>
    <col min="9732" max="9733" width="6.7109375" style="159" customWidth="1"/>
    <col min="9734" max="9734" width="4.7109375" style="159" customWidth="1"/>
    <col min="9735" max="9735" width="6.7109375" style="159" customWidth="1"/>
    <col min="9736" max="9736" width="5.7109375" style="159" customWidth="1"/>
    <col min="9737" max="9737" width="6.7109375" style="159" customWidth="1"/>
    <col min="9738" max="9738" width="1.7109375" style="159" customWidth="1"/>
    <col min="9739" max="9739" width="10.7109375" style="159" customWidth="1"/>
    <col min="9740" max="9740" width="15.7109375" style="159" customWidth="1"/>
    <col min="9741" max="9741" width="5.7109375" style="159" customWidth="1"/>
    <col min="9742" max="9743" width="6.7109375" style="159" customWidth="1"/>
    <col min="9744" max="9744" width="4.7109375" style="159" customWidth="1"/>
    <col min="9745" max="9745" width="6.7109375" style="159" customWidth="1"/>
    <col min="9746" max="9746" width="5.7109375" style="159" customWidth="1"/>
    <col min="9747" max="9747" width="6.7109375" style="159" customWidth="1"/>
    <col min="9748" max="9984" width="9.140625" style="159"/>
    <col min="9985" max="9985" width="10.7109375" style="159" customWidth="1"/>
    <col min="9986" max="9986" width="15.7109375" style="159" customWidth="1"/>
    <col min="9987" max="9987" width="5.7109375" style="159" customWidth="1"/>
    <col min="9988" max="9989" width="6.7109375" style="159" customWidth="1"/>
    <col min="9990" max="9990" width="4.7109375" style="159" customWidth="1"/>
    <col min="9991" max="9991" width="6.7109375" style="159" customWidth="1"/>
    <col min="9992" max="9992" width="5.7109375" style="159" customWidth="1"/>
    <col min="9993" max="9993" width="6.7109375" style="159" customWidth="1"/>
    <col min="9994" max="9994" width="1.7109375" style="159" customWidth="1"/>
    <col min="9995" max="9995" width="10.7109375" style="159" customWidth="1"/>
    <col min="9996" max="9996" width="15.7109375" style="159" customWidth="1"/>
    <col min="9997" max="9997" width="5.7109375" style="159" customWidth="1"/>
    <col min="9998" max="9999" width="6.7109375" style="159" customWidth="1"/>
    <col min="10000" max="10000" width="4.7109375" style="159" customWidth="1"/>
    <col min="10001" max="10001" width="6.7109375" style="159" customWidth="1"/>
    <col min="10002" max="10002" width="5.7109375" style="159" customWidth="1"/>
    <col min="10003" max="10003" width="6.7109375" style="159" customWidth="1"/>
    <col min="10004" max="10240" width="9.140625" style="159"/>
    <col min="10241" max="10241" width="10.7109375" style="159" customWidth="1"/>
    <col min="10242" max="10242" width="15.7109375" style="159" customWidth="1"/>
    <col min="10243" max="10243" width="5.7109375" style="159" customWidth="1"/>
    <col min="10244" max="10245" width="6.7109375" style="159" customWidth="1"/>
    <col min="10246" max="10246" width="4.7109375" style="159" customWidth="1"/>
    <col min="10247" max="10247" width="6.7109375" style="159" customWidth="1"/>
    <col min="10248" max="10248" width="5.7109375" style="159" customWidth="1"/>
    <col min="10249" max="10249" width="6.7109375" style="159" customWidth="1"/>
    <col min="10250" max="10250" width="1.7109375" style="159" customWidth="1"/>
    <col min="10251" max="10251" width="10.7109375" style="159" customWidth="1"/>
    <col min="10252" max="10252" width="15.7109375" style="159" customWidth="1"/>
    <col min="10253" max="10253" width="5.7109375" style="159" customWidth="1"/>
    <col min="10254" max="10255" width="6.7109375" style="159" customWidth="1"/>
    <col min="10256" max="10256" width="4.7109375" style="159" customWidth="1"/>
    <col min="10257" max="10257" width="6.7109375" style="159" customWidth="1"/>
    <col min="10258" max="10258" width="5.7109375" style="159" customWidth="1"/>
    <col min="10259" max="10259" width="6.7109375" style="159" customWidth="1"/>
    <col min="10260" max="10496" width="9.140625" style="159"/>
    <col min="10497" max="10497" width="10.7109375" style="159" customWidth="1"/>
    <col min="10498" max="10498" width="15.7109375" style="159" customWidth="1"/>
    <col min="10499" max="10499" width="5.7109375" style="159" customWidth="1"/>
    <col min="10500" max="10501" width="6.7109375" style="159" customWidth="1"/>
    <col min="10502" max="10502" width="4.7109375" style="159" customWidth="1"/>
    <col min="10503" max="10503" width="6.7109375" style="159" customWidth="1"/>
    <col min="10504" max="10504" width="5.7109375" style="159" customWidth="1"/>
    <col min="10505" max="10505" width="6.7109375" style="159" customWidth="1"/>
    <col min="10506" max="10506" width="1.7109375" style="159" customWidth="1"/>
    <col min="10507" max="10507" width="10.7109375" style="159" customWidth="1"/>
    <col min="10508" max="10508" width="15.7109375" style="159" customWidth="1"/>
    <col min="10509" max="10509" width="5.7109375" style="159" customWidth="1"/>
    <col min="10510" max="10511" width="6.7109375" style="159" customWidth="1"/>
    <col min="10512" max="10512" width="4.7109375" style="159" customWidth="1"/>
    <col min="10513" max="10513" width="6.7109375" style="159" customWidth="1"/>
    <col min="10514" max="10514" width="5.7109375" style="159" customWidth="1"/>
    <col min="10515" max="10515" width="6.7109375" style="159" customWidth="1"/>
    <col min="10516" max="10752" width="9.140625" style="159"/>
    <col min="10753" max="10753" width="10.7109375" style="159" customWidth="1"/>
    <col min="10754" max="10754" width="15.7109375" style="159" customWidth="1"/>
    <col min="10755" max="10755" width="5.7109375" style="159" customWidth="1"/>
    <col min="10756" max="10757" width="6.7109375" style="159" customWidth="1"/>
    <col min="10758" max="10758" width="4.7109375" style="159" customWidth="1"/>
    <col min="10759" max="10759" width="6.7109375" style="159" customWidth="1"/>
    <col min="10760" max="10760" width="5.7109375" style="159" customWidth="1"/>
    <col min="10761" max="10761" width="6.7109375" style="159" customWidth="1"/>
    <col min="10762" max="10762" width="1.7109375" style="159" customWidth="1"/>
    <col min="10763" max="10763" width="10.7109375" style="159" customWidth="1"/>
    <col min="10764" max="10764" width="15.7109375" style="159" customWidth="1"/>
    <col min="10765" max="10765" width="5.7109375" style="159" customWidth="1"/>
    <col min="10766" max="10767" width="6.7109375" style="159" customWidth="1"/>
    <col min="10768" max="10768" width="4.7109375" style="159" customWidth="1"/>
    <col min="10769" max="10769" width="6.7109375" style="159" customWidth="1"/>
    <col min="10770" max="10770" width="5.7109375" style="159" customWidth="1"/>
    <col min="10771" max="10771" width="6.7109375" style="159" customWidth="1"/>
    <col min="10772" max="11008" width="9.140625" style="159"/>
    <col min="11009" max="11009" width="10.7109375" style="159" customWidth="1"/>
    <col min="11010" max="11010" width="15.7109375" style="159" customWidth="1"/>
    <col min="11011" max="11011" width="5.7109375" style="159" customWidth="1"/>
    <col min="11012" max="11013" width="6.7109375" style="159" customWidth="1"/>
    <col min="11014" max="11014" width="4.7109375" style="159" customWidth="1"/>
    <col min="11015" max="11015" width="6.7109375" style="159" customWidth="1"/>
    <col min="11016" max="11016" width="5.7109375" style="159" customWidth="1"/>
    <col min="11017" max="11017" width="6.7109375" style="159" customWidth="1"/>
    <col min="11018" max="11018" width="1.7109375" style="159" customWidth="1"/>
    <col min="11019" max="11019" width="10.7109375" style="159" customWidth="1"/>
    <col min="11020" max="11020" width="15.7109375" style="159" customWidth="1"/>
    <col min="11021" max="11021" width="5.7109375" style="159" customWidth="1"/>
    <col min="11022" max="11023" width="6.7109375" style="159" customWidth="1"/>
    <col min="11024" max="11024" width="4.7109375" style="159" customWidth="1"/>
    <col min="11025" max="11025" width="6.7109375" style="159" customWidth="1"/>
    <col min="11026" max="11026" width="5.7109375" style="159" customWidth="1"/>
    <col min="11027" max="11027" width="6.7109375" style="159" customWidth="1"/>
    <col min="11028" max="11264" width="9.140625" style="159"/>
    <col min="11265" max="11265" width="10.7109375" style="159" customWidth="1"/>
    <col min="11266" max="11266" width="15.7109375" style="159" customWidth="1"/>
    <col min="11267" max="11267" width="5.7109375" style="159" customWidth="1"/>
    <col min="11268" max="11269" width="6.7109375" style="159" customWidth="1"/>
    <col min="11270" max="11270" width="4.7109375" style="159" customWidth="1"/>
    <col min="11271" max="11271" width="6.7109375" style="159" customWidth="1"/>
    <col min="11272" max="11272" width="5.7109375" style="159" customWidth="1"/>
    <col min="11273" max="11273" width="6.7109375" style="159" customWidth="1"/>
    <col min="11274" max="11274" width="1.7109375" style="159" customWidth="1"/>
    <col min="11275" max="11275" width="10.7109375" style="159" customWidth="1"/>
    <col min="11276" max="11276" width="15.7109375" style="159" customWidth="1"/>
    <col min="11277" max="11277" width="5.7109375" style="159" customWidth="1"/>
    <col min="11278" max="11279" width="6.7109375" style="159" customWidth="1"/>
    <col min="11280" max="11280" width="4.7109375" style="159" customWidth="1"/>
    <col min="11281" max="11281" width="6.7109375" style="159" customWidth="1"/>
    <col min="11282" max="11282" width="5.7109375" style="159" customWidth="1"/>
    <col min="11283" max="11283" width="6.7109375" style="159" customWidth="1"/>
    <col min="11284" max="11520" width="9.140625" style="159"/>
    <col min="11521" max="11521" width="10.7109375" style="159" customWidth="1"/>
    <col min="11522" max="11522" width="15.7109375" style="159" customWidth="1"/>
    <col min="11523" max="11523" width="5.7109375" style="159" customWidth="1"/>
    <col min="11524" max="11525" width="6.7109375" style="159" customWidth="1"/>
    <col min="11526" max="11526" width="4.7109375" style="159" customWidth="1"/>
    <col min="11527" max="11527" width="6.7109375" style="159" customWidth="1"/>
    <col min="11528" max="11528" width="5.7109375" style="159" customWidth="1"/>
    <col min="11529" max="11529" width="6.7109375" style="159" customWidth="1"/>
    <col min="11530" max="11530" width="1.7109375" style="159" customWidth="1"/>
    <col min="11531" max="11531" width="10.7109375" style="159" customWidth="1"/>
    <col min="11532" max="11532" width="15.7109375" style="159" customWidth="1"/>
    <col min="11533" max="11533" width="5.7109375" style="159" customWidth="1"/>
    <col min="11534" max="11535" width="6.7109375" style="159" customWidth="1"/>
    <col min="11536" max="11536" width="4.7109375" style="159" customWidth="1"/>
    <col min="11537" max="11537" width="6.7109375" style="159" customWidth="1"/>
    <col min="11538" max="11538" width="5.7109375" style="159" customWidth="1"/>
    <col min="11539" max="11539" width="6.7109375" style="159" customWidth="1"/>
    <col min="11540" max="11776" width="9.140625" style="159"/>
    <col min="11777" max="11777" width="10.7109375" style="159" customWidth="1"/>
    <col min="11778" max="11778" width="15.7109375" style="159" customWidth="1"/>
    <col min="11779" max="11779" width="5.7109375" style="159" customWidth="1"/>
    <col min="11780" max="11781" width="6.7109375" style="159" customWidth="1"/>
    <col min="11782" max="11782" width="4.7109375" style="159" customWidth="1"/>
    <col min="11783" max="11783" width="6.7109375" style="159" customWidth="1"/>
    <col min="11784" max="11784" width="5.7109375" style="159" customWidth="1"/>
    <col min="11785" max="11785" width="6.7109375" style="159" customWidth="1"/>
    <col min="11786" max="11786" width="1.7109375" style="159" customWidth="1"/>
    <col min="11787" max="11787" width="10.7109375" style="159" customWidth="1"/>
    <col min="11788" max="11788" width="15.7109375" style="159" customWidth="1"/>
    <col min="11789" max="11789" width="5.7109375" style="159" customWidth="1"/>
    <col min="11790" max="11791" width="6.7109375" style="159" customWidth="1"/>
    <col min="11792" max="11792" width="4.7109375" style="159" customWidth="1"/>
    <col min="11793" max="11793" width="6.7109375" style="159" customWidth="1"/>
    <col min="11794" max="11794" width="5.7109375" style="159" customWidth="1"/>
    <col min="11795" max="11795" width="6.7109375" style="159" customWidth="1"/>
    <col min="11796" max="12032" width="9.140625" style="159"/>
    <col min="12033" max="12033" width="10.7109375" style="159" customWidth="1"/>
    <col min="12034" max="12034" width="15.7109375" style="159" customWidth="1"/>
    <col min="12035" max="12035" width="5.7109375" style="159" customWidth="1"/>
    <col min="12036" max="12037" width="6.7109375" style="159" customWidth="1"/>
    <col min="12038" max="12038" width="4.7109375" style="159" customWidth="1"/>
    <col min="12039" max="12039" width="6.7109375" style="159" customWidth="1"/>
    <col min="12040" max="12040" width="5.7109375" style="159" customWidth="1"/>
    <col min="12041" max="12041" width="6.7109375" style="159" customWidth="1"/>
    <col min="12042" max="12042" width="1.7109375" style="159" customWidth="1"/>
    <col min="12043" max="12043" width="10.7109375" style="159" customWidth="1"/>
    <col min="12044" max="12044" width="15.7109375" style="159" customWidth="1"/>
    <col min="12045" max="12045" width="5.7109375" style="159" customWidth="1"/>
    <col min="12046" max="12047" width="6.7109375" style="159" customWidth="1"/>
    <col min="12048" max="12048" width="4.7109375" style="159" customWidth="1"/>
    <col min="12049" max="12049" width="6.7109375" style="159" customWidth="1"/>
    <col min="12050" max="12050" width="5.7109375" style="159" customWidth="1"/>
    <col min="12051" max="12051" width="6.7109375" style="159" customWidth="1"/>
    <col min="12052" max="12288" width="9.140625" style="159"/>
    <col min="12289" max="12289" width="10.7109375" style="159" customWidth="1"/>
    <col min="12290" max="12290" width="15.7109375" style="159" customWidth="1"/>
    <col min="12291" max="12291" width="5.7109375" style="159" customWidth="1"/>
    <col min="12292" max="12293" width="6.7109375" style="159" customWidth="1"/>
    <col min="12294" max="12294" width="4.7109375" style="159" customWidth="1"/>
    <col min="12295" max="12295" width="6.7109375" style="159" customWidth="1"/>
    <col min="12296" max="12296" width="5.7109375" style="159" customWidth="1"/>
    <col min="12297" max="12297" width="6.7109375" style="159" customWidth="1"/>
    <col min="12298" max="12298" width="1.7109375" style="159" customWidth="1"/>
    <col min="12299" max="12299" width="10.7109375" style="159" customWidth="1"/>
    <col min="12300" max="12300" width="15.7109375" style="159" customWidth="1"/>
    <col min="12301" max="12301" width="5.7109375" style="159" customWidth="1"/>
    <col min="12302" max="12303" width="6.7109375" style="159" customWidth="1"/>
    <col min="12304" max="12304" width="4.7109375" style="159" customWidth="1"/>
    <col min="12305" max="12305" width="6.7109375" style="159" customWidth="1"/>
    <col min="12306" max="12306" width="5.7109375" style="159" customWidth="1"/>
    <col min="12307" max="12307" width="6.7109375" style="159" customWidth="1"/>
    <col min="12308" max="12544" width="9.140625" style="159"/>
    <col min="12545" max="12545" width="10.7109375" style="159" customWidth="1"/>
    <col min="12546" max="12546" width="15.7109375" style="159" customWidth="1"/>
    <col min="12547" max="12547" width="5.7109375" style="159" customWidth="1"/>
    <col min="12548" max="12549" width="6.7109375" style="159" customWidth="1"/>
    <col min="12550" max="12550" width="4.7109375" style="159" customWidth="1"/>
    <col min="12551" max="12551" width="6.7109375" style="159" customWidth="1"/>
    <col min="12552" max="12552" width="5.7109375" style="159" customWidth="1"/>
    <col min="12553" max="12553" width="6.7109375" style="159" customWidth="1"/>
    <col min="12554" max="12554" width="1.7109375" style="159" customWidth="1"/>
    <col min="12555" max="12555" width="10.7109375" style="159" customWidth="1"/>
    <col min="12556" max="12556" width="15.7109375" style="159" customWidth="1"/>
    <col min="12557" max="12557" width="5.7109375" style="159" customWidth="1"/>
    <col min="12558" max="12559" width="6.7109375" style="159" customWidth="1"/>
    <col min="12560" max="12560" width="4.7109375" style="159" customWidth="1"/>
    <col min="12561" max="12561" width="6.7109375" style="159" customWidth="1"/>
    <col min="12562" max="12562" width="5.7109375" style="159" customWidth="1"/>
    <col min="12563" max="12563" width="6.7109375" style="159" customWidth="1"/>
    <col min="12564" max="12800" width="9.140625" style="159"/>
    <col min="12801" max="12801" width="10.7109375" style="159" customWidth="1"/>
    <col min="12802" max="12802" width="15.7109375" style="159" customWidth="1"/>
    <col min="12803" max="12803" width="5.7109375" style="159" customWidth="1"/>
    <col min="12804" max="12805" width="6.7109375" style="159" customWidth="1"/>
    <col min="12806" max="12806" width="4.7109375" style="159" customWidth="1"/>
    <col min="12807" max="12807" width="6.7109375" style="159" customWidth="1"/>
    <col min="12808" max="12808" width="5.7109375" style="159" customWidth="1"/>
    <col min="12809" max="12809" width="6.7109375" style="159" customWidth="1"/>
    <col min="12810" max="12810" width="1.7109375" style="159" customWidth="1"/>
    <col min="12811" max="12811" width="10.7109375" style="159" customWidth="1"/>
    <col min="12812" max="12812" width="15.7109375" style="159" customWidth="1"/>
    <col min="12813" max="12813" width="5.7109375" style="159" customWidth="1"/>
    <col min="12814" max="12815" width="6.7109375" style="159" customWidth="1"/>
    <col min="12816" max="12816" width="4.7109375" style="159" customWidth="1"/>
    <col min="12817" max="12817" width="6.7109375" style="159" customWidth="1"/>
    <col min="12818" max="12818" width="5.7109375" style="159" customWidth="1"/>
    <col min="12819" max="12819" width="6.7109375" style="159" customWidth="1"/>
    <col min="12820" max="13056" width="9.140625" style="159"/>
    <col min="13057" max="13057" width="10.7109375" style="159" customWidth="1"/>
    <col min="13058" max="13058" width="15.7109375" style="159" customWidth="1"/>
    <col min="13059" max="13059" width="5.7109375" style="159" customWidth="1"/>
    <col min="13060" max="13061" width="6.7109375" style="159" customWidth="1"/>
    <col min="13062" max="13062" width="4.7109375" style="159" customWidth="1"/>
    <col min="13063" max="13063" width="6.7109375" style="159" customWidth="1"/>
    <col min="13064" max="13064" width="5.7109375" style="159" customWidth="1"/>
    <col min="13065" max="13065" width="6.7109375" style="159" customWidth="1"/>
    <col min="13066" max="13066" width="1.7109375" style="159" customWidth="1"/>
    <col min="13067" max="13067" width="10.7109375" style="159" customWidth="1"/>
    <col min="13068" max="13068" width="15.7109375" style="159" customWidth="1"/>
    <col min="13069" max="13069" width="5.7109375" style="159" customWidth="1"/>
    <col min="13070" max="13071" width="6.7109375" style="159" customWidth="1"/>
    <col min="13072" max="13072" width="4.7109375" style="159" customWidth="1"/>
    <col min="13073" max="13073" width="6.7109375" style="159" customWidth="1"/>
    <col min="13074" max="13074" width="5.7109375" style="159" customWidth="1"/>
    <col min="13075" max="13075" width="6.7109375" style="159" customWidth="1"/>
    <col min="13076" max="13312" width="9.140625" style="159"/>
    <col min="13313" max="13313" width="10.7109375" style="159" customWidth="1"/>
    <col min="13314" max="13314" width="15.7109375" style="159" customWidth="1"/>
    <col min="13315" max="13315" width="5.7109375" style="159" customWidth="1"/>
    <col min="13316" max="13317" width="6.7109375" style="159" customWidth="1"/>
    <col min="13318" max="13318" width="4.7109375" style="159" customWidth="1"/>
    <col min="13319" max="13319" width="6.7109375" style="159" customWidth="1"/>
    <col min="13320" max="13320" width="5.7109375" style="159" customWidth="1"/>
    <col min="13321" max="13321" width="6.7109375" style="159" customWidth="1"/>
    <col min="13322" max="13322" width="1.7109375" style="159" customWidth="1"/>
    <col min="13323" max="13323" width="10.7109375" style="159" customWidth="1"/>
    <col min="13324" max="13324" width="15.7109375" style="159" customWidth="1"/>
    <col min="13325" max="13325" width="5.7109375" style="159" customWidth="1"/>
    <col min="13326" max="13327" width="6.7109375" style="159" customWidth="1"/>
    <col min="13328" max="13328" width="4.7109375" style="159" customWidth="1"/>
    <col min="13329" max="13329" width="6.7109375" style="159" customWidth="1"/>
    <col min="13330" max="13330" width="5.7109375" style="159" customWidth="1"/>
    <col min="13331" max="13331" width="6.7109375" style="159" customWidth="1"/>
    <col min="13332" max="13568" width="9.140625" style="159"/>
    <col min="13569" max="13569" width="10.7109375" style="159" customWidth="1"/>
    <col min="13570" max="13570" width="15.7109375" style="159" customWidth="1"/>
    <col min="13571" max="13571" width="5.7109375" style="159" customWidth="1"/>
    <col min="13572" max="13573" width="6.7109375" style="159" customWidth="1"/>
    <col min="13574" max="13574" width="4.7109375" style="159" customWidth="1"/>
    <col min="13575" max="13575" width="6.7109375" style="159" customWidth="1"/>
    <col min="13576" max="13576" width="5.7109375" style="159" customWidth="1"/>
    <col min="13577" max="13577" width="6.7109375" style="159" customWidth="1"/>
    <col min="13578" max="13578" width="1.7109375" style="159" customWidth="1"/>
    <col min="13579" max="13579" width="10.7109375" style="159" customWidth="1"/>
    <col min="13580" max="13580" width="15.7109375" style="159" customWidth="1"/>
    <col min="13581" max="13581" width="5.7109375" style="159" customWidth="1"/>
    <col min="13582" max="13583" width="6.7109375" style="159" customWidth="1"/>
    <col min="13584" max="13584" width="4.7109375" style="159" customWidth="1"/>
    <col min="13585" max="13585" width="6.7109375" style="159" customWidth="1"/>
    <col min="13586" max="13586" width="5.7109375" style="159" customWidth="1"/>
    <col min="13587" max="13587" width="6.7109375" style="159" customWidth="1"/>
    <col min="13588" max="13824" width="9.140625" style="159"/>
    <col min="13825" max="13825" width="10.7109375" style="159" customWidth="1"/>
    <col min="13826" max="13826" width="15.7109375" style="159" customWidth="1"/>
    <col min="13827" max="13827" width="5.7109375" style="159" customWidth="1"/>
    <col min="13828" max="13829" width="6.7109375" style="159" customWidth="1"/>
    <col min="13830" max="13830" width="4.7109375" style="159" customWidth="1"/>
    <col min="13831" max="13831" width="6.7109375" style="159" customWidth="1"/>
    <col min="13832" max="13832" width="5.7109375" style="159" customWidth="1"/>
    <col min="13833" max="13833" width="6.7109375" style="159" customWidth="1"/>
    <col min="13834" max="13834" width="1.7109375" style="159" customWidth="1"/>
    <col min="13835" max="13835" width="10.7109375" style="159" customWidth="1"/>
    <col min="13836" max="13836" width="15.7109375" style="159" customWidth="1"/>
    <col min="13837" max="13837" width="5.7109375" style="159" customWidth="1"/>
    <col min="13838" max="13839" width="6.7109375" style="159" customWidth="1"/>
    <col min="13840" max="13840" width="4.7109375" style="159" customWidth="1"/>
    <col min="13841" max="13841" width="6.7109375" style="159" customWidth="1"/>
    <col min="13842" max="13842" width="5.7109375" style="159" customWidth="1"/>
    <col min="13843" max="13843" width="6.7109375" style="159" customWidth="1"/>
    <col min="13844" max="14080" width="9.140625" style="159"/>
    <col min="14081" max="14081" width="10.7109375" style="159" customWidth="1"/>
    <col min="14082" max="14082" width="15.7109375" style="159" customWidth="1"/>
    <col min="14083" max="14083" width="5.7109375" style="159" customWidth="1"/>
    <col min="14084" max="14085" width="6.7109375" style="159" customWidth="1"/>
    <col min="14086" max="14086" width="4.7109375" style="159" customWidth="1"/>
    <col min="14087" max="14087" width="6.7109375" style="159" customWidth="1"/>
    <col min="14088" max="14088" width="5.7109375" style="159" customWidth="1"/>
    <col min="14089" max="14089" width="6.7109375" style="159" customWidth="1"/>
    <col min="14090" max="14090" width="1.7109375" style="159" customWidth="1"/>
    <col min="14091" max="14091" width="10.7109375" style="159" customWidth="1"/>
    <col min="14092" max="14092" width="15.7109375" style="159" customWidth="1"/>
    <col min="14093" max="14093" width="5.7109375" style="159" customWidth="1"/>
    <col min="14094" max="14095" width="6.7109375" style="159" customWidth="1"/>
    <col min="14096" max="14096" width="4.7109375" style="159" customWidth="1"/>
    <col min="14097" max="14097" width="6.7109375" style="159" customWidth="1"/>
    <col min="14098" max="14098" width="5.7109375" style="159" customWidth="1"/>
    <col min="14099" max="14099" width="6.7109375" style="159" customWidth="1"/>
    <col min="14100" max="14336" width="9.140625" style="159"/>
    <col min="14337" max="14337" width="10.7109375" style="159" customWidth="1"/>
    <col min="14338" max="14338" width="15.7109375" style="159" customWidth="1"/>
    <col min="14339" max="14339" width="5.7109375" style="159" customWidth="1"/>
    <col min="14340" max="14341" width="6.7109375" style="159" customWidth="1"/>
    <col min="14342" max="14342" width="4.7109375" style="159" customWidth="1"/>
    <col min="14343" max="14343" width="6.7109375" style="159" customWidth="1"/>
    <col min="14344" max="14344" width="5.7109375" style="159" customWidth="1"/>
    <col min="14345" max="14345" width="6.7109375" style="159" customWidth="1"/>
    <col min="14346" max="14346" width="1.7109375" style="159" customWidth="1"/>
    <col min="14347" max="14347" width="10.7109375" style="159" customWidth="1"/>
    <col min="14348" max="14348" width="15.7109375" style="159" customWidth="1"/>
    <col min="14349" max="14349" width="5.7109375" style="159" customWidth="1"/>
    <col min="14350" max="14351" width="6.7109375" style="159" customWidth="1"/>
    <col min="14352" max="14352" width="4.7109375" style="159" customWidth="1"/>
    <col min="14353" max="14353" width="6.7109375" style="159" customWidth="1"/>
    <col min="14354" max="14354" width="5.7109375" style="159" customWidth="1"/>
    <col min="14355" max="14355" width="6.7109375" style="159" customWidth="1"/>
    <col min="14356" max="14592" width="9.140625" style="159"/>
    <col min="14593" max="14593" width="10.7109375" style="159" customWidth="1"/>
    <col min="14594" max="14594" width="15.7109375" style="159" customWidth="1"/>
    <col min="14595" max="14595" width="5.7109375" style="159" customWidth="1"/>
    <col min="14596" max="14597" width="6.7109375" style="159" customWidth="1"/>
    <col min="14598" max="14598" width="4.7109375" style="159" customWidth="1"/>
    <col min="14599" max="14599" width="6.7109375" style="159" customWidth="1"/>
    <col min="14600" max="14600" width="5.7109375" style="159" customWidth="1"/>
    <col min="14601" max="14601" width="6.7109375" style="159" customWidth="1"/>
    <col min="14602" max="14602" width="1.7109375" style="159" customWidth="1"/>
    <col min="14603" max="14603" width="10.7109375" style="159" customWidth="1"/>
    <col min="14604" max="14604" width="15.7109375" style="159" customWidth="1"/>
    <col min="14605" max="14605" width="5.7109375" style="159" customWidth="1"/>
    <col min="14606" max="14607" width="6.7109375" style="159" customWidth="1"/>
    <col min="14608" max="14608" width="4.7109375" style="159" customWidth="1"/>
    <col min="14609" max="14609" width="6.7109375" style="159" customWidth="1"/>
    <col min="14610" max="14610" width="5.7109375" style="159" customWidth="1"/>
    <col min="14611" max="14611" width="6.7109375" style="159" customWidth="1"/>
    <col min="14612" max="14848" width="9.140625" style="159"/>
    <col min="14849" max="14849" width="10.7109375" style="159" customWidth="1"/>
    <col min="14850" max="14850" width="15.7109375" style="159" customWidth="1"/>
    <col min="14851" max="14851" width="5.7109375" style="159" customWidth="1"/>
    <col min="14852" max="14853" width="6.7109375" style="159" customWidth="1"/>
    <col min="14854" max="14854" width="4.7109375" style="159" customWidth="1"/>
    <col min="14855" max="14855" width="6.7109375" style="159" customWidth="1"/>
    <col min="14856" max="14856" width="5.7109375" style="159" customWidth="1"/>
    <col min="14857" max="14857" width="6.7109375" style="159" customWidth="1"/>
    <col min="14858" max="14858" width="1.7109375" style="159" customWidth="1"/>
    <col min="14859" max="14859" width="10.7109375" style="159" customWidth="1"/>
    <col min="14860" max="14860" width="15.7109375" style="159" customWidth="1"/>
    <col min="14861" max="14861" width="5.7109375" style="159" customWidth="1"/>
    <col min="14862" max="14863" width="6.7109375" style="159" customWidth="1"/>
    <col min="14864" max="14864" width="4.7109375" style="159" customWidth="1"/>
    <col min="14865" max="14865" width="6.7109375" style="159" customWidth="1"/>
    <col min="14866" max="14866" width="5.7109375" style="159" customWidth="1"/>
    <col min="14867" max="14867" width="6.7109375" style="159" customWidth="1"/>
    <col min="14868" max="15104" width="9.140625" style="159"/>
    <col min="15105" max="15105" width="10.7109375" style="159" customWidth="1"/>
    <col min="15106" max="15106" width="15.7109375" style="159" customWidth="1"/>
    <col min="15107" max="15107" width="5.7109375" style="159" customWidth="1"/>
    <col min="15108" max="15109" width="6.7109375" style="159" customWidth="1"/>
    <col min="15110" max="15110" width="4.7109375" style="159" customWidth="1"/>
    <col min="15111" max="15111" width="6.7109375" style="159" customWidth="1"/>
    <col min="15112" max="15112" width="5.7109375" style="159" customWidth="1"/>
    <col min="15113" max="15113" width="6.7109375" style="159" customWidth="1"/>
    <col min="15114" max="15114" width="1.7109375" style="159" customWidth="1"/>
    <col min="15115" max="15115" width="10.7109375" style="159" customWidth="1"/>
    <col min="15116" max="15116" width="15.7109375" style="159" customWidth="1"/>
    <col min="15117" max="15117" width="5.7109375" style="159" customWidth="1"/>
    <col min="15118" max="15119" width="6.7109375" style="159" customWidth="1"/>
    <col min="15120" max="15120" width="4.7109375" style="159" customWidth="1"/>
    <col min="15121" max="15121" width="6.7109375" style="159" customWidth="1"/>
    <col min="15122" max="15122" width="5.7109375" style="159" customWidth="1"/>
    <col min="15123" max="15123" width="6.7109375" style="159" customWidth="1"/>
    <col min="15124" max="15360" width="9.140625" style="159"/>
    <col min="15361" max="15361" width="10.7109375" style="159" customWidth="1"/>
    <col min="15362" max="15362" width="15.7109375" style="159" customWidth="1"/>
    <col min="15363" max="15363" width="5.7109375" style="159" customWidth="1"/>
    <col min="15364" max="15365" width="6.7109375" style="159" customWidth="1"/>
    <col min="15366" max="15366" width="4.7109375" style="159" customWidth="1"/>
    <col min="15367" max="15367" width="6.7109375" style="159" customWidth="1"/>
    <col min="15368" max="15368" width="5.7109375" style="159" customWidth="1"/>
    <col min="15369" max="15369" width="6.7109375" style="159" customWidth="1"/>
    <col min="15370" max="15370" width="1.7109375" style="159" customWidth="1"/>
    <col min="15371" max="15371" width="10.7109375" style="159" customWidth="1"/>
    <col min="15372" max="15372" width="15.7109375" style="159" customWidth="1"/>
    <col min="15373" max="15373" width="5.7109375" style="159" customWidth="1"/>
    <col min="15374" max="15375" width="6.7109375" style="159" customWidth="1"/>
    <col min="15376" max="15376" width="4.7109375" style="159" customWidth="1"/>
    <col min="15377" max="15377" width="6.7109375" style="159" customWidth="1"/>
    <col min="15378" max="15378" width="5.7109375" style="159" customWidth="1"/>
    <col min="15379" max="15379" width="6.7109375" style="159" customWidth="1"/>
    <col min="15380" max="15616" width="9.140625" style="159"/>
    <col min="15617" max="15617" width="10.7109375" style="159" customWidth="1"/>
    <col min="15618" max="15618" width="15.7109375" style="159" customWidth="1"/>
    <col min="15619" max="15619" width="5.7109375" style="159" customWidth="1"/>
    <col min="15620" max="15621" width="6.7109375" style="159" customWidth="1"/>
    <col min="15622" max="15622" width="4.7109375" style="159" customWidth="1"/>
    <col min="15623" max="15623" width="6.7109375" style="159" customWidth="1"/>
    <col min="15624" max="15624" width="5.7109375" style="159" customWidth="1"/>
    <col min="15625" max="15625" width="6.7109375" style="159" customWidth="1"/>
    <col min="15626" max="15626" width="1.7109375" style="159" customWidth="1"/>
    <col min="15627" max="15627" width="10.7109375" style="159" customWidth="1"/>
    <col min="15628" max="15628" width="15.7109375" style="159" customWidth="1"/>
    <col min="15629" max="15629" width="5.7109375" style="159" customWidth="1"/>
    <col min="15630" max="15631" width="6.7109375" style="159" customWidth="1"/>
    <col min="15632" max="15632" width="4.7109375" style="159" customWidth="1"/>
    <col min="15633" max="15633" width="6.7109375" style="159" customWidth="1"/>
    <col min="15634" max="15634" width="5.7109375" style="159" customWidth="1"/>
    <col min="15635" max="15635" width="6.7109375" style="159" customWidth="1"/>
    <col min="15636" max="15872" width="9.140625" style="159"/>
    <col min="15873" max="15873" width="10.7109375" style="159" customWidth="1"/>
    <col min="15874" max="15874" width="15.7109375" style="159" customWidth="1"/>
    <col min="15875" max="15875" width="5.7109375" style="159" customWidth="1"/>
    <col min="15876" max="15877" width="6.7109375" style="159" customWidth="1"/>
    <col min="15878" max="15878" width="4.7109375" style="159" customWidth="1"/>
    <col min="15879" max="15879" width="6.7109375" style="159" customWidth="1"/>
    <col min="15880" max="15880" width="5.7109375" style="159" customWidth="1"/>
    <col min="15881" max="15881" width="6.7109375" style="159" customWidth="1"/>
    <col min="15882" max="15882" width="1.7109375" style="159" customWidth="1"/>
    <col min="15883" max="15883" width="10.7109375" style="159" customWidth="1"/>
    <col min="15884" max="15884" width="15.7109375" style="159" customWidth="1"/>
    <col min="15885" max="15885" width="5.7109375" style="159" customWidth="1"/>
    <col min="15886" max="15887" width="6.7109375" style="159" customWidth="1"/>
    <col min="15888" max="15888" width="4.7109375" style="159" customWidth="1"/>
    <col min="15889" max="15889" width="6.7109375" style="159" customWidth="1"/>
    <col min="15890" max="15890" width="5.7109375" style="159" customWidth="1"/>
    <col min="15891" max="15891" width="6.7109375" style="159" customWidth="1"/>
    <col min="15892" max="16128" width="9.140625" style="159"/>
    <col min="16129" max="16129" width="10.7109375" style="159" customWidth="1"/>
    <col min="16130" max="16130" width="15.7109375" style="159" customWidth="1"/>
    <col min="16131" max="16131" width="5.7109375" style="159" customWidth="1"/>
    <col min="16132" max="16133" width="6.7109375" style="159" customWidth="1"/>
    <col min="16134" max="16134" width="4.7109375" style="159" customWidth="1"/>
    <col min="16135" max="16135" width="6.7109375" style="159" customWidth="1"/>
    <col min="16136" max="16136" width="5.7109375" style="159" customWidth="1"/>
    <col min="16137" max="16137" width="6.7109375" style="159" customWidth="1"/>
    <col min="16138" max="16138" width="1.7109375" style="159" customWidth="1"/>
    <col min="16139" max="16139" width="10.7109375" style="159" customWidth="1"/>
    <col min="16140" max="16140" width="15.7109375" style="159" customWidth="1"/>
    <col min="16141" max="16141" width="5.7109375" style="159" customWidth="1"/>
    <col min="16142" max="16143" width="6.7109375" style="159" customWidth="1"/>
    <col min="16144" max="16144" width="4.7109375" style="159" customWidth="1"/>
    <col min="16145" max="16145" width="6.7109375" style="159" customWidth="1"/>
    <col min="16146" max="16146" width="5.7109375" style="159" customWidth="1"/>
    <col min="16147" max="16147" width="6.7109375" style="159" customWidth="1"/>
    <col min="16148" max="16384" width="9.140625" style="159"/>
  </cols>
  <sheetData>
    <row r="1" spans="1:19" ht="27.95" customHeight="1" x14ac:dyDescent="0.4">
      <c r="A1" s="157" t="s">
        <v>152</v>
      </c>
      <c r="B1" s="158"/>
      <c r="C1" s="158"/>
      <c r="D1" s="346" t="s">
        <v>1</v>
      </c>
      <c r="E1" s="346"/>
      <c r="F1" s="346"/>
      <c r="G1" s="346"/>
      <c r="H1" s="346"/>
      <c r="I1" s="346"/>
      <c r="K1" s="160" t="s">
        <v>2</v>
      </c>
      <c r="L1" s="347" t="s">
        <v>185</v>
      </c>
      <c r="M1" s="347"/>
      <c r="N1" s="347"/>
      <c r="O1" s="348" t="s">
        <v>4</v>
      </c>
      <c r="P1" s="348"/>
      <c r="Q1" s="351" t="s">
        <v>186</v>
      </c>
      <c r="R1" s="351"/>
      <c r="S1" s="351"/>
    </row>
    <row r="2" spans="1:19" ht="13.5" thickBot="1" x14ac:dyDescent="0.25">
      <c r="A2" s="350" t="s">
        <v>153</v>
      </c>
      <c r="B2" s="350"/>
      <c r="C2" s="350"/>
      <c r="D2" s="350"/>
      <c r="E2" s="350"/>
      <c r="F2" s="350"/>
      <c r="G2" s="350"/>
      <c r="H2" s="350"/>
    </row>
    <row r="3" spans="1:19" ht="20.100000000000001" customHeight="1" thickBot="1" x14ac:dyDescent="0.25">
      <c r="A3" s="161" t="s">
        <v>6</v>
      </c>
      <c r="B3" s="345" t="s">
        <v>187</v>
      </c>
      <c r="C3" s="345"/>
      <c r="D3" s="345"/>
      <c r="E3" s="345"/>
      <c r="F3" s="345"/>
      <c r="G3" s="345"/>
      <c r="H3" s="345"/>
      <c r="I3" s="345"/>
      <c r="K3" s="161" t="s">
        <v>8</v>
      </c>
      <c r="L3" s="345" t="s">
        <v>188</v>
      </c>
      <c r="M3" s="345"/>
      <c r="N3" s="345"/>
      <c r="O3" s="345"/>
      <c r="P3" s="345"/>
      <c r="Q3" s="345"/>
      <c r="R3" s="345"/>
      <c r="S3" s="345"/>
    </row>
    <row r="4" spans="1:19" ht="5.0999999999999996" customHeight="1" thickBot="1" x14ac:dyDescent="0.25"/>
    <row r="5" spans="1:19" ht="12.95" customHeight="1" thickBot="1" x14ac:dyDescent="0.25">
      <c r="A5" s="343" t="s">
        <v>10</v>
      </c>
      <c r="B5" s="343"/>
      <c r="C5" s="344" t="s">
        <v>11</v>
      </c>
      <c r="D5" s="340" t="s">
        <v>12</v>
      </c>
      <c r="E5" s="340"/>
      <c r="F5" s="340"/>
      <c r="G5" s="340"/>
      <c r="H5" s="341" t="s">
        <v>13</v>
      </c>
      <c r="I5" s="341"/>
      <c r="K5" s="343" t="s">
        <v>10</v>
      </c>
      <c r="L5" s="343"/>
      <c r="M5" s="344" t="s">
        <v>11</v>
      </c>
      <c r="N5" s="340" t="s">
        <v>12</v>
      </c>
      <c r="O5" s="340"/>
      <c r="P5" s="340"/>
      <c r="Q5" s="340"/>
      <c r="R5" s="341" t="s">
        <v>13</v>
      </c>
      <c r="S5" s="341"/>
    </row>
    <row r="6" spans="1:19" ht="12.95" customHeight="1" thickBot="1" x14ac:dyDescent="0.25">
      <c r="A6" s="342" t="s">
        <v>14</v>
      </c>
      <c r="B6" s="342"/>
      <c r="C6" s="344"/>
      <c r="D6" s="162" t="s">
        <v>15</v>
      </c>
      <c r="E6" s="163" t="s">
        <v>16</v>
      </c>
      <c r="F6" s="163" t="s">
        <v>17</v>
      </c>
      <c r="G6" s="164" t="s">
        <v>18</v>
      </c>
      <c r="H6" s="165" t="s">
        <v>156</v>
      </c>
      <c r="I6" s="166" t="s">
        <v>19</v>
      </c>
      <c r="K6" s="342" t="s">
        <v>14</v>
      </c>
      <c r="L6" s="342"/>
      <c r="M6" s="344"/>
      <c r="N6" s="162" t="s">
        <v>15</v>
      </c>
      <c r="O6" s="163" t="s">
        <v>16</v>
      </c>
      <c r="P6" s="163" t="s">
        <v>17</v>
      </c>
      <c r="Q6" s="164" t="s">
        <v>18</v>
      </c>
      <c r="R6" s="165" t="s">
        <v>156</v>
      </c>
      <c r="S6" s="166" t="s">
        <v>19</v>
      </c>
    </row>
    <row r="7" spans="1:19" ht="5.0999999999999996" customHeight="1" thickBot="1" x14ac:dyDescent="0.25">
      <c r="A7" s="167"/>
      <c r="B7" s="167"/>
      <c r="K7" s="167"/>
      <c r="L7" s="167"/>
    </row>
    <row r="8" spans="1:19" ht="12.95" customHeight="1" thickBot="1" x14ac:dyDescent="0.25">
      <c r="A8" s="338" t="s">
        <v>189</v>
      </c>
      <c r="B8" s="338"/>
      <c r="C8" s="168">
        <v>1</v>
      </c>
      <c r="D8" s="169">
        <v>135</v>
      </c>
      <c r="E8" s="170">
        <v>61</v>
      </c>
      <c r="F8" s="170">
        <v>3</v>
      </c>
      <c r="G8" s="171">
        <f>IF(AND(ISBLANK(D8),ISBLANK(E8),ISBLANK(N8),ISBLANK(O8)),"",D8+E8)</f>
        <v>196</v>
      </c>
      <c r="H8" s="172" t="s">
        <v>158</v>
      </c>
      <c r="I8" s="173"/>
      <c r="K8" s="338" t="s">
        <v>190</v>
      </c>
      <c r="L8" s="338"/>
      <c r="M8" s="168">
        <v>1</v>
      </c>
      <c r="N8" s="169">
        <v>134</v>
      </c>
      <c r="O8" s="170">
        <v>51</v>
      </c>
      <c r="P8" s="170">
        <v>5</v>
      </c>
      <c r="Q8" s="171">
        <f>IF(AND(ISBLANK(D8),ISBLANK(E8),ISBLANK(N8),ISBLANK(O8)),"",N8+O8)</f>
        <v>185</v>
      </c>
      <c r="R8" s="172" t="s">
        <v>158</v>
      </c>
      <c r="S8" s="173"/>
    </row>
    <row r="9" spans="1:19" ht="12.95" customHeight="1" x14ac:dyDescent="0.2">
      <c r="A9" s="338"/>
      <c r="B9" s="338"/>
      <c r="C9" s="174">
        <v>2</v>
      </c>
      <c r="D9" s="175">
        <v>154</v>
      </c>
      <c r="E9" s="176">
        <v>60</v>
      </c>
      <c r="F9" s="176">
        <v>1</v>
      </c>
      <c r="G9" s="177">
        <f>IF(AND(ISBLANK(D9),ISBLANK(E9),ISBLANK(N9),ISBLANK(O9)),"",D9+E9)</f>
        <v>214</v>
      </c>
      <c r="H9" s="178" t="s">
        <v>158</v>
      </c>
      <c r="I9" s="173"/>
      <c r="K9" s="338"/>
      <c r="L9" s="338"/>
      <c r="M9" s="174">
        <v>2</v>
      </c>
      <c r="N9" s="175">
        <v>147</v>
      </c>
      <c r="O9" s="176">
        <v>60</v>
      </c>
      <c r="P9" s="176">
        <v>5</v>
      </c>
      <c r="Q9" s="177">
        <f>IF(AND(ISBLANK(D9),ISBLANK(E9),ISBLANK(N9),ISBLANK(O9)),"",N9+O9)</f>
        <v>207</v>
      </c>
      <c r="R9" s="178" t="s">
        <v>158</v>
      </c>
      <c r="S9" s="173"/>
    </row>
    <row r="10" spans="1:19" ht="12.95" customHeight="1" thickBot="1" x14ac:dyDescent="0.25">
      <c r="A10" s="353" t="s">
        <v>191</v>
      </c>
      <c r="B10" s="339"/>
      <c r="C10" s="174">
        <v>3</v>
      </c>
      <c r="D10" s="175"/>
      <c r="E10" s="176"/>
      <c r="F10" s="176"/>
      <c r="G10" s="177" t="str">
        <f>IF(AND(ISBLANK(D10),ISBLANK(E10),ISBLANK(N10),ISBLANK(O10)),"",D10+E10)</f>
        <v/>
      </c>
      <c r="H10" s="178" t="s">
        <v>158</v>
      </c>
      <c r="I10" s="173"/>
      <c r="K10" s="353" t="s">
        <v>134</v>
      </c>
      <c r="L10" s="339"/>
      <c r="M10" s="174">
        <v>3</v>
      </c>
      <c r="N10" s="175"/>
      <c r="O10" s="176"/>
      <c r="P10" s="176"/>
      <c r="Q10" s="177" t="str">
        <f>IF(AND(ISBLANK(D10),ISBLANK(E10),ISBLANK(N10),ISBLANK(O10)),"",N10+O10)</f>
        <v/>
      </c>
      <c r="R10" s="178" t="s">
        <v>158</v>
      </c>
      <c r="S10" s="173"/>
    </row>
    <row r="11" spans="1:19" ht="12.95" customHeight="1" thickBot="1" x14ac:dyDescent="0.25">
      <c r="A11" s="339"/>
      <c r="B11" s="339"/>
      <c r="C11" s="179">
        <v>4</v>
      </c>
      <c r="D11" s="180"/>
      <c r="E11" s="181"/>
      <c r="F11" s="181"/>
      <c r="G11" s="182" t="str">
        <f>IF(AND(ISBLANK(D11),ISBLANK(E11),ISBLANK(N11),ISBLANK(O11)),"",D11+E11)</f>
        <v/>
      </c>
      <c r="H11" s="183" t="s">
        <v>158</v>
      </c>
      <c r="I11" s="336">
        <f>IF(AND(ISNUMBER(G12),ISNUMBER(Q12)),IF(G12&gt;Q12,2,IF(G12=Q12,1,0)),"")</f>
        <v>2</v>
      </c>
      <c r="K11" s="339"/>
      <c r="L11" s="339"/>
      <c r="M11" s="179">
        <v>4</v>
      </c>
      <c r="N11" s="180"/>
      <c r="O11" s="181"/>
      <c r="P11" s="181"/>
      <c r="Q11" s="182" t="str">
        <f>IF(AND(ISBLANK(D11),ISBLANK(E11),ISBLANK(N11),ISBLANK(O11)),"",N11+O11)</f>
        <v/>
      </c>
      <c r="R11" s="183" t="s">
        <v>158</v>
      </c>
      <c r="S11" s="336">
        <f>IF(AND(ISNUMBER(G12),ISNUMBER(Q12)),IF(Q12&gt;G12,2,IF(G12=Q12,1,0)),"")</f>
        <v>0</v>
      </c>
    </row>
    <row r="12" spans="1:19" ht="15.95" customHeight="1" thickBot="1" x14ac:dyDescent="0.25">
      <c r="A12" s="352" t="s">
        <v>192</v>
      </c>
      <c r="B12" s="337"/>
      <c r="C12" s="184" t="s">
        <v>18</v>
      </c>
      <c r="D12" s="185">
        <f>IF(OR(ISNUMBER(G8),ISNUMBER(G9),ISNUMBER(G10),ISNUMBER(G11)),SUM(D8:D11),"")</f>
        <v>289</v>
      </c>
      <c r="E12" s="186">
        <f>IF(OR(ISNUMBER(G8),ISNUMBER(G9),ISNUMBER(G10),ISNUMBER(G11)),SUM(E8:E11),"")</f>
        <v>121</v>
      </c>
      <c r="F12" s="186">
        <f>IF(OR(ISNUMBER(G8),ISNUMBER(G9),ISNUMBER(G10),ISNUMBER(G11)),SUM(F8:F11),"")</f>
        <v>4</v>
      </c>
      <c r="G12" s="187">
        <f>IF(OR(ISNUMBER(G8),ISNUMBER(G9),ISNUMBER(G10),ISNUMBER(G11)),SUM(G8:G11),"")</f>
        <v>410</v>
      </c>
      <c r="H12" s="183" t="s">
        <v>158</v>
      </c>
      <c r="I12" s="336"/>
      <c r="K12" s="352" t="s">
        <v>193</v>
      </c>
      <c r="L12" s="337"/>
      <c r="M12" s="184" t="s">
        <v>18</v>
      </c>
      <c r="N12" s="185">
        <f>IF(OR(ISNUMBER(Q8),ISNUMBER(Q9),ISNUMBER(Q10),ISNUMBER(Q11)),SUM(N8:N11),"")</f>
        <v>281</v>
      </c>
      <c r="O12" s="186">
        <f>IF(OR(ISNUMBER(Q8),ISNUMBER(Q9),ISNUMBER(Q10),ISNUMBER(Q11)),SUM(O8:O11),"")</f>
        <v>111</v>
      </c>
      <c r="P12" s="186">
        <f>IF(OR(ISNUMBER(Q8),ISNUMBER(Q9),ISNUMBER(Q10),ISNUMBER(Q11)),SUM(P8:P11),"")</f>
        <v>10</v>
      </c>
      <c r="Q12" s="187">
        <f>IF(OR(ISNUMBER(Q8),ISNUMBER(Q9),ISNUMBER(Q10),ISNUMBER(Q11)),SUM(Q8:Q11),"")</f>
        <v>392</v>
      </c>
      <c r="R12" s="183" t="s">
        <v>158</v>
      </c>
      <c r="S12" s="336"/>
    </row>
    <row r="13" spans="1:19" ht="12.95" customHeight="1" thickBot="1" x14ac:dyDescent="0.25">
      <c r="A13" s="338" t="s">
        <v>194</v>
      </c>
      <c r="B13" s="338"/>
      <c r="C13" s="168">
        <v>1</v>
      </c>
      <c r="D13" s="169">
        <v>144</v>
      </c>
      <c r="E13" s="170">
        <v>61</v>
      </c>
      <c r="F13" s="170">
        <v>5</v>
      </c>
      <c r="G13" s="171">
        <f t="shared" ref="G13:G36" si="0">IF(AND(ISBLANK(D13),ISBLANK(E13),ISBLANK(N13),ISBLANK(O13)),"",D13+E13)</f>
        <v>205</v>
      </c>
      <c r="H13" s="172" t="s">
        <v>158</v>
      </c>
      <c r="I13" s="173"/>
      <c r="K13" s="338" t="s">
        <v>195</v>
      </c>
      <c r="L13" s="338"/>
      <c r="M13" s="168">
        <v>1</v>
      </c>
      <c r="N13" s="169">
        <v>157</v>
      </c>
      <c r="O13" s="170">
        <v>68</v>
      </c>
      <c r="P13" s="170">
        <v>5</v>
      </c>
      <c r="Q13" s="171">
        <f t="shared" ref="Q13:Q36" si="1">IF(AND(ISBLANK(D13),ISBLANK(E13),ISBLANK(N13),ISBLANK(O13)),"",N13+O13)</f>
        <v>225</v>
      </c>
      <c r="R13" s="172" t="s">
        <v>158</v>
      </c>
      <c r="S13" s="173"/>
    </row>
    <row r="14" spans="1:19" ht="12.95" customHeight="1" x14ac:dyDescent="0.2">
      <c r="A14" s="338"/>
      <c r="B14" s="338"/>
      <c r="C14" s="174">
        <v>2</v>
      </c>
      <c r="D14" s="175">
        <v>150</v>
      </c>
      <c r="E14" s="176">
        <v>63</v>
      </c>
      <c r="F14" s="176">
        <v>2</v>
      </c>
      <c r="G14" s="177">
        <f t="shared" si="0"/>
        <v>213</v>
      </c>
      <c r="H14" s="178" t="s">
        <v>158</v>
      </c>
      <c r="I14" s="173"/>
      <c r="K14" s="338"/>
      <c r="L14" s="338"/>
      <c r="M14" s="174">
        <v>2</v>
      </c>
      <c r="N14" s="175">
        <v>141</v>
      </c>
      <c r="O14" s="176">
        <v>35</v>
      </c>
      <c r="P14" s="176">
        <v>10</v>
      </c>
      <c r="Q14" s="177">
        <f t="shared" si="1"/>
        <v>176</v>
      </c>
      <c r="R14" s="178" t="s">
        <v>158</v>
      </c>
      <c r="S14" s="173"/>
    </row>
    <row r="15" spans="1:19" ht="12.95" customHeight="1" thickBot="1" x14ac:dyDescent="0.25">
      <c r="A15" s="353" t="s">
        <v>134</v>
      </c>
      <c r="B15" s="339"/>
      <c r="C15" s="174">
        <v>3</v>
      </c>
      <c r="D15" s="175"/>
      <c r="E15" s="176"/>
      <c r="F15" s="176"/>
      <c r="G15" s="177" t="str">
        <f t="shared" si="0"/>
        <v/>
      </c>
      <c r="H15" s="178" t="s">
        <v>158</v>
      </c>
      <c r="I15" s="173"/>
      <c r="K15" s="353" t="s">
        <v>132</v>
      </c>
      <c r="L15" s="339"/>
      <c r="M15" s="174">
        <v>3</v>
      </c>
      <c r="N15" s="175"/>
      <c r="O15" s="176"/>
      <c r="P15" s="176"/>
      <c r="Q15" s="177" t="str">
        <f t="shared" si="1"/>
        <v/>
      </c>
      <c r="R15" s="178" t="s">
        <v>158</v>
      </c>
      <c r="S15" s="173"/>
    </row>
    <row r="16" spans="1:19" ht="12.95" customHeight="1" thickBot="1" x14ac:dyDescent="0.25">
      <c r="A16" s="339"/>
      <c r="B16" s="339"/>
      <c r="C16" s="179">
        <v>4</v>
      </c>
      <c r="D16" s="180"/>
      <c r="E16" s="181"/>
      <c r="F16" s="181"/>
      <c r="G16" s="182" t="str">
        <f t="shared" si="0"/>
        <v/>
      </c>
      <c r="H16" s="183" t="s">
        <v>158</v>
      </c>
      <c r="I16" s="336">
        <f>IF(AND(ISNUMBER(G17),ISNUMBER(Q17)),IF(G17&gt;Q17,2,IF(G17=Q17,1,0)),"")</f>
        <v>2</v>
      </c>
      <c r="K16" s="339"/>
      <c r="L16" s="339"/>
      <c r="M16" s="179">
        <v>4</v>
      </c>
      <c r="N16" s="180"/>
      <c r="O16" s="181"/>
      <c r="P16" s="181"/>
      <c r="Q16" s="182" t="str">
        <f t="shared" si="1"/>
        <v/>
      </c>
      <c r="R16" s="183" t="s">
        <v>158</v>
      </c>
      <c r="S16" s="336">
        <f>IF(AND(ISNUMBER(G17),ISNUMBER(Q17)),IF(Q17&gt;G17,2,IF(G17=Q17,1,0)),"")</f>
        <v>0</v>
      </c>
    </row>
    <row r="17" spans="1:19" ht="15.95" customHeight="1" thickBot="1" x14ac:dyDescent="0.25">
      <c r="A17" s="352" t="s">
        <v>196</v>
      </c>
      <c r="B17" s="337"/>
      <c r="C17" s="184" t="s">
        <v>18</v>
      </c>
      <c r="D17" s="185">
        <f>IF(OR(ISNUMBER(G13),ISNUMBER(G14),ISNUMBER(G15),ISNUMBER(G16)),SUM(D13:D16),"")</f>
        <v>294</v>
      </c>
      <c r="E17" s="186">
        <f>IF(OR(ISNUMBER(G13),ISNUMBER(G14),ISNUMBER(G15),ISNUMBER(G16)),SUM(E13:E16),"")</f>
        <v>124</v>
      </c>
      <c r="F17" s="186">
        <f>IF(OR(ISNUMBER(G13),ISNUMBER(G14),ISNUMBER(G15),ISNUMBER(G16)),SUM(F13:F16),"")</f>
        <v>7</v>
      </c>
      <c r="G17" s="187">
        <f>IF(OR(ISNUMBER(G13),ISNUMBER(G14),ISNUMBER(G15),ISNUMBER(G16)),SUM(G13:G16),"")</f>
        <v>418</v>
      </c>
      <c r="H17" s="183" t="s">
        <v>158</v>
      </c>
      <c r="I17" s="336"/>
      <c r="K17" s="352" t="s">
        <v>197</v>
      </c>
      <c r="L17" s="337"/>
      <c r="M17" s="184" t="s">
        <v>18</v>
      </c>
      <c r="N17" s="185">
        <f>IF(OR(ISNUMBER(Q13),ISNUMBER(Q14),ISNUMBER(Q15),ISNUMBER(Q16)),SUM(N13:N16),"")</f>
        <v>298</v>
      </c>
      <c r="O17" s="186">
        <f>IF(OR(ISNUMBER(Q13),ISNUMBER(Q14),ISNUMBER(Q15),ISNUMBER(Q16)),SUM(O13:O16),"")</f>
        <v>103</v>
      </c>
      <c r="P17" s="186">
        <f>IF(OR(ISNUMBER(Q13),ISNUMBER(Q14),ISNUMBER(Q15),ISNUMBER(Q16)),SUM(P13:P16),"")</f>
        <v>15</v>
      </c>
      <c r="Q17" s="187">
        <f>IF(OR(ISNUMBER(Q13),ISNUMBER(Q14),ISNUMBER(Q15),ISNUMBER(Q16)),SUM(Q13:Q16),"")</f>
        <v>401</v>
      </c>
      <c r="R17" s="183" t="s">
        <v>158</v>
      </c>
      <c r="S17" s="336"/>
    </row>
    <row r="18" spans="1:19" ht="12.95" customHeight="1" thickBot="1" x14ac:dyDescent="0.25">
      <c r="A18" s="338" t="s">
        <v>198</v>
      </c>
      <c r="B18" s="338"/>
      <c r="C18" s="168">
        <v>1</v>
      </c>
      <c r="D18" s="169">
        <v>160</v>
      </c>
      <c r="E18" s="170">
        <v>45</v>
      </c>
      <c r="F18" s="170">
        <v>6</v>
      </c>
      <c r="G18" s="171">
        <f>IF(AND(ISBLANK(D18),ISBLANK(E18),ISBLANK(N18),ISBLANK(O18)),"",D18+E18)</f>
        <v>205</v>
      </c>
      <c r="H18" s="172" t="s">
        <v>158</v>
      </c>
      <c r="I18" s="173"/>
      <c r="K18" s="338" t="s">
        <v>199</v>
      </c>
      <c r="L18" s="338"/>
      <c r="M18" s="168">
        <v>1</v>
      </c>
      <c r="N18" s="169">
        <v>140</v>
      </c>
      <c r="O18" s="170">
        <v>53</v>
      </c>
      <c r="P18" s="170">
        <v>3</v>
      </c>
      <c r="Q18" s="171">
        <f>IF(AND(ISBLANK(D18),ISBLANK(E18),ISBLANK(N18),ISBLANK(O18)),"",N18+O18)</f>
        <v>193</v>
      </c>
      <c r="R18" s="172" t="s">
        <v>158</v>
      </c>
      <c r="S18" s="173"/>
    </row>
    <row r="19" spans="1:19" ht="12.95" customHeight="1" x14ac:dyDescent="0.2">
      <c r="A19" s="338"/>
      <c r="B19" s="338"/>
      <c r="C19" s="174">
        <v>2</v>
      </c>
      <c r="D19" s="175">
        <v>154</v>
      </c>
      <c r="E19" s="176">
        <v>61</v>
      </c>
      <c r="F19" s="176">
        <v>4</v>
      </c>
      <c r="G19" s="177">
        <f t="shared" si="0"/>
        <v>215</v>
      </c>
      <c r="H19" s="178" t="s">
        <v>158</v>
      </c>
      <c r="I19" s="173"/>
      <c r="K19" s="338"/>
      <c r="L19" s="338"/>
      <c r="M19" s="174">
        <v>2</v>
      </c>
      <c r="N19" s="175">
        <v>141</v>
      </c>
      <c r="O19" s="176">
        <v>70</v>
      </c>
      <c r="P19" s="176">
        <v>2</v>
      </c>
      <c r="Q19" s="177">
        <f t="shared" si="1"/>
        <v>211</v>
      </c>
      <c r="R19" s="178" t="s">
        <v>158</v>
      </c>
      <c r="S19" s="173"/>
    </row>
    <row r="20" spans="1:19" ht="12.95" customHeight="1" thickBot="1" x14ac:dyDescent="0.25">
      <c r="A20" s="353" t="s">
        <v>39</v>
      </c>
      <c r="B20" s="339"/>
      <c r="C20" s="174">
        <v>3</v>
      </c>
      <c r="D20" s="175"/>
      <c r="E20" s="176"/>
      <c r="F20" s="176"/>
      <c r="G20" s="177" t="str">
        <f t="shared" si="0"/>
        <v/>
      </c>
      <c r="H20" s="178" t="s">
        <v>158</v>
      </c>
      <c r="I20" s="173"/>
      <c r="K20" s="353" t="s">
        <v>134</v>
      </c>
      <c r="L20" s="339"/>
      <c r="M20" s="174">
        <v>3</v>
      </c>
      <c r="N20" s="175"/>
      <c r="O20" s="176"/>
      <c r="P20" s="176"/>
      <c r="Q20" s="177" t="str">
        <f t="shared" si="1"/>
        <v/>
      </c>
      <c r="R20" s="178" t="s">
        <v>158</v>
      </c>
      <c r="S20" s="173"/>
    </row>
    <row r="21" spans="1:19" ht="12.95" customHeight="1" thickBot="1" x14ac:dyDescent="0.25">
      <c r="A21" s="339"/>
      <c r="B21" s="339"/>
      <c r="C21" s="179">
        <v>4</v>
      </c>
      <c r="D21" s="180"/>
      <c r="E21" s="181"/>
      <c r="F21" s="181"/>
      <c r="G21" s="182" t="str">
        <f t="shared" si="0"/>
        <v/>
      </c>
      <c r="H21" s="183" t="s">
        <v>158</v>
      </c>
      <c r="I21" s="336">
        <f>IF(AND(ISNUMBER(G22),ISNUMBER(Q22)),IF(G22&gt;Q22,2,IF(G22=Q22,1,0)),"")</f>
        <v>2</v>
      </c>
      <c r="K21" s="339"/>
      <c r="L21" s="339"/>
      <c r="M21" s="179">
        <v>4</v>
      </c>
      <c r="N21" s="180"/>
      <c r="O21" s="181"/>
      <c r="P21" s="181"/>
      <c r="Q21" s="182" t="str">
        <f t="shared" si="1"/>
        <v/>
      </c>
      <c r="R21" s="183" t="s">
        <v>158</v>
      </c>
      <c r="S21" s="336">
        <f>IF(AND(ISNUMBER(G22),ISNUMBER(Q22)),IF(Q22&gt;G22,2,IF(G22=Q22,1,0)),"")</f>
        <v>0</v>
      </c>
    </row>
    <row r="22" spans="1:19" ht="15.95" customHeight="1" thickBot="1" x14ac:dyDescent="0.25">
      <c r="A22" s="352" t="s">
        <v>200</v>
      </c>
      <c r="B22" s="337"/>
      <c r="C22" s="184" t="s">
        <v>18</v>
      </c>
      <c r="D22" s="185">
        <f>IF(OR(ISNUMBER(G18),ISNUMBER(G19),ISNUMBER(G20),ISNUMBER(G21)),SUM(D18:D21),"")</f>
        <v>314</v>
      </c>
      <c r="E22" s="186">
        <f>IF(OR(ISNUMBER(G18),ISNUMBER(G19),ISNUMBER(G20),ISNUMBER(G21)),SUM(E18:E21),"")</f>
        <v>106</v>
      </c>
      <c r="F22" s="186">
        <f>IF(OR(ISNUMBER(G18),ISNUMBER(G19),ISNUMBER(G20),ISNUMBER(G21)),SUM(F18:F21),"")</f>
        <v>10</v>
      </c>
      <c r="G22" s="187">
        <f>IF(OR(ISNUMBER(G18),ISNUMBER(G19),ISNUMBER(G20),ISNUMBER(G21)),SUM(G18:G21),"")</f>
        <v>420</v>
      </c>
      <c r="H22" s="183" t="s">
        <v>158</v>
      </c>
      <c r="I22" s="336"/>
      <c r="K22" s="352" t="s">
        <v>201</v>
      </c>
      <c r="L22" s="337"/>
      <c r="M22" s="184" t="s">
        <v>18</v>
      </c>
      <c r="N22" s="185">
        <f>IF(OR(ISNUMBER(Q18),ISNUMBER(Q19),ISNUMBER(Q20),ISNUMBER(Q21)),SUM(N18:N21),"")</f>
        <v>281</v>
      </c>
      <c r="O22" s="186">
        <f>IF(OR(ISNUMBER(Q18),ISNUMBER(Q19),ISNUMBER(Q20),ISNUMBER(Q21)),SUM(O18:O21),"")</f>
        <v>123</v>
      </c>
      <c r="P22" s="186">
        <f>IF(OR(ISNUMBER(Q18),ISNUMBER(Q19),ISNUMBER(Q20),ISNUMBER(Q21)),SUM(P18:P21),"")</f>
        <v>5</v>
      </c>
      <c r="Q22" s="187">
        <f>IF(OR(ISNUMBER(Q18),ISNUMBER(Q19),ISNUMBER(Q20),ISNUMBER(Q21)),SUM(Q18:Q21),"")</f>
        <v>404</v>
      </c>
      <c r="R22" s="183" t="s">
        <v>158</v>
      </c>
      <c r="S22" s="336"/>
    </row>
    <row r="23" spans="1:19" ht="12.95" customHeight="1" thickBot="1" x14ac:dyDescent="0.25">
      <c r="A23" s="338" t="s">
        <v>194</v>
      </c>
      <c r="B23" s="338"/>
      <c r="C23" s="168">
        <v>1</v>
      </c>
      <c r="D23" s="169">
        <v>122</v>
      </c>
      <c r="E23" s="170">
        <v>44</v>
      </c>
      <c r="F23" s="170">
        <v>8</v>
      </c>
      <c r="G23" s="171">
        <f>IF(AND(ISBLANK(D23),ISBLANK(E23),ISBLANK(N23),ISBLANK(O23)),"",D23+E23)</f>
        <v>166</v>
      </c>
      <c r="H23" s="172" t="s">
        <v>158</v>
      </c>
      <c r="I23" s="173"/>
      <c r="K23" s="338" t="s">
        <v>202</v>
      </c>
      <c r="L23" s="338"/>
      <c r="M23" s="168">
        <v>1</v>
      </c>
      <c r="N23" s="169">
        <v>135</v>
      </c>
      <c r="O23" s="170">
        <v>54</v>
      </c>
      <c r="P23" s="170">
        <v>5</v>
      </c>
      <c r="Q23" s="171">
        <f>IF(AND(ISBLANK(D23),ISBLANK(E23),ISBLANK(N23),ISBLANK(O23)),"",N23+O23)</f>
        <v>189</v>
      </c>
      <c r="R23" s="172" t="s">
        <v>158</v>
      </c>
      <c r="S23" s="173"/>
    </row>
    <row r="24" spans="1:19" ht="12.95" customHeight="1" x14ac:dyDescent="0.2">
      <c r="A24" s="338"/>
      <c r="B24" s="338"/>
      <c r="C24" s="174">
        <v>2</v>
      </c>
      <c r="D24" s="175">
        <v>132</v>
      </c>
      <c r="E24" s="176">
        <v>72</v>
      </c>
      <c r="F24" s="176">
        <v>2</v>
      </c>
      <c r="G24" s="177">
        <f t="shared" si="0"/>
        <v>204</v>
      </c>
      <c r="H24" s="178" t="s">
        <v>158</v>
      </c>
      <c r="I24" s="173"/>
      <c r="K24" s="338"/>
      <c r="L24" s="338"/>
      <c r="M24" s="174">
        <v>2</v>
      </c>
      <c r="N24" s="175">
        <v>144</v>
      </c>
      <c r="O24" s="176">
        <v>45</v>
      </c>
      <c r="P24" s="176">
        <v>9</v>
      </c>
      <c r="Q24" s="177">
        <f t="shared" si="1"/>
        <v>189</v>
      </c>
      <c r="R24" s="178" t="s">
        <v>158</v>
      </c>
      <c r="S24" s="173"/>
    </row>
    <row r="25" spans="1:19" ht="12.95" customHeight="1" thickBot="1" x14ac:dyDescent="0.25">
      <c r="A25" s="353" t="s">
        <v>132</v>
      </c>
      <c r="B25" s="339"/>
      <c r="C25" s="174">
        <v>3</v>
      </c>
      <c r="D25" s="175"/>
      <c r="E25" s="176"/>
      <c r="F25" s="176"/>
      <c r="G25" s="177" t="str">
        <f t="shared" si="0"/>
        <v/>
      </c>
      <c r="H25" s="178" t="s">
        <v>158</v>
      </c>
      <c r="I25" s="173"/>
      <c r="K25" s="353" t="s">
        <v>203</v>
      </c>
      <c r="L25" s="339"/>
      <c r="M25" s="174">
        <v>3</v>
      </c>
      <c r="N25" s="175"/>
      <c r="O25" s="176"/>
      <c r="P25" s="176"/>
      <c r="Q25" s="177" t="str">
        <f t="shared" si="1"/>
        <v/>
      </c>
      <c r="R25" s="178" t="s">
        <v>158</v>
      </c>
      <c r="S25" s="173"/>
    </row>
    <row r="26" spans="1:19" ht="12.95" customHeight="1" thickBot="1" x14ac:dyDescent="0.25">
      <c r="A26" s="339"/>
      <c r="B26" s="339"/>
      <c r="C26" s="179">
        <v>4</v>
      </c>
      <c r="D26" s="180"/>
      <c r="E26" s="181"/>
      <c r="F26" s="181"/>
      <c r="G26" s="182" t="str">
        <f t="shared" si="0"/>
        <v/>
      </c>
      <c r="H26" s="183" t="s">
        <v>158</v>
      </c>
      <c r="I26" s="336">
        <f>IF(AND(ISNUMBER(G27),ISNUMBER(Q27)),IF(G27&gt;Q27,2,IF(G27=Q27,1,0)),"")</f>
        <v>0</v>
      </c>
      <c r="K26" s="339"/>
      <c r="L26" s="339"/>
      <c r="M26" s="179">
        <v>4</v>
      </c>
      <c r="N26" s="180"/>
      <c r="O26" s="181"/>
      <c r="P26" s="181"/>
      <c r="Q26" s="182" t="str">
        <f t="shared" si="1"/>
        <v/>
      </c>
      <c r="R26" s="183" t="s">
        <v>158</v>
      </c>
      <c r="S26" s="336">
        <f>IF(AND(ISNUMBER(G27),ISNUMBER(Q27)),IF(Q27&gt;G27,2,IF(G27=Q27,1,0)),"")</f>
        <v>2</v>
      </c>
    </row>
    <row r="27" spans="1:19" ht="15.95" customHeight="1" thickBot="1" x14ac:dyDescent="0.25">
      <c r="A27" s="352" t="s">
        <v>204</v>
      </c>
      <c r="B27" s="337"/>
      <c r="C27" s="184" t="s">
        <v>18</v>
      </c>
      <c r="D27" s="185">
        <f>IF(OR(ISNUMBER(G23),ISNUMBER(G24),ISNUMBER(G25),ISNUMBER(G26)),SUM(D23:D26),"")</f>
        <v>254</v>
      </c>
      <c r="E27" s="186">
        <f>IF(OR(ISNUMBER(G23),ISNUMBER(G24),ISNUMBER(G25),ISNUMBER(G26)),SUM(E23:E26),"")</f>
        <v>116</v>
      </c>
      <c r="F27" s="186">
        <f>IF(OR(ISNUMBER(G23),ISNUMBER(G24),ISNUMBER(G25),ISNUMBER(G26)),SUM(F23:F26),"")</f>
        <v>10</v>
      </c>
      <c r="G27" s="187">
        <f>IF(OR(ISNUMBER(G23),ISNUMBER(G24),ISNUMBER(G25),ISNUMBER(G26)),SUM(G23:G26),"")</f>
        <v>370</v>
      </c>
      <c r="H27" s="183" t="s">
        <v>158</v>
      </c>
      <c r="I27" s="336"/>
      <c r="K27" s="352" t="s">
        <v>205</v>
      </c>
      <c r="L27" s="337"/>
      <c r="M27" s="184" t="s">
        <v>18</v>
      </c>
      <c r="N27" s="185">
        <f>IF(OR(ISNUMBER(Q23),ISNUMBER(Q24),ISNUMBER(Q25),ISNUMBER(Q26)),SUM(N23:N26),"")</f>
        <v>279</v>
      </c>
      <c r="O27" s="186">
        <f>IF(OR(ISNUMBER(Q23),ISNUMBER(Q24),ISNUMBER(Q25),ISNUMBER(Q26)),SUM(O23:O26),"")</f>
        <v>99</v>
      </c>
      <c r="P27" s="186">
        <f>IF(OR(ISNUMBER(Q23),ISNUMBER(Q24),ISNUMBER(Q25),ISNUMBER(Q26)),SUM(P23:P26),"")</f>
        <v>14</v>
      </c>
      <c r="Q27" s="187">
        <f>IF(OR(ISNUMBER(Q23),ISNUMBER(Q24),ISNUMBER(Q25),ISNUMBER(Q26)),SUM(Q23:Q26),"")</f>
        <v>378</v>
      </c>
      <c r="R27" s="183" t="s">
        <v>158</v>
      </c>
      <c r="S27" s="336"/>
    </row>
    <row r="28" spans="1:19" ht="12.95" customHeight="1" thickBot="1" x14ac:dyDescent="0.25">
      <c r="A28" s="338" t="s">
        <v>206</v>
      </c>
      <c r="B28" s="338"/>
      <c r="C28" s="168">
        <v>1</v>
      </c>
      <c r="D28" s="169">
        <v>155</v>
      </c>
      <c r="E28" s="170">
        <v>51</v>
      </c>
      <c r="F28" s="170">
        <v>2</v>
      </c>
      <c r="G28" s="171">
        <f>IF(AND(ISBLANK(D28),ISBLANK(E28),ISBLANK(N28),ISBLANK(O28)),"",D28+E28)</f>
        <v>206</v>
      </c>
      <c r="H28" s="172" t="s">
        <v>158</v>
      </c>
      <c r="I28" s="173"/>
      <c r="K28" s="338" t="s">
        <v>207</v>
      </c>
      <c r="L28" s="338"/>
      <c r="M28" s="168">
        <v>1</v>
      </c>
      <c r="N28" s="169">
        <v>138</v>
      </c>
      <c r="O28" s="170">
        <v>45</v>
      </c>
      <c r="P28" s="170">
        <v>7</v>
      </c>
      <c r="Q28" s="171">
        <f>IF(AND(ISBLANK(D28),ISBLANK(E28),ISBLANK(N28),ISBLANK(O28)),"",N28+O28)</f>
        <v>183</v>
      </c>
      <c r="R28" s="172" t="s">
        <v>158</v>
      </c>
      <c r="S28" s="173"/>
    </row>
    <row r="29" spans="1:19" ht="12.95" customHeight="1" x14ac:dyDescent="0.2">
      <c r="A29" s="338"/>
      <c r="B29" s="338"/>
      <c r="C29" s="174">
        <v>2</v>
      </c>
      <c r="D29" s="175">
        <v>162</v>
      </c>
      <c r="E29" s="176">
        <v>70</v>
      </c>
      <c r="F29" s="176">
        <v>0</v>
      </c>
      <c r="G29" s="177">
        <f t="shared" si="0"/>
        <v>232</v>
      </c>
      <c r="H29" s="178" t="s">
        <v>158</v>
      </c>
      <c r="I29" s="173"/>
      <c r="K29" s="338"/>
      <c r="L29" s="338"/>
      <c r="M29" s="174">
        <v>2</v>
      </c>
      <c r="N29" s="175">
        <v>128</v>
      </c>
      <c r="O29" s="176">
        <v>61</v>
      </c>
      <c r="P29" s="176">
        <v>9</v>
      </c>
      <c r="Q29" s="177">
        <f t="shared" si="1"/>
        <v>189</v>
      </c>
      <c r="R29" s="178" t="s">
        <v>158</v>
      </c>
      <c r="S29" s="173"/>
    </row>
    <row r="30" spans="1:19" ht="12.95" customHeight="1" thickBot="1" x14ac:dyDescent="0.25">
      <c r="A30" s="353" t="s">
        <v>208</v>
      </c>
      <c r="B30" s="339"/>
      <c r="C30" s="174">
        <v>3</v>
      </c>
      <c r="D30" s="175"/>
      <c r="E30" s="176"/>
      <c r="F30" s="176"/>
      <c r="G30" s="177" t="str">
        <f t="shared" si="0"/>
        <v/>
      </c>
      <c r="H30" s="178" t="s">
        <v>158</v>
      </c>
      <c r="I30" s="173"/>
      <c r="K30" s="353" t="s">
        <v>209</v>
      </c>
      <c r="L30" s="339"/>
      <c r="M30" s="174">
        <v>3</v>
      </c>
      <c r="N30" s="175"/>
      <c r="O30" s="176"/>
      <c r="P30" s="176"/>
      <c r="Q30" s="177" t="str">
        <f t="shared" si="1"/>
        <v/>
      </c>
      <c r="R30" s="178" t="s">
        <v>158</v>
      </c>
      <c r="S30" s="173"/>
    </row>
    <row r="31" spans="1:19" ht="12.95" customHeight="1" thickBot="1" x14ac:dyDescent="0.25">
      <c r="A31" s="339"/>
      <c r="B31" s="339"/>
      <c r="C31" s="179">
        <v>4</v>
      </c>
      <c r="D31" s="180"/>
      <c r="E31" s="181"/>
      <c r="F31" s="181"/>
      <c r="G31" s="182" t="str">
        <f t="shared" si="0"/>
        <v/>
      </c>
      <c r="H31" s="183" t="s">
        <v>158</v>
      </c>
      <c r="I31" s="336">
        <f>IF(AND(ISNUMBER(G32),ISNUMBER(Q32)),IF(G32&gt;Q32,2,IF(G32=Q32,1,0)),"")</f>
        <v>2</v>
      </c>
      <c r="K31" s="339"/>
      <c r="L31" s="339"/>
      <c r="M31" s="179">
        <v>4</v>
      </c>
      <c r="N31" s="180"/>
      <c r="O31" s="181"/>
      <c r="P31" s="181"/>
      <c r="Q31" s="182" t="str">
        <f t="shared" si="1"/>
        <v/>
      </c>
      <c r="R31" s="183" t="s">
        <v>158</v>
      </c>
      <c r="S31" s="336">
        <f>IF(AND(ISNUMBER(G32),ISNUMBER(Q32)),IF(Q32&gt;G32,2,IF(G32=Q32,1,0)),"")</f>
        <v>0</v>
      </c>
    </row>
    <row r="32" spans="1:19" ht="15.95" customHeight="1" thickBot="1" x14ac:dyDescent="0.25">
      <c r="A32" s="352" t="s">
        <v>210</v>
      </c>
      <c r="B32" s="337"/>
      <c r="C32" s="184" t="s">
        <v>18</v>
      </c>
      <c r="D32" s="185">
        <f>IF(OR(ISNUMBER(G28),ISNUMBER(G29),ISNUMBER(G30),ISNUMBER(G31)),SUM(D28:D31),"")</f>
        <v>317</v>
      </c>
      <c r="E32" s="186">
        <f>IF(OR(ISNUMBER(G28),ISNUMBER(G29),ISNUMBER(G30),ISNUMBER(G31)),SUM(E28:E31),"")</f>
        <v>121</v>
      </c>
      <c r="F32" s="186">
        <f>IF(OR(ISNUMBER(G28),ISNUMBER(G29),ISNUMBER(G30),ISNUMBER(G31)),SUM(F28:F31),"")</f>
        <v>2</v>
      </c>
      <c r="G32" s="187">
        <f>IF(OR(ISNUMBER(G28),ISNUMBER(G29),ISNUMBER(G30),ISNUMBER(G31)),SUM(G28:G31),"")</f>
        <v>438</v>
      </c>
      <c r="H32" s="183" t="s">
        <v>158</v>
      </c>
      <c r="I32" s="336"/>
      <c r="K32" s="352" t="s">
        <v>211</v>
      </c>
      <c r="L32" s="337"/>
      <c r="M32" s="184" t="s">
        <v>18</v>
      </c>
      <c r="N32" s="185">
        <f>IF(OR(ISNUMBER(Q28),ISNUMBER(Q29),ISNUMBER(Q30),ISNUMBER(Q31)),SUM(N28:N31),"")</f>
        <v>266</v>
      </c>
      <c r="O32" s="186">
        <f>IF(OR(ISNUMBER(Q28),ISNUMBER(Q29),ISNUMBER(Q30),ISNUMBER(Q31)),SUM(O28:O31),"")</f>
        <v>106</v>
      </c>
      <c r="P32" s="186">
        <f>IF(OR(ISNUMBER(Q28),ISNUMBER(Q29),ISNUMBER(Q30),ISNUMBER(Q31)),SUM(P28:P31),"")</f>
        <v>16</v>
      </c>
      <c r="Q32" s="187">
        <f>IF(OR(ISNUMBER(Q28),ISNUMBER(Q29),ISNUMBER(Q30),ISNUMBER(Q31)),SUM(Q28:Q31),"")</f>
        <v>372</v>
      </c>
      <c r="R32" s="183" t="s">
        <v>158</v>
      </c>
      <c r="S32" s="336"/>
    </row>
    <row r="33" spans="1:19" ht="12.95" customHeight="1" thickBot="1" x14ac:dyDescent="0.25">
      <c r="A33" s="338" t="s">
        <v>212</v>
      </c>
      <c r="B33" s="338"/>
      <c r="C33" s="168">
        <v>1</v>
      </c>
      <c r="D33" s="169">
        <v>128</v>
      </c>
      <c r="E33" s="170">
        <v>61</v>
      </c>
      <c r="F33" s="170">
        <v>5</v>
      </c>
      <c r="G33" s="171">
        <f>IF(AND(ISBLANK(D33),ISBLANK(E33),ISBLANK(N33),ISBLANK(O33)),"",D33+E33)</f>
        <v>189</v>
      </c>
      <c r="H33" s="172" t="s">
        <v>158</v>
      </c>
      <c r="I33" s="173"/>
      <c r="K33" s="338" t="s">
        <v>199</v>
      </c>
      <c r="L33" s="338"/>
      <c r="M33" s="168">
        <v>1</v>
      </c>
      <c r="N33" s="169">
        <v>128</v>
      </c>
      <c r="O33" s="170">
        <v>52</v>
      </c>
      <c r="P33" s="170">
        <v>2</v>
      </c>
      <c r="Q33" s="171">
        <f>IF(AND(ISBLANK(D33),ISBLANK(E33),ISBLANK(N33),ISBLANK(O33)),"",N33+O33)</f>
        <v>180</v>
      </c>
      <c r="R33" s="172" t="s">
        <v>158</v>
      </c>
      <c r="S33" s="173"/>
    </row>
    <row r="34" spans="1:19" ht="12.95" customHeight="1" x14ac:dyDescent="0.2">
      <c r="A34" s="338"/>
      <c r="B34" s="338"/>
      <c r="C34" s="174">
        <v>2</v>
      </c>
      <c r="D34" s="175">
        <v>160</v>
      </c>
      <c r="E34" s="176">
        <v>53</v>
      </c>
      <c r="F34" s="176">
        <v>4</v>
      </c>
      <c r="G34" s="177">
        <f t="shared" si="0"/>
        <v>213</v>
      </c>
      <c r="H34" s="178" t="s">
        <v>158</v>
      </c>
      <c r="I34" s="173"/>
      <c r="K34" s="338"/>
      <c r="L34" s="338"/>
      <c r="M34" s="174">
        <v>2</v>
      </c>
      <c r="N34" s="175">
        <v>134</v>
      </c>
      <c r="O34" s="176">
        <v>61</v>
      </c>
      <c r="P34" s="176">
        <v>5</v>
      </c>
      <c r="Q34" s="177">
        <f t="shared" si="1"/>
        <v>195</v>
      </c>
      <c r="R34" s="178" t="s">
        <v>158</v>
      </c>
      <c r="S34" s="173"/>
    </row>
    <row r="35" spans="1:19" ht="12.95" customHeight="1" thickBot="1" x14ac:dyDescent="0.25">
      <c r="A35" s="353" t="s">
        <v>213</v>
      </c>
      <c r="B35" s="339"/>
      <c r="C35" s="174">
        <v>3</v>
      </c>
      <c r="D35" s="175"/>
      <c r="E35" s="176"/>
      <c r="F35" s="176"/>
      <c r="G35" s="177" t="str">
        <f t="shared" si="0"/>
        <v/>
      </c>
      <c r="H35" s="178" t="s">
        <v>158</v>
      </c>
      <c r="I35" s="173"/>
      <c r="K35" s="353" t="s">
        <v>39</v>
      </c>
      <c r="L35" s="339"/>
      <c r="M35" s="174">
        <v>3</v>
      </c>
      <c r="N35" s="175"/>
      <c r="O35" s="176"/>
      <c r="P35" s="176"/>
      <c r="Q35" s="177" t="str">
        <f t="shared" si="1"/>
        <v/>
      </c>
      <c r="R35" s="178" t="s">
        <v>158</v>
      </c>
      <c r="S35" s="173"/>
    </row>
    <row r="36" spans="1:19" ht="12.95" customHeight="1" thickBot="1" x14ac:dyDescent="0.25">
      <c r="A36" s="339"/>
      <c r="B36" s="339"/>
      <c r="C36" s="179">
        <v>4</v>
      </c>
      <c r="D36" s="180"/>
      <c r="E36" s="181"/>
      <c r="F36" s="181"/>
      <c r="G36" s="182" t="str">
        <f t="shared" si="0"/>
        <v/>
      </c>
      <c r="H36" s="183" t="s">
        <v>158</v>
      </c>
      <c r="I36" s="336">
        <f>IF(AND(ISNUMBER(G37),ISNUMBER(Q37)),IF(G37&gt;Q37,2,IF(G37=Q37,1,0)),"")</f>
        <v>2</v>
      </c>
      <c r="K36" s="339"/>
      <c r="L36" s="339"/>
      <c r="M36" s="179">
        <v>4</v>
      </c>
      <c r="N36" s="180"/>
      <c r="O36" s="181"/>
      <c r="P36" s="181"/>
      <c r="Q36" s="182" t="str">
        <f t="shared" si="1"/>
        <v/>
      </c>
      <c r="R36" s="183" t="s">
        <v>158</v>
      </c>
      <c r="S36" s="336">
        <f>IF(AND(ISNUMBER(G37),ISNUMBER(Q37)),IF(Q37&gt;G37,2,IF(G37=Q37,1,0)),"")</f>
        <v>0</v>
      </c>
    </row>
    <row r="37" spans="1:19" ht="15.95" customHeight="1" thickBot="1" x14ac:dyDescent="0.25">
      <c r="A37" s="352" t="s">
        <v>214</v>
      </c>
      <c r="B37" s="337"/>
      <c r="C37" s="184" t="s">
        <v>18</v>
      </c>
      <c r="D37" s="185">
        <f>IF(OR(ISNUMBER(G33),ISNUMBER(G34),ISNUMBER(G35),ISNUMBER(G36)),SUM(D33:D36),"")</f>
        <v>288</v>
      </c>
      <c r="E37" s="186">
        <f>IF(OR(ISNUMBER(G33),ISNUMBER(G34),ISNUMBER(G35),ISNUMBER(G36)),SUM(E33:E36),"")</f>
        <v>114</v>
      </c>
      <c r="F37" s="186">
        <f>IF(OR(ISNUMBER(G33),ISNUMBER(G34),ISNUMBER(G35),ISNUMBER(G36)),SUM(F33:F36),"")</f>
        <v>9</v>
      </c>
      <c r="G37" s="187">
        <f>IF(OR(ISNUMBER(G33),ISNUMBER(G34),ISNUMBER(G35),ISNUMBER(G36)),SUM(G33:G36),"")</f>
        <v>402</v>
      </c>
      <c r="H37" s="188" t="s">
        <v>158</v>
      </c>
      <c r="I37" s="336"/>
      <c r="K37" s="352" t="s">
        <v>215</v>
      </c>
      <c r="L37" s="337"/>
      <c r="M37" s="184" t="s">
        <v>18</v>
      </c>
      <c r="N37" s="185">
        <f>IF(OR(ISNUMBER(Q33),ISNUMBER(Q34),ISNUMBER(Q35),ISNUMBER(Q36)),SUM(N33:N36),"")</f>
        <v>262</v>
      </c>
      <c r="O37" s="186">
        <f>IF(OR(ISNUMBER(Q33),ISNUMBER(Q34),ISNUMBER(Q35),ISNUMBER(Q36)),SUM(O33:O36),"")</f>
        <v>113</v>
      </c>
      <c r="P37" s="186">
        <f>IF(OR(ISNUMBER(Q33),ISNUMBER(Q34),ISNUMBER(Q35),ISNUMBER(Q36)),SUM(P33:P36),"")</f>
        <v>7</v>
      </c>
      <c r="Q37" s="187">
        <f>IF(OR(ISNUMBER(Q33),ISNUMBER(Q34),ISNUMBER(Q35),ISNUMBER(Q36)),SUM(Q33:Q36),"")</f>
        <v>375</v>
      </c>
      <c r="R37" s="188" t="s">
        <v>158</v>
      </c>
      <c r="S37" s="336"/>
    </row>
    <row r="38" spans="1:19" ht="5.0999999999999996" customHeight="1" thickBot="1" x14ac:dyDescent="0.25"/>
    <row r="39" spans="1:19" ht="20.100000000000001" customHeight="1" thickBot="1" x14ac:dyDescent="0.25">
      <c r="A39" s="189"/>
      <c r="B39" s="190"/>
      <c r="C39" s="191" t="s">
        <v>44</v>
      </c>
      <c r="D39" s="192">
        <f>IF(OR(ISNUMBER(G12),ISNUMBER(G17),ISNUMBER(G22),ISNUMBER(G27),ISNUMBER(G32),ISNUMBER(G37)),SUM(D12,D17,D22,D27,D32,D37),"")</f>
        <v>1756</v>
      </c>
      <c r="E39" s="193">
        <f>IF(OR(ISNUMBER(G12),ISNUMBER(G17),ISNUMBER(G22),ISNUMBER(G27),ISNUMBER(G32),ISNUMBER(G37)),SUM(E12,E17,E22,E27,E32,E37),"")</f>
        <v>702</v>
      </c>
      <c r="F39" s="193">
        <f>IF(OR(ISNUMBER(G12),ISNUMBER(G17),ISNUMBER(G22),ISNUMBER(G27),ISNUMBER(G32),ISNUMBER(G37)),SUM(F12,F17,F22,F27,F32,F37),"")</f>
        <v>42</v>
      </c>
      <c r="G39" s="194">
        <f>IF(OR(ISNUMBER(G12),ISNUMBER(G17),ISNUMBER(G22),ISNUMBER(G27),ISNUMBER(G32),ISNUMBER(G37)),SUM(G12,G17,G22,G27,G32,G37),"")</f>
        <v>2458</v>
      </c>
      <c r="H39" s="195" t="s">
        <v>158</v>
      </c>
      <c r="I39" s="196">
        <f>IF(AND(ISNUMBER(G39)),IF(G39&gt;Q39,4,IF(G39=Q39,2,0)),"")</f>
        <v>4</v>
      </c>
      <c r="K39" s="189"/>
      <c r="L39" s="190"/>
      <c r="M39" s="191" t="s">
        <v>44</v>
      </c>
      <c r="N39" s="192">
        <f>IF(OR(ISNUMBER(Q12),ISNUMBER(Q17),ISNUMBER(Q22),ISNUMBER(Q27),ISNUMBER(Q32),ISNUMBER(Q37)),SUM(N12,N17,N22,N27,N32,N37),"")</f>
        <v>1667</v>
      </c>
      <c r="O39" s="193">
        <f>IF(OR(ISNUMBER(Q12),ISNUMBER(Q17),ISNUMBER(Q22),ISNUMBER(Q27),ISNUMBER(Q32),ISNUMBER(Q37)),SUM(O12,O17,O22,O27,O32,O37),"")</f>
        <v>655</v>
      </c>
      <c r="P39" s="193">
        <f>IF(OR(ISNUMBER(Q12),ISNUMBER(Q17),ISNUMBER(Q22),ISNUMBER(Q27),ISNUMBER(Q32),ISNUMBER(Q37)),SUM(P12,P17,P22,P27,P32,P37),"")</f>
        <v>67</v>
      </c>
      <c r="Q39" s="194">
        <f>IF(OR(ISNUMBER(Q12),ISNUMBER(Q17),ISNUMBER(Q22),ISNUMBER(Q27),ISNUMBER(Q32),ISNUMBER(Q37)),SUM(Q12,Q17,Q22,Q27,Q32,Q37),"")</f>
        <v>2322</v>
      </c>
      <c r="R39" s="195" t="s">
        <v>158</v>
      </c>
      <c r="S39" s="196">
        <f>IF(AND(ISNUMBER(Q39)),IF(Q39&gt;G39,4,IF(Q39=G39,2,0)),"")</f>
        <v>0</v>
      </c>
    </row>
    <row r="40" spans="1:19" ht="5.0999999999999996" customHeight="1" thickBot="1" x14ac:dyDescent="0.25"/>
    <row r="41" spans="1:19" ht="18" customHeight="1" thickBot="1" x14ac:dyDescent="0.25">
      <c r="A41" s="197"/>
      <c r="B41" s="198" t="s">
        <v>45</v>
      </c>
      <c r="C41" s="331" t="s">
        <v>216</v>
      </c>
      <c r="D41" s="331"/>
      <c r="E41" s="331"/>
      <c r="G41" s="332" t="s">
        <v>47</v>
      </c>
      <c r="H41" s="332"/>
      <c r="I41" s="199">
        <f>IF(ISNUMBER(I39),SUM(I11,I16,I21,I26,I31,I36,I39),"")</f>
        <v>14</v>
      </c>
      <c r="K41" s="197"/>
      <c r="L41" s="198" t="s">
        <v>45</v>
      </c>
      <c r="M41" s="331" t="s">
        <v>217</v>
      </c>
      <c r="N41" s="331"/>
      <c r="O41" s="331"/>
      <c r="Q41" s="332" t="s">
        <v>47</v>
      </c>
      <c r="R41" s="332"/>
      <c r="S41" s="199">
        <f>IF(ISNUMBER(S39),SUM(S11,S16,S21,S26,S31,S36,S39),"")</f>
        <v>2</v>
      </c>
    </row>
    <row r="42" spans="1:19" ht="18" customHeight="1" x14ac:dyDescent="0.2">
      <c r="A42" s="197"/>
      <c r="B42" s="198" t="s">
        <v>49</v>
      </c>
      <c r="C42" s="333"/>
      <c r="D42" s="333"/>
      <c r="E42" s="333"/>
      <c r="G42" s="200"/>
      <c r="H42" s="200"/>
      <c r="I42" s="200"/>
      <c r="K42" s="197"/>
      <c r="L42" s="198" t="s">
        <v>49</v>
      </c>
      <c r="M42" s="333"/>
      <c r="N42" s="333"/>
      <c r="O42" s="333"/>
      <c r="Q42" s="201"/>
      <c r="R42" s="201"/>
      <c r="S42" s="201"/>
    </row>
    <row r="43" spans="1:19" ht="20.100000000000001" customHeight="1" x14ac:dyDescent="0.2">
      <c r="A43" s="198" t="s">
        <v>51</v>
      </c>
      <c r="B43" s="198" t="s">
        <v>52</v>
      </c>
      <c r="C43" s="334" t="s">
        <v>218</v>
      </c>
      <c r="D43" s="334"/>
      <c r="E43" s="334"/>
      <c r="F43" s="334"/>
      <c r="G43" s="334"/>
      <c r="H43" s="334"/>
      <c r="I43" s="198"/>
      <c r="J43" s="198"/>
      <c r="K43" s="198" t="s">
        <v>54</v>
      </c>
      <c r="L43" s="354" t="s">
        <v>219</v>
      </c>
      <c r="M43" s="334"/>
      <c r="O43" s="198" t="s">
        <v>49</v>
      </c>
      <c r="P43" s="334"/>
      <c r="Q43" s="334"/>
      <c r="R43" s="334"/>
      <c r="S43" s="334"/>
    </row>
    <row r="44" spans="1:19" ht="9.9499999999999993" customHeight="1" x14ac:dyDescent="0.2"/>
    <row r="45" spans="1:19" ht="30" customHeight="1" x14ac:dyDescent="0.3">
      <c r="A45" s="202" t="s">
        <v>55</v>
      </c>
    </row>
    <row r="46" spans="1:19" ht="20.100000000000001" customHeight="1" x14ac:dyDescent="0.2">
      <c r="B46" s="203" t="s">
        <v>179</v>
      </c>
      <c r="C46" s="328">
        <v>0.72916666666666663</v>
      </c>
      <c r="D46" s="328"/>
      <c r="E46" s="159" t="s">
        <v>220</v>
      </c>
      <c r="I46" s="203" t="s">
        <v>180</v>
      </c>
      <c r="J46" s="335">
        <v>20</v>
      </c>
      <c r="K46" s="335"/>
      <c r="L46" s="233" t="s">
        <v>221</v>
      </c>
    </row>
    <row r="47" spans="1:19" ht="20.100000000000001" customHeight="1" x14ac:dyDescent="0.2">
      <c r="B47" s="203" t="s">
        <v>181</v>
      </c>
      <c r="C47" s="328">
        <v>0.95486111111111116</v>
      </c>
      <c r="D47" s="328"/>
      <c r="E47" s="159" t="s">
        <v>220</v>
      </c>
      <c r="I47" s="203" t="s">
        <v>182</v>
      </c>
      <c r="J47" s="329">
        <v>1</v>
      </c>
      <c r="K47" s="329"/>
      <c r="P47" s="203" t="s">
        <v>183</v>
      </c>
      <c r="Q47" s="330"/>
      <c r="R47" s="330"/>
      <c r="S47" s="330"/>
    </row>
    <row r="48" spans="1:19" ht="9.9499999999999993" customHeight="1" x14ac:dyDescent="0.2"/>
    <row r="49" spans="1:19" ht="15" customHeight="1" x14ac:dyDescent="0.2">
      <c r="A49" s="324" t="s">
        <v>63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ht="81" customHeight="1" x14ac:dyDescent="0.2">
      <c r="A50" s="325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</row>
    <row r="51" spans="1:19" ht="5.0999999999999996" customHeight="1" x14ac:dyDescent="0.2"/>
    <row r="52" spans="1:19" ht="15" customHeight="1" x14ac:dyDescent="0.2">
      <c r="A52" s="324" t="s">
        <v>64</v>
      </c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ht="6" customHeight="1" x14ac:dyDescent="0.2">
      <c r="A53" s="204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6"/>
    </row>
    <row r="54" spans="1:19" ht="21" customHeight="1" x14ac:dyDescent="0.2">
      <c r="A54" s="207" t="s">
        <v>6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8" t="s">
        <v>8</v>
      </c>
      <c r="L54" s="205"/>
      <c r="M54" s="205"/>
      <c r="N54" s="205"/>
      <c r="O54" s="205"/>
      <c r="P54" s="205"/>
      <c r="Q54" s="205"/>
      <c r="R54" s="205"/>
      <c r="S54" s="206"/>
    </row>
    <row r="55" spans="1:19" ht="21" customHeight="1" x14ac:dyDescent="0.2">
      <c r="A55" s="209"/>
      <c r="B55" s="210" t="s">
        <v>65</v>
      </c>
      <c r="C55" s="211"/>
      <c r="D55" s="212"/>
      <c r="E55" s="210" t="s">
        <v>66</v>
      </c>
      <c r="F55" s="211"/>
      <c r="G55" s="211"/>
      <c r="H55" s="211"/>
      <c r="I55" s="212"/>
      <c r="J55" s="205"/>
      <c r="K55" s="213"/>
      <c r="L55" s="210" t="s">
        <v>65</v>
      </c>
      <c r="M55" s="211"/>
      <c r="N55" s="212"/>
      <c r="O55" s="210" t="s">
        <v>66</v>
      </c>
      <c r="P55" s="211"/>
      <c r="Q55" s="211"/>
      <c r="R55" s="211"/>
      <c r="S55" s="214"/>
    </row>
    <row r="56" spans="1:19" ht="21" customHeight="1" x14ac:dyDescent="0.2">
      <c r="A56" s="215" t="s">
        <v>151</v>
      </c>
      <c r="B56" s="216" t="s">
        <v>68</v>
      </c>
      <c r="C56" s="217"/>
      <c r="D56" s="218" t="s">
        <v>69</v>
      </c>
      <c r="E56" s="216" t="s">
        <v>68</v>
      </c>
      <c r="F56" s="219"/>
      <c r="G56" s="219"/>
      <c r="H56" s="220"/>
      <c r="I56" s="218" t="s">
        <v>69</v>
      </c>
      <c r="J56" s="205"/>
      <c r="K56" s="221" t="s">
        <v>151</v>
      </c>
      <c r="L56" s="216" t="s">
        <v>68</v>
      </c>
      <c r="M56" s="217"/>
      <c r="N56" s="218" t="s">
        <v>69</v>
      </c>
      <c r="O56" s="216" t="s">
        <v>68</v>
      </c>
      <c r="P56" s="219"/>
      <c r="Q56" s="219"/>
      <c r="R56" s="220"/>
      <c r="S56" s="222" t="s">
        <v>69</v>
      </c>
    </row>
    <row r="57" spans="1:19" ht="21" customHeight="1" x14ac:dyDescent="0.2">
      <c r="A57" s="223"/>
      <c r="B57" s="327"/>
      <c r="C57" s="327"/>
      <c r="D57" s="224"/>
      <c r="E57" s="327"/>
      <c r="F57" s="327"/>
      <c r="G57" s="327"/>
      <c r="H57" s="327"/>
      <c r="I57" s="224"/>
      <c r="J57" s="205"/>
      <c r="K57" s="225"/>
      <c r="L57" s="327"/>
      <c r="M57" s="327"/>
      <c r="N57" s="224"/>
      <c r="O57" s="327"/>
      <c r="P57" s="327"/>
      <c r="Q57" s="327"/>
      <c r="R57" s="327"/>
      <c r="S57" s="226"/>
    </row>
    <row r="58" spans="1:19" ht="21" customHeight="1" x14ac:dyDescent="0.2">
      <c r="A58" s="223"/>
      <c r="B58" s="327"/>
      <c r="C58" s="327"/>
      <c r="D58" s="224"/>
      <c r="E58" s="327"/>
      <c r="F58" s="327"/>
      <c r="G58" s="327"/>
      <c r="H58" s="327"/>
      <c r="I58" s="224"/>
      <c r="J58" s="205"/>
      <c r="K58" s="225"/>
      <c r="L58" s="327"/>
      <c r="M58" s="327"/>
      <c r="N58" s="224"/>
      <c r="O58" s="327"/>
      <c r="P58" s="327"/>
      <c r="Q58" s="327"/>
      <c r="R58" s="327"/>
      <c r="S58" s="226"/>
    </row>
    <row r="59" spans="1:19" ht="12" customHeight="1" x14ac:dyDescent="0.2">
      <c r="A59" s="227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9"/>
    </row>
    <row r="60" spans="1:19" ht="5.0999999999999996" customHeight="1" x14ac:dyDescent="0.2"/>
    <row r="61" spans="1:19" ht="15" customHeight="1" x14ac:dyDescent="0.2">
      <c r="A61" s="324" t="s">
        <v>71</v>
      </c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ht="81" customHeight="1" x14ac:dyDescent="0.2">
      <c r="A62" s="325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</row>
    <row r="63" spans="1:19" ht="5.0999999999999996" customHeight="1" x14ac:dyDescent="0.2"/>
    <row r="64" spans="1:19" ht="15" customHeight="1" x14ac:dyDescent="0.2">
      <c r="A64" s="324" t="s">
        <v>72</v>
      </c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ht="81" customHeight="1" x14ac:dyDescent="0.2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</row>
    <row r="66" spans="1:19" ht="30" customHeight="1" x14ac:dyDescent="0.2">
      <c r="A66" s="230"/>
      <c r="B66" s="231" t="s">
        <v>184</v>
      </c>
      <c r="C66" s="326"/>
      <c r="D66" s="326"/>
      <c r="E66" s="326"/>
      <c r="F66" s="326"/>
      <c r="G66" s="326"/>
      <c r="H66" s="326"/>
    </row>
  </sheetData>
  <sheetProtection password="CD88" sheet="1" objects="1" scenarios="1" selectLockedCells="1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3:I3"/>
    <mergeCell ref="L3:S3"/>
    <mergeCell ref="D1:I1"/>
    <mergeCell ref="L1:N1"/>
    <mergeCell ref="O1:P1"/>
    <mergeCell ref="Q1:S1"/>
    <mergeCell ref="A2:H2"/>
  </mergeCells>
  <dataValidations count="6">
    <dataValidation type="date" allowBlank="1" showErrorMessage="1" errorTitle="Špatný fromát !" error="Zadej datum ve tvaru D.M.RRRR." sqref="Q1:S1 JM1:JO1 TI1:TK1 ADE1:ADG1 ANA1:ANC1 AWW1:AWY1 BGS1:BGU1 BQO1:BQQ1 CAK1:CAM1 CKG1:CKI1 CUC1:CUE1 DDY1:DEA1 DNU1:DNW1 DXQ1:DXS1 EHM1:EHO1 ERI1:ERK1 FBE1:FBG1 FLA1:FLC1 FUW1:FUY1 GES1:GEU1 GOO1:GOQ1 GYK1:GYM1 HIG1:HII1 HSC1:HSE1 IBY1:ICA1 ILU1:ILW1 IVQ1:IVS1 JFM1:JFO1 JPI1:JPK1 JZE1:JZG1 KJA1:KJC1 KSW1:KSY1 LCS1:LCU1 LMO1:LMQ1 LWK1:LWM1 MGG1:MGI1 MQC1:MQE1 MZY1:NAA1 NJU1:NJW1 NTQ1:NTS1 ODM1:ODO1 ONI1:ONK1 OXE1:OXG1 PHA1:PHC1 PQW1:PQY1 QAS1:QAU1 QKO1:QKQ1 QUK1:QUM1 REG1:REI1 ROC1:ROE1 RXY1:RYA1 SHU1:SHW1 SRQ1:SRS1 TBM1:TBO1 TLI1:TLK1 TVE1:TVG1 UFA1:UFC1 UOW1:UOY1 UYS1:UYU1 VIO1:VIQ1 VSK1:VSM1 WCG1:WCI1 WMC1:WME1 WVY1:WWA1 Q65537:S65537 JM65537:JO65537 TI65537:TK65537 ADE65537:ADG65537 ANA65537:ANC65537 AWW65537:AWY65537 BGS65537:BGU65537 BQO65537:BQQ65537 CAK65537:CAM65537 CKG65537:CKI65537 CUC65537:CUE65537 DDY65537:DEA65537 DNU65537:DNW65537 DXQ65537:DXS65537 EHM65537:EHO65537 ERI65537:ERK65537 FBE65537:FBG65537 FLA65537:FLC65537 FUW65537:FUY65537 GES65537:GEU65537 GOO65537:GOQ65537 GYK65537:GYM65537 HIG65537:HII65537 HSC65537:HSE65537 IBY65537:ICA65537 ILU65537:ILW65537 IVQ65537:IVS65537 JFM65537:JFO65537 JPI65537:JPK65537 JZE65537:JZG65537 KJA65537:KJC65537 KSW65537:KSY65537 LCS65537:LCU65537 LMO65537:LMQ65537 LWK65537:LWM65537 MGG65537:MGI65537 MQC65537:MQE65537 MZY65537:NAA65537 NJU65537:NJW65537 NTQ65537:NTS65537 ODM65537:ODO65537 ONI65537:ONK65537 OXE65537:OXG65537 PHA65537:PHC65537 PQW65537:PQY65537 QAS65537:QAU65537 QKO65537:QKQ65537 QUK65537:QUM65537 REG65537:REI65537 ROC65537:ROE65537 RXY65537:RYA65537 SHU65537:SHW65537 SRQ65537:SRS65537 TBM65537:TBO65537 TLI65537:TLK65537 TVE65537:TVG65537 UFA65537:UFC65537 UOW65537:UOY65537 UYS65537:UYU65537 VIO65537:VIQ65537 VSK65537:VSM65537 WCG65537:WCI65537 WMC65537:WME65537 WVY65537:WWA65537 Q131073:S131073 JM131073:JO131073 TI131073:TK131073 ADE131073:ADG131073 ANA131073:ANC131073 AWW131073:AWY131073 BGS131073:BGU131073 BQO131073:BQQ131073 CAK131073:CAM131073 CKG131073:CKI131073 CUC131073:CUE131073 DDY131073:DEA131073 DNU131073:DNW131073 DXQ131073:DXS131073 EHM131073:EHO131073 ERI131073:ERK131073 FBE131073:FBG131073 FLA131073:FLC131073 FUW131073:FUY131073 GES131073:GEU131073 GOO131073:GOQ131073 GYK131073:GYM131073 HIG131073:HII131073 HSC131073:HSE131073 IBY131073:ICA131073 ILU131073:ILW131073 IVQ131073:IVS131073 JFM131073:JFO131073 JPI131073:JPK131073 JZE131073:JZG131073 KJA131073:KJC131073 KSW131073:KSY131073 LCS131073:LCU131073 LMO131073:LMQ131073 LWK131073:LWM131073 MGG131073:MGI131073 MQC131073:MQE131073 MZY131073:NAA131073 NJU131073:NJW131073 NTQ131073:NTS131073 ODM131073:ODO131073 ONI131073:ONK131073 OXE131073:OXG131073 PHA131073:PHC131073 PQW131073:PQY131073 QAS131073:QAU131073 QKO131073:QKQ131073 QUK131073:QUM131073 REG131073:REI131073 ROC131073:ROE131073 RXY131073:RYA131073 SHU131073:SHW131073 SRQ131073:SRS131073 TBM131073:TBO131073 TLI131073:TLK131073 TVE131073:TVG131073 UFA131073:UFC131073 UOW131073:UOY131073 UYS131073:UYU131073 VIO131073:VIQ131073 VSK131073:VSM131073 WCG131073:WCI131073 WMC131073:WME131073 WVY131073:WWA131073 Q196609:S196609 JM196609:JO196609 TI196609:TK196609 ADE196609:ADG196609 ANA196609:ANC196609 AWW196609:AWY196609 BGS196609:BGU196609 BQO196609:BQQ196609 CAK196609:CAM196609 CKG196609:CKI196609 CUC196609:CUE196609 DDY196609:DEA196609 DNU196609:DNW196609 DXQ196609:DXS196609 EHM196609:EHO196609 ERI196609:ERK196609 FBE196609:FBG196609 FLA196609:FLC196609 FUW196609:FUY196609 GES196609:GEU196609 GOO196609:GOQ196609 GYK196609:GYM196609 HIG196609:HII196609 HSC196609:HSE196609 IBY196609:ICA196609 ILU196609:ILW196609 IVQ196609:IVS196609 JFM196609:JFO196609 JPI196609:JPK196609 JZE196609:JZG196609 KJA196609:KJC196609 KSW196609:KSY196609 LCS196609:LCU196609 LMO196609:LMQ196609 LWK196609:LWM196609 MGG196609:MGI196609 MQC196609:MQE196609 MZY196609:NAA196609 NJU196609:NJW196609 NTQ196609:NTS196609 ODM196609:ODO196609 ONI196609:ONK196609 OXE196609:OXG196609 PHA196609:PHC196609 PQW196609:PQY196609 QAS196609:QAU196609 QKO196609:QKQ196609 QUK196609:QUM196609 REG196609:REI196609 ROC196609:ROE196609 RXY196609:RYA196609 SHU196609:SHW196609 SRQ196609:SRS196609 TBM196609:TBO196609 TLI196609:TLK196609 TVE196609:TVG196609 UFA196609:UFC196609 UOW196609:UOY196609 UYS196609:UYU196609 VIO196609:VIQ196609 VSK196609:VSM196609 WCG196609:WCI196609 WMC196609:WME196609 WVY196609:WWA196609 Q262145:S262145 JM262145:JO262145 TI262145:TK262145 ADE262145:ADG262145 ANA262145:ANC262145 AWW262145:AWY262145 BGS262145:BGU262145 BQO262145:BQQ262145 CAK262145:CAM262145 CKG262145:CKI262145 CUC262145:CUE262145 DDY262145:DEA262145 DNU262145:DNW262145 DXQ262145:DXS262145 EHM262145:EHO262145 ERI262145:ERK262145 FBE262145:FBG262145 FLA262145:FLC262145 FUW262145:FUY262145 GES262145:GEU262145 GOO262145:GOQ262145 GYK262145:GYM262145 HIG262145:HII262145 HSC262145:HSE262145 IBY262145:ICA262145 ILU262145:ILW262145 IVQ262145:IVS262145 JFM262145:JFO262145 JPI262145:JPK262145 JZE262145:JZG262145 KJA262145:KJC262145 KSW262145:KSY262145 LCS262145:LCU262145 LMO262145:LMQ262145 LWK262145:LWM262145 MGG262145:MGI262145 MQC262145:MQE262145 MZY262145:NAA262145 NJU262145:NJW262145 NTQ262145:NTS262145 ODM262145:ODO262145 ONI262145:ONK262145 OXE262145:OXG262145 PHA262145:PHC262145 PQW262145:PQY262145 QAS262145:QAU262145 QKO262145:QKQ262145 QUK262145:QUM262145 REG262145:REI262145 ROC262145:ROE262145 RXY262145:RYA262145 SHU262145:SHW262145 SRQ262145:SRS262145 TBM262145:TBO262145 TLI262145:TLK262145 TVE262145:TVG262145 UFA262145:UFC262145 UOW262145:UOY262145 UYS262145:UYU262145 VIO262145:VIQ262145 VSK262145:VSM262145 WCG262145:WCI262145 WMC262145:WME262145 WVY262145:WWA262145 Q327681:S327681 JM327681:JO327681 TI327681:TK327681 ADE327681:ADG327681 ANA327681:ANC327681 AWW327681:AWY327681 BGS327681:BGU327681 BQO327681:BQQ327681 CAK327681:CAM327681 CKG327681:CKI327681 CUC327681:CUE327681 DDY327681:DEA327681 DNU327681:DNW327681 DXQ327681:DXS327681 EHM327681:EHO327681 ERI327681:ERK327681 FBE327681:FBG327681 FLA327681:FLC327681 FUW327681:FUY327681 GES327681:GEU327681 GOO327681:GOQ327681 GYK327681:GYM327681 HIG327681:HII327681 HSC327681:HSE327681 IBY327681:ICA327681 ILU327681:ILW327681 IVQ327681:IVS327681 JFM327681:JFO327681 JPI327681:JPK327681 JZE327681:JZG327681 KJA327681:KJC327681 KSW327681:KSY327681 LCS327681:LCU327681 LMO327681:LMQ327681 LWK327681:LWM327681 MGG327681:MGI327681 MQC327681:MQE327681 MZY327681:NAA327681 NJU327681:NJW327681 NTQ327681:NTS327681 ODM327681:ODO327681 ONI327681:ONK327681 OXE327681:OXG327681 PHA327681:PHC327681 PQW327681:PQY327681 QAS327681:QAU327681 QKO327681:QKQ327681 QUK327681:QUM327681 REG327681:REI327681 ROC327681:ROE327681 RXY327681:RYA327681 SHU327681:SHW327681 SRQ327681:SRS327681 TBM327681:TBO327681 TLI327681:TLK327681 TVE327681:TVG327681 UFA327681:UFC327681 UOW327681:UOY327681 UYS327681:UYU327681 VIO327681:VIQ327681 VSK327681:VSM327681 WCG327681:WCI327681 WMC327681:WME327681 WVY327681:WWA327681 Q393217:S393217 JM393217:JO393217 TI393217:TK393217 ADE393217:ADG393217 ANA393217:ANC393217 AWW393217:AWY393217 BGS393217:BGU393217 BQO393217:BQQ393217 CAK393217:CAM393217 CKG393217:CKI393217 CUC393217:CUE393217 DDY393217:DEA393217 DNU393217:DNW393217 DXQ393217:DXS393217 EHM393217:EHO393217 ERI393217:ERK393217 FBE393217:FBG393217 FLA393217:FLC393217 FUW393217:FUY393217 GES393217:GEU393217 GOO393217:GOQ393217 GYK393217:GYM393217 HIG393217:HII393217 HSC393217:HSE393217 IBY393217:ICA393217 ILU393217:ILW393217 IVQ393217:IVS393217 JFM393217:JFO393217 JPI393217:JPK393217 JZE393217:JZG393217 KJA393217:KJC393217 KSW393217:KSY393217 LCS393217:LCU393217 LMO393217:LMQ393217 LWK393217:LWM393217 MGG393217:MGI393217 MQC393217:MQE393217 MZY393217:NAA393217 NJU393217:NJW393217 NTQ393217:NTS393217 ODM393217:ODO393217 ONI393217:ONK393217 OXE393217:OXG393217 PHA393217:PHC393217 PQW393217:PQY393217 QAS393217:QAU393217 QKO393217:QKQ393217 QUK393217:QUM393217 REG393217:REI393217 ROC393217:ROE393217 RXY393217:RYA393217 SHU393217:SHW393217 SRQ393217:SRS393217 TBM393217:TBO393217 TLI393217:TLK393217 TVE393217:TVG393217 UFA393217:UFC393217 UOW393217:UOY393217 UYS393217:UYU393217 VIO393217:VIQ393217 VSK393217:VSM393217 WCG393217:WCI393217 WMC393217:WME393217 WVY393217:WWA393217 Q458753:S458753 JM458753:JO458753 TI458753:TK458753 ADE458753:ADG458753 ANA458753:ANC458753 AWW458753:AWY458753 BGS458753:BGU458753 BQO458753:BQQ458753 CAK458753:CAM458753 CKG458753:CKI458753 CUC458753:CUE458753 DDY458753:DEA458753 DNU458753:DNW458753 DXQ458753:DXS458753 EHM458753:EHO458753 ERI458753:ERK458753 FBE458753:FBG458753 FLA458753:FLC458753 FUW458753:FUY458753 GES458753:GEU458753 GOO458753:GOQ458753 GYK458753:GYM458753 HIG458753:HII458753 HSC458753:HSE458753 IBY458753:ICA458753 ILU458753:ILW458753 IVQ458753:IVS458753 JFM458753:JFO458753 JPI458753:JPK458753 JZE458753:JZG458753 KJA458753:KJC458753 KSW458753:KSY458753 LCS458753:LCU458753 LMO458753:LMQ458753 LWK458753:LWM458753 MGG458753:MGI458753 MQC458753:MQE458753 MZY458753:NAA458753 NJU458753:NJW458753 NTQ458753:NTS458753 ODM458753:ODO458753 ONI458753:ONK458753 OXE458753:OXG458753 PHA458753:PHC458753 PQW458753:PQY458753 QAS458753:QAU458753 QKO458753:QKQ458753 QUK458753:QUM458753 REG458753:REI458753 ROC458753:ROE458753 RXY458753:RYA458753 SHU458753:SHW458753 SRQ458753:SRS458753 TBM458753:TBO458753 TLI458753:TLK458753 TVE458753:TVG458753 UFA458753:UFC458753 UOW458753:UOY458753 UYS458753:UYU458753 VIO458753:VIQ458753 VSK458753:VSM458753 WCG458753:WCI458753 WMC458753:WME458753 WVY458753:WWA458753 Q524289:S524289 JM524289:JO524289 TI524289:TK524289 ADE524289:ADG524289 ANA524289:ANC524289 AWW524289:AWY524289 BGS524289:BGU524289 BQO524289:BQQ524289 CAK524289:CAM524289 CKG524289:CKI524289 CUC524289:CUE524289 DDY524289:DEA524289 DNU524289:DNW524289 DXQ524289:DXS524289 EHM524289:EHO524289 ERI524289:ERK524289 FBE524289:FBG524289 FLA524289:FLC524289 FUW524289:FUY524289 GES524289:GEU524289 GOO524289:GOQ524289 GYK524289:GYM524289 HIG524289:HII524289 HSC524289:HSE524289 IBY524289:ICA524289 ILU524289:ILW524289 IVQ524289:IVS524289 JFM524289:JFO524289 JPI524289:JPK524289 JZE524289:JZG524289 KJA524289:KJC524289 KSW524289:KSY524289 LCS524289:LCU524289 LMO524289:LMQ524289 LWK524289:LWM524289 MGG524289:MGI524289 MQC524289:MQE524289 MZY524289:NAA524289 NJU524289:NJW524289 NTQ524289:NTS524289 ODM524289:ODO524289 ONI524289:ONK524289 OXE524289:OXG524289 PHA524289:PHC524289 PQW524289:PQY524289 QAS524289:QAU524289 QKO524289:QKQ524289 QUK524289:QUM524289 REG524289:REI524289 ROC524289:ROE524289 RXY524289:RYA524289 SHU524289:SHW524289 SRQ524289:SRS524289 TBM524289:TBO524289 TLI524289:TLK524289 TVE524289:TVG524289 UFA524289:UFC524289 UOW524289:UOY524289 UYS524289:UYU524289 VIO524289:VIQ524289 VSK524289:VSM524289 WCG524289:WCI524289 WMC524289:WME524289 WVY524289:WWA524289 Q589825:S589825 JM589825:JO589825 TI589825:TK589825 ADE589825:ADG589825 ANA589825:ANC589825 AWW589825:AWY589825 BGS589825:BGU589825 BQO589825:BQQ589825 CAK589825:CAM589825 CKG589825:CKI589825 CUC589825:CUE589825 DDY589825:DEA589825 DNU589825:DNW589825 DXQ589825:DXS589825 EHM589825:EHO589825 ERI589825:ERK589825 FBE589825:FBG589825 FLA589825:FLC589825 FUW589825:FUY589825 GES589825:GEU589825 GOO589825:GOQ589825 GYK589825:GYM589825 HIG589825:HII589825 HSC589825:HSE589825 IBY589825:ICA589825 ILU589825:ILW589825 IVQ589825:IVS589825 JFM589825:JFO589825 JPI589825:JPK589825 JZE589825:JZG589825 KJA589825:KJC589825 KSW589825:KSY589825 LCS589825:LCU589825 LMO589825:LMQ589825 LWK589825:LWM589825 MGG589825:MGI589825 MQC589825:MQE589825 MZY589825:NAA589825 NJU589825:NJW589825 NTQ589825:NTS589825 ODM589825:ODO589825 ONI589825:ONK589825 OXE589825:OXG589825 PHA589825:PHC589825 PQW589825:PQY589825 QAS589825:QAU589825 QKO589825:QKQ589825 QUK589825:QUM589825 REG589825:REI589825 ROC589825:ROE589825 RXY589825:RYA589825 SHU589825:SHW589825 SRQ589825:SRS589825 TBM589825:TBO589825 TLI589825:TLK589825 TVE589825:TVG589825 UFA589825:UFC589825 UOW589825:UOY589825 UYS589825:UYU589825 VIO589825:VIQ589825 VSK589825:VSM589825 WCG589825:WCI589825 WMC589825:WME589825 WVY589825:WWA589825 Q655361:S655361 JM655361:JO655361 TI655361:TK655361 ADE655361:ADG655361 ANA655361:ANC655361 AWW655361:AWY655361 BGS655361:BGU655361 BQO655361:BQQ655361 CAK655361:CAM655361 CKG655361:CKI655361 CUC655361:CUE655361 DDY655361:DEA655361 DNU655361:DNW655361 DXQ655361:DXS655361 EHM655361:EHO655361 ERI655361:ERK655361 FBE655361:FBG655361 FLA655361:FLC655361 FUW655361:FUY655361 GES655361:GEU655361 GOO655361:GOQ655361 GYK655361:GYM655361 HIG655361:HII655361 HSC655361:HSE655361 IBY655361:ICA655361 ILU655361:ILW655361 IVQ655361:IVS655361 JFM655361:JFO655361 JPI655361:JPK655361 JZE655361:JZG655361 KJA655361:KJC655361 KSW655361:KSY655361 LCS655361:LCU655361 LMO655361:LMQ655361 LWK655361:LWM655361 MGG655361:MGI655361 MQC655361:MQE655361 MZY655361:NAA655361 NJU655361:NJW655361 NTQ655361:NTS655361 ODM655361:ODO655361 ONI655361:ONK655361 OXE655361:OXG655361 PHA655361:PHC655361 PQW655361:PQY655361 QAS655361:QAU655361 QKO655361:QKQ655361 QUK655361:QUM655361 REG655361:REI655361 ROC655361:ROE655361 RXY655361:RYA655361 SHU655361:SHW655361 SRQ655361:SRS655361 TBM655361:TBO655361 TLI655361:TLK655361 TVE655361:TVG655361 UFA655361:UFC655361 UOW655361:UOY655361 UYS655361:UYU655361 VIO655361:VIQ655361 VSK655361:VSM655361 WCG655361:WCI655361 WMC655361:WME655361 WVY655361:WWA655361 Q720897:S720897 JM720897:JO720897 TI720897:TK720897 ADE720897:ADG720897 ANA720897:ANC720897 AWW720897:AWY720897 BGS720897:BGU720897 BQO720897:BQQ720897 CAK720897:CAM720897 CKG720897:CKI720897 CUC720897:CUE720897 DDY720897:DEA720897 DNU720897:DNW720897 DXQ720897:DXS720897 EHM720897:EHO720897 ERI720897:ERK720897 FBE720897:FBG720897 FLA720897:FLC720897 FUW720897:FUY720897 GES720897:GEU720897 GOO720897:GOQ720897 GYK720897:GYM720897 HIG720897:HII720897 HSC720897:HSE720897 IBY720897:ICA720897 ILU720897:ILW720897 IVQ720897:IVS720897 JFM720897:JFO720897 JPI720897:JPK720897 JZE720897:JZG720897 KJA720897:KJC720897 KSW720897:KSY720897 LCS720897:LCU720897 LMO720897:LMQ720897 LWK720897:LWM720897 MGG720897:MGI720897 MQC720897:MQE720897 MZY720897:NAA720897 NJU720897:NJW720897 NTQ720897:NTS720897 ODM720897:ODO720897 ONI720897:ONK720897 OXE720897:OXG720897 PHA720897:PHC720897 PQW720897:PQY720897 QAS720897:QAU720897 QKO720897:QKQ720897 QUK720897:QUM720897 REG720897:REI720897 ROC720897:ROE720897 RXY720897:RYA720897 SHU720897:SHW720897 SRQ720897:SRS720897 TBM720897:TBO720897 TLI720897:TLK720897 TVE720897:TVG720897 UFA720897:UFC720897 UOW720897:UOY720897 UYS720897:UYU720897 VIO720897:VIQ720897 VSK720897:VSM720897 WCG720897:WCI720897 WMC720897:WME720897 WVY720897:WWA720897 Q786433:S786433 JM786433:JO786433 TI786433:TK786433 ADE786433:ADG786433 ANA786433:ANC786433 AWW786433:AWY786433 BGS786433:BGU786433 BQO786433:BQQ786433 CAK786433:CAM786433 CKG786433:CKI786433 CUC786433:CUE786433 DDY786433:DEA786433 DNU786433:DNW786433 DXQ786433:DXS786433 EHM786433:EHO786433 ERI786433:ERK786433 FBE786433:FBG786433 FLA786433:FLC786433 FUW786433:FUY786433 GES786433:GEU786433 GOO786433:GOQ786433 GYK786433:GYM786433 HIG786433:HII786433 HSC786433:HSE786433 IBY786433:ICA786433 ILU786433:ILW786433 IVQ786433:IVS786433 JFM786433:JFO786433 JPI786433:JPK786433 JZE786433:JZG786433 KJA786433:KJC786433 KSW786433:KSY786433 LCS786433:LCU786433 LMO786433:LMQ786433 LWK786433:LWM786433 MGG786433:MGI786433 MQC786433:MQE786433 MZY786433:NAA786433 NJU786433:NJW786433 NTQ786433:NTS786433 ODM786433:ODO786433 ONI786433:ONK786433 OXE786433:OXG786433 PHA786433:PHC786433 PQW786433:PQY786433 QAS786433:QAU786433 QKO786433:QKQ786433 QUK786433:QUM786433 REG786433:REI786433 ROC786433:ROE786433 RXY786433:RYA786433 SHU786433:SHW786433 SRQ786433:SRS786433 TBM786433:TBO786433 TLI786433:TLK786433 TVE786433:TVG786433 UFA786433:UFC786433 UOW786433:UOY786433 UYS786433:UYU786433 VIO786433:VIQ786433 VSK786433:VSM786433 WCG786433:WCI786433 WMC786433:WME786433 WVY786433:WWA786433 Q851969:S851969 JM851969:JO851969 TI851969:TK851969 ADE851969:ADG851969 ANA851969:ANC851969 AWW851969:AWY851969 BGS851969:BGU851969 BQO851969:BQQ851969 CAK851969:CAM851969 CKG851969:CKI851969 CUC851969:CUE851969 DDY851969:DEA851969 DNU851969:DNW851969 DXQ851969:DXS851969 EHM851969:EHO851969 ERI851969:ERK851969 FBE851969:FBG851969 FLA851969:FLC851969 FUW851969:FUY851969 GES851969:GEU851969 GOO851969:GOQ851969 GYK851969:GYM851969 HIG851969:HII851969 HSC851969:HSE851969 IBY851969:ICA851969 ILU851969:ILW851969 IVQ851969:IVS851969 JFM851969:JFO851969 JPI851969:JPK851969 JZE851969:JZG851969 KJA851969:KJC851969 KSW851969:KSY851969 LCS851969:LCU851969 LMO851969:LMQ851969 LWK851969:LWM851969 MGG851969:MGI851969 MQC851969:MQE851969 MZY851969:NAA851969 NJU851969:NJW851969 NTQ851969:NTS851969 ODM851969:ODO851969 ONI851969:ONK851969 OXE851969:OXG851969 PHA851969:PHC851969 PQW851969:PQY851969 QAS851969:QAU851969 QKO851969:QKQ851969 QUK851969:QUM851969 REG851969:REI851969 ROC851969:ROE851969 RXY851969:RYA851969 SHU851969:SHW851969 SRQ851969:SRS851969 TBM851969:TBO851969 TLI851969:TLK851969 TVE851969:TVG851969 UFA851969:UFC851969 UOW851969:UOY851969 UYS851969:UYU851969 VIO851969:VIQ851969 VSK851969:VSM851969 WCG851969:WCI851969 WMC851969:WME851969 WVY851969:WWA851969 Q917505:S917505 JM917505:JO917505 TI917505:TK917505 ADE917505:ADG917505 ANA917505:ANC917505 AWW917505:AWY917505 BGS917505:BGU917505 BQO917505:BQQ917505 CAK917505:CAM917505 CKG917505:CKI917505 CUC917505:CUE917505 DDY917505:DEA917505 DNU917505:DNW917505 DXQ917505:DXS917505 EHM917505:EHO917505 ERI917505:ERK917505 FBE917505:FBG917505 FLA917505:FLC917505 FUW917505:FUY917505 GES917505:GEU917505 GOO917505:GOQ917505 GYK917505:GYM917505 HIG917505:HII917505 HSC917505:HSE917505 IBY917505:ICA917505 ILU917505:ILW917505 IVQ917505:IVS917505 JFM917505:JFO917505 JPI917505:JPK917505 JZE917505:JZG917505 KJA917505:KJC917505 KSW917505:KSY917505 LCS917505:LCU917505 LMO917505:LMQ917505 LWK917505:LWM917505 MGG917505:MGI917505 MQC917505:MQE917505 MZY917505:NAA917505 NJU917505:NJW917505 NTQ917505:NTS917505 ODM917505:ODO917505 ONI917505:ONK917505 OXE917505:OXG917505 PHA917505:PHC917505 PQW917505:PQY917505 QAS917505:QAU917505 QKO917505:QKQ917505 QUK917505:QUM917505 REG917505:REI917505 ROC917505:ROE917505 RXY917505:RYA917505 SHU917505:SHW917505 SRQ917505:SRS917505 TBM917505:TBO917505 TLI917505:TLK917505 TVE917505:TVG917505 UFA917505:UFC917505 UOW917505:UOY917505 UYS917505:UYU917505 VIO917505:VIQ917505 VSK917505:VSM917505 WCG917505:WCI917505 WMC917505:WME917505 WVY917505:WWA917505 Q983041:S983041 JM983041:JO983041 TI983041:TK983041 ADE983041:ADG983041 ANA983041:ANC983041 AWW983041:AWY983041 BGS983041:BGU983041 BQO983041:BQQ983041 CAK983041:CAM983041 CKG983041:CKI983041 CUC983041:CUE983041 DDY983041:DEA983041 DNU983041:DNW983041 DXQ983041:DXS983041 EHM983041:EHO983041 ERI983041:ERK983041 FBE983041:FBG983041 FLA983041:FLC983041 FUW983041:FUY983041 GES983041:GEU983041 GOO983041:GOQ983041 GYK983041:GYM983041 HIG983041:HII983041 HSC983041:HSE983041 IBY983041:ICA983041 ILU983041:ILW983041 IVQ983041:IVS983041 JFM983041:JFO983041 JPI983041:JPK983041 JZE983041:JZG983041 KJA983041:KJC983041 KSW983041:KSY983041 LCS983041:LCU983041 LMO983041:LMQ983041 LWK983041:LWM983041 MGG983041:MGI983041 MQC983041:MQE983041 MZY983041:NAA983041 NJU983041:NJW983041 NTQ983041:NTS983041 ODM983041:ODO983041 ONI983041:ONK983041 OXE983041:OXG983041 PHA983041:PHC983041 PQW983041:PQY983041 QAS983041:QAU983041 QKO983041:QKQ983041 QUK983041:QUM983041 REG983041:REI983041 ROC983041:ROE983041 RXY983041:RYA983041 SHU983041:SHW983041 SRQ983041:SRS983041 TBM983041:TBO983041 TLI983041:TLK983041 TVE983041:TVG983041 UFA983041:UFC983041 UOW983041:UOY983041 UYS983041:UYU983041 VIO983041:VIQ983041 VSK983041:VSM983041 WCG983041:WCI983041 WMC983041:WME983041 WVY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S66"/>
  <sheetViews>
    <sheetView showGridLines="0" showRowColHeaders="0" workbookViewId="0"/>
  </sheetViews>
  <sheetFormatPr defaultRowHeight="12.75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6.25" x14ac:dyDescent="0.4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" t="s">
        <v>2</v>
      </c>
      <c r="L1" s="316" t="s">
        <v>115</v>
      </c>
      <c r="M1" s="316"/>
      <c r="N1" s="316"/>
      <c r="O1" s="244" t="s">
        <v>4</v>
      </c>
      <c r="P1" s="244"/>
      <c r="Q1" s="245">
        <v>42083</v>
      </c>
      <c r="R1" s="245"/>
      <c r="S1" s="245"/>
    </row>
    <row r="2" spans="1:19" ht="9.9499999999999993" customHeight="1" thickBot="1" x14ac:dyDescent="0.25">
      <c r="B2" s="241"/>
      <c r="C2" s="241"/>
    </row>
    <row r="3" spans="1:19" ht="18.75" thickBot="1" x14ac:dyDescent="0.25">
      <c r="A3" s="2" t="s">
        <v>6</v>
      </c>
      <c r="B3" s="317" t="s">
        <v>222</v>
      </c>
      <c r="C3" s="318"/>
      <c r="D3" s="318"/>
      <c r="E3" s="318"/>
      <c r="F3" s="318"/>
      <c r="G3" s="318"/>
      <c r="H3" s="318"/>
      <c r="I3" s="319"/>
      <c r="J3" s="94"/>
      <c r="K3" s="2" t="s">
        <v>8</v>
      </c>
      <c r="L3" s="317" t="s">
        <v>223</v>
      </c>
      <c r="M3" s="318"/>
      <c r="N3" s="318"/>
      <c r="O3" s="318"/>
      <c r="P3" s="318"/>
      <c r="Q3" s="318"/>
      <c r="R3" s="318"/>
      <c r="S3" s="319"/>
    </row>
    <row r="4" spans="1:19" ht="5.0999999999999996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12.95" customHeight="1" x14ac:dyDescent="0.2">
      <c r="A5" s="320" t="s">
        <v>10</v>
      </c>
      <c r="B5" s="321"/>
      <c r="C5" s="322" t="s">
        <v>11</v>
      </c>
      <c r="D5" s="311" t="s">
        <v>12</v>
      </c>
      <c r="E5" s="312"/>
      <c r="F5" s="312"/>
      <c r="G5" s="313"/>
      <c r="H5" s="95"/>
      <c r="I5" s="96" t="s">
        <v>13</v>
      </c>
      <c r="J5" s="94"/>
      <c r="K5" s="320" t="s">
        <v>10</v>
      </c>
      <c r="L5" s="321"/>
      <c r="M5" s="322" t="s">
        <v>11</v>
      </c>
      <c r="N5" s="311" t="s">
        <v>12</v>
      </c>
      <c r="O5" s="312"/>
      <c r="P5" s="312"/>
      <c r="Q5" s="313"/>
      <c r="R5" s="95"/>
      <c r="S5" s="96" t="s">
        <v>13</v>
      </c>
    </row>
    <row r="6" spans="1:19" ht="12.95" customHeight="1" x14ac:dyDescent="0.2">
      <c r="A6" s="314" t="s">
        <v>14</v>
      </c>
      <c r="B6" s="315"/>
      <c r="C6" s="323"/>
      <c r="D6" s="97" t="s">
        <v>15</v>
      </c>
      <c r="E6" s="98" t="s">
        <v>16</v>
      </c>
      <c r="F6" s="98" t="s">
        <v>17</v>
      </c>
      <c r="G6" s="99" t="s">
        <v>18</v>
      </c>
      <c r="H6" s="100"/>
      <c r="I6" s="101" t="s">
        <v>19</v>
      </c>
      <c r="J6" s="94"/>
      <c r="K6" s="314" t="s">
        <v>14</v>
      </c>
      <c r="L6" s="315"/>
      <c r="M6" s="323"/>
      <c r="N6" s="97" t="s">
        <v>15</v>
      </c>
      <c r="O6" s="98" t="s">
        <v>16</v>
      </c>
      <c r="P6" s="98" t="s">
        <v>17</v>
      </c>
      <c r="Q6" s="99" t="s">
        <v>18</v>
      </c>
      <c r="R6" s="100"/>
      <c r="S6" s="101" t="s">
        <v>19</v>
      </c>
    </row>
    <row r="7" spans="1:19" ht="5.0999999999999996" customHeight="1" x14ac:dyDescent="0.2">
      <c r="A7" s="102"/>
      <c r="B7" s="102"/>
      <c r="C7" s="94"/>
      <c r="D7" s="94"/>
      <c r="E7" s="94"/>
      <c r="F7" s="94"/>
      <c r="G7" s="94"/>
      <c r="H7" s="94"/>
      <c r="I7" s="94"/>
      <c r="J7" s="94"/>
      <c r="K7" s="102"/>
      <c r="L7" s="102"/>
      <c r="M7" s="94"/>
      <c r="N7" s="94"/>
      <c r="O7" s="94"/>
      <c r="P7" s="94"/>
      <c r="Q7" s="94"/>
      <c r="R7" s="94"/>
      <c r="S7" s="94"/>
    </row>
    <row r="8" spans="1:19" ht="12.95" customHeight="1" x14ac:dyDescent="0.2">
      <c r="A8" s="309" t="s">
        <v>224</v>
      </c>
      <c r="B8" s="310"/>
      <c r="C8" s="103">
        <v>1</v>
      </c>
      <c r="D8" s="104">
        <v>131</v>
      </c>
      <c r="E8" s="105">
        <v>71</v>
      </c>
      <c r="F8" s="105">
        <v>1</v>
      </c>
      <c r="G8" s="106">
        <v>202</v>
      </c>
      <c r="H8" s="107"/>
      <c r="I8" s="108"/>
      <c r="J8" s="94"/>
      <c r="K8" s="309" t="s">
        <v>225</v>
      </c>
      <c r="L8" s="310"/>
      <c r="M8" s="103">
        <v>2</v>
      </c>
      <c r="N8" s="104">
        <v>140</v>
      </c>
      <c r="O8" s="105">
        <v>41</v>
      </c>
      <c r="P8" s="105">
        <v>5</v>
      </c>
      <c r="Q8" s="106">
        <v>181</v>
      </c>
      <c r="R8" s="107"/>
      <c r="S8" s="108"/>
    </row>
    <row r="9" spans="1:19" ht="12.95" customHeight="1" x14ac:dyDescent="0.2">
      <c r="A9" s="305"/>
      <c r="B9" s="306"/>
      <c r="C9" s="109">
        <v>2</v>
      </c>
      <c r="D9" s="110">
        <v>160</v>
      </c>
      <c r="E9" s="111">
        <v>62</v>
      </c>
      <c r="F9" s="111">
        <v>2</v>
      </c>
      <c r="G9" s="112">
        <v>222</v>
      </c>
      <c r="H9" s="107"/>
      <c r="I9" s="108"/>
      <c r="J9" s="94"/>
      <c r="K9" s="305"/>
      <c r="L9" s="306"/>
      <c r="M9" s="109">
        <v>1</v>
      </c>
      <c r="N9" s="110">
        <v>139</v>
      </c>
      <c r="O9" s="111">
        <v>62</v>
      </c>
      <c r="P9" s="111">
        <v>1</v>
      </c>
      <c r="Q9" s="112">
        <v>201</v>
      </c>
      <c r="R9" s="107"/>
      <c r="S9" s="108"/>
    </row>
    <row r="10" spans="1:19" ht="9.9499999999999993" customHeight="1" x14ac:dyDescent="0.2">
      <c r="A10" s="307" t="s">
        <v>226</v>
      </c>
      <c r="B10" s="308"/>
      <c r="C10" s="113"/>
      <c r="D10" s="114"/>
      <c r="E10" s="114"/>
      <c r="F10" s="114"/>
      <c r="G10" s="115" t="s">
        <v>133</v>
      </c>
      <c r="H10" s="107"/>
      <c r="I10" s="116"/>
      <c r="J10" s="94"/>
      <c r="K10" s="307" t="s">
        <v>227</v>
      </c>
      <c r="L10" s="308"/>
      <c r="M10" s="113"/>
      <c r="N10" s="114"/>
      <c r="O10" s="114"/>
      <c r="P10" s="114"/>
      <c r="Q10" s="115" t="s">
        <v>133</v>
      </c>
      <c r="R10" s="107"/>
      <c r="S10" s="116"/>
    </row>
    <row r="11" spans="1:19" ht="9.9499999999999993" customHeight="1" thickBot="1" x14ac:dyDescent="0.25">
      <c r="A11" s="307"/>
      <c r="B11" s="308"/>
      <c r="C11" s="117"/>
      <c r="D11" s="118"/>
      <c r="E11" s="118"/>
      <c r="F11" s="118"/>
      <c r="G11" s="119" t="s">
        <v>133</v>
      </c>
      <c r="H11" s="107"/>
      <c r="I11" s="301">
        <v>2</v>
      </c>
      <c r="J11" s="94"/>
      <c r="K11" s="307"/>
      <c r="L11" s="308"/>
      <c r="M11" s="117"/>
      <c r="N11" s="118"/>
      <c r="O11" s="118"/>
      <c r="P11" s="118"/>
      <c r="Q11" s="119" t="s">
        <v>133</v>
      </c>
      <c r="R11" s="107"/>
      <c r="S11" s="301">
        <v>0</v>
      </c>
    </row>
    <row r="12" spans="1:19" ht="15.95" customHeight="1" thickBot="1" x14ac:dyDescent="0.25">
      <c r="A12" s="255">
        <v>18892</v>
      </c>
      <c r="B12" s="256"/>
      <c r="C12" s="120" t="s">
        <v>18</v>
      </c>
      <c r="D12" s="121">
        <v>291</v>
      </c>
      <c r="E12" s="122">
        <v>133</v>
      </c>
      <c r="F12" s="123">
        <v>3</v>
      </c>
      <c r="G12" s="124">
        <v>424</v>
      </c>
      <c r="H12" s="125"/>
      <c r="I12" s="302"/>
      <c r="J12" s="94"/>
      <c r="K12" s="255">
        <v>915</v>
      </c>
      <c r="L12" s="256"/>
      <c r="M12" s="120" t="s">
        <v>18</v>
      </c>
      <c r="N12" s="121">
        <v>279</v>
      </c>
      <c r="O12" s="122">
        <v>103</v>
      </c>
      <c r="P12" s="123">
        <v>6</v>
      </c>
      <c r="Q12" s="124">
        <v>382</v>
      </c>
      <c r="R12" s="125"/>
      <c r="S12" s="302"/>
    </row>
    <row r="13" spans="1:19" ht="12.95" customHeight="1" thickTop="1" x14ac:dyDescent="0.2">
      <c r="A13" s="303" t="s">
        <v>228</v>
      </c>
      <c r="B13" s="304"/>
      <c r="C13" s="126">
        <v>1</v>
      </c>
      <c r="D13" s="127">
        <v>154</v>
      </c>
      <c r="E13" s="128">
        <v>70</v>
      </c>
      <c r="F13" s="128">
        <v>0</v>
      </c>
      <c r="G13" s="129">
        <v>224</v>
      </c>
      <c r="H13" s="107"/>
      <c r="I13" s="108"/>
      <c r="J13" s="94"/>
      <c r="K13" s="303" t="s">
        <v>229</v>
      </c>
      <c r="L13" s="304"/>
      <c r="M13" s="103">
        <v>2</v>
      </c>
      <c r="N13" s="127">
        <v>141</v>
      </c>
      <c r="O13" s="128">
        <v>61</v>
      </c>
      <c r="P13" s="128">
        <v>3</v>
      </c>
      <c r="Q13" s="129">
        <v>202</v>
      </c>
      <c r="R13" s="107"/>
      <c r="S13" s="108"/>
    </row>
    <row r="14" spans="1:19" ht="12.95" customHeight="1" x14ac:dyDescent="0.2">
      <c r="A14" s="305"/>
      <c r="B14" s="306"/>
      <c r="C14" s="109">
        <v>2</v>
      </c>
      <c r="D14" s="110">
        <v>141</v>
      </c>
      <c r="E14" s="111">
        <v>67</v>
      </c>
      <c r="F14" s="111">
        <v>3</v>
      </c>
      <c r="G14" s="112">
        <v>208</v>
      </c>
      <c r="H14" s="107"/>
      <c r="I14" s="108"/>
      <c r="J14" s="94"/>
      <c r="K14" s="305"/>
      <c r="L14" s="306"/>
      <c r="M14" s="109">
        <v>1</v>
      </c>
      <c r="N14" s="110">
        <v>149</v>
      </c>
      <c r="O14" s="111">
        <v>50</v>
      </c>
      <c r="P14" s="111">
        <v>2</v>
      </c>
      <c r="Q14" s="112">
        <v>199</v>
      </c>
      <c r="R14" s="107"/>
      <c r="S14" s="108"/>
    </row>
    <row r="15" spans="1:19" ht="9.9499999999999993" customHeight="1" x14ac:dyDescent="0.2">
      <c r="A15" s="307" t="s">
        <v>208</v>
      </c>
      <c r="B15" s="308"/>
      <c r="C15" s="113"/>
      <c r="D15" s="114"/>
      <c r="E15" s="114"/>
      <c r="F15" s="114"/>
      <c r="G15" s="115" t="s">
        <v>133</v>
      </c>
      <c r="H15" s="107"/>
      <c r="I15" s="116"/>
      <c r="J15" s="94"/>
      <c r="K15" s="307" t="s">
        <v>230</v>
      </c>
      <c r="L15" s="308"/>
      <c r="M15" s="113"/>
      <c r="N15" s="114"/>
      <c r="O15" s="114"/>
      <c r="P15" s="114"/>
      <c r="Q15" s="115" t="s">
        <v>133</v>
      </c>
      <c r="R15" s="107"/>
      <c r="S15" s="116"/>
    </row>
    <row r="16" spans="1:19" ht="9.9499999999999993" customHeight="1" thickBot="1" x14ac:dyDescent="0.25">
      <c r="A16" s="307"/>
      <c r="B16" s="308"/>
      <c r="C16" s="117"/>
      <c r="D16" s="118"/>
      <c r="E16" s="118"/>
      <c r="F16" s="118"/>
      <c r="G16" s="130" t="s">
        <v>133</v>
      </c>
      <c r="H16" s="107"/>
      <c r="I16" s="301">
        <v>2</v>
      </c>
      <c r="J16" s="94"/>
      <c r="K16" s="307"/>
      <c r="L16" s="308"/>
      <c r="M16" s="117"/>
      <c r="N16" s="118"/>
      <c r="O16" s="118"/>
      <c r="P16" s="118"/>
      <c r="Q16" s="130" t="s">
        <v>133</v>
      </c>
      <c r="R16" s="107"/>
      <c r="S16" s="301">
        <v>0</v>
      </c>
    </row>
    <row r="17" spans="1:19" ht="15.95" customHeight="1" thickBot="1" x14ac:dyDescent="0.25">
      <c r="A17" s="255">
        <v>13044</v>
      </c>
      <c r="B17" s="256"/>
      <c r="C17" s="120" t="s">
        <v>18</v>
      </c>
      <c r="D17" s="121">
        <v>295</v>
      </c>
      <c r="E17" s="122">
        <v>137</v>
      </c>
      <c r="F17" s="123">
        <v>3</v>
      </c>
      <c r="G17" s="124">
        <v>432</v>
      </c>
      <c r="H17" s="125"/>
      <c r="I17" s="302"/>
      <c r="J17" s="94"/>
      <c r="K17" s="255">
        <v>1363</v>
      </c>
      <c r="L17" s="256"/>
      <c r="M17" s="120" t="s">
        <v>18</v>
      </c>
      <c r="N17" s="121">
        <v>290</v>
      </c>
      <c r="O17" s="122">
        <v>111</v>
      </c>
      <c r="P17" s="123">
        <v>5</v>
      </c>
      <c r="Q17" s="124">
        <v>401</v>
      </c>
      <c r="R17" s="125"/>
      <c r="S17" s="302"/>
    </row>
    <row r="18" spans="1:19" ht="12.95" customHeight="1" thickTop="1" x14ac:dyDescent="0.2">
      <c r="A18" s="303" t="s">
        <v>231</v>
      </c>
      <c r="B18" s="304"/>
      <c r="C18" s="126">
        <v>1</v>
      </c>
      <c r="D18" s="127">
        <v>151</v>
      </c>
      <c r="E18" s="128">
        <v>70</v>
      </c>
      <c r="F18" s="128">
        <v>3</v>
      </c>
      <c r="G18" s="129">
        <v>221</v>
      </c>
      <c r="H18" s="107"/>
      <c r="I18" s="108"/>
      <c r="J18" s="94"/>
      <c r="K18" s="303" t="s">
        <v>232</v>
      </c>
      <c r="L18" s="304"/>
      <c r="M18" s="103">
        <v>2</v>
      </c>
      <c r="N18" s="127">
        <v>145</v>
      </c>
      <c r="O18" s="128">
        <v>59</v>
      </c>
      <c r="P18" s="128">
        <v>0</v>
      </c>
      <c r="Q18" s="129">
        <v>204</v>
      </c>
      <c r="R18" s="107"/>
      <c r="S18" s="108"/>
    </row>
    <row r="19" spans="1:19" ht="12.95" customHeight="1" x14ac:dyDescent="0.2">
      <c r="A19" s="305"/>
      <c r="B19" s="306"/>
      <c r="C19" s="109">
        <v>2</v>
      </c>
      <c r="D19" s="110">
        <v>151</v>
      </c>
      <c r="E19" s="111">
        <v>78</v>
      </c>
      <c r="F19" s="111">
        <v>4</v>
      </c>
      <c r="G19" s="112">
        <v>229</v>
      </c>
      <c r="H19" s="107"/>
      <c r="I19" s="108"/>
      <c r="J19" s="94"/>
      <c r="K19" s="305"/>
      <c r="L19" s="306"/>
      <c r="M19" s="109">
        <v>1</v>
      </c>
      <c r="N19" s="110">
        <v>146</v>
      </c>
      <c r="O19" s="111">
        <v>47</v>
      </c>
      <c r="P19" s="111">
        <v>4</v>
      </c>
      <c r="Q19" s="112">
        <v>193</v>
      </c>
      <c r="R19" s="107"/>
      <c r="S19" s="108"/>
    </row>
    <row r="20" spans="1:19" ht="9.9499999999999993" customHeight="1" x14ac:dyDescent="0.2">
      <c r="A20" s="307" t="s">
        <v>233</v>
      </c>
      <c r="B20" s="308"/>
      <c r="C20" s="113"/>
      <c r="D20" s="114"/>
      <c r="E20" s="114"/>
      <c r="F20" s="114"/>
      <c r="G20" s="115" t="s">
        <v>133</v>
      </c>
      <c r="H20" s="107"/>
      <c r="I20" s="116"/>
      <c r="J20" s="94"/>
      <c r="K20" s="307" t="s">
        <v>147</v>
      </c>
      <c r="L20" s="308"/>
      <c r="M20" s="113"/>
      <c r="N20" s="114"/>
      <c r="O20" s="114"/>
      <c r="P20" s="114"/>
      <c r="Q20" s="115" t="s">
        <v>133</v>
      </c>
      <c r="R20" s="107"/>
      <c r="S20" s="116"/>
    </row>
    <row r="21" spans="1:19" ht="9.9499999999999993" customHeight="1" thickBot="1" x14ac:dyDescent="0.25">
      <c r="A21" s="307"/>
      <c r="B21" s="308"/>
      <c r="C21" s="117"/>
      <c r="D21" s="118"/>
      <c r="E21" s="118"/>
      <c r="F21" s="118"/>
      <c r="G21" s="130" t="s">
        <v>133</v>
      </c>
      <c r="H21" s="107"/>
      <c r="I21" s="301">
        <v>2</v>
      </c>
      <c r="J21" s="94"/>
      <c r="K21" s="307"/>
      <c r="L21" s="308"/>
      <c r="M21" s="117"/>
      <c r="N21" s="118"/>
      <c r="O21" s="118"/>
      <c r="P21" s="118"/>
      <c r="Q21" s="130" t="s">
        <v>133</v>
      </c>
      <c r="R21" s="107"/>
      <c r="S21" s="301">
        <v>0</v>
      </c>
    </row>
    <row r="22" spans="1:19" ht="15.95" customHeight="1" thickBot="1" x14ac:dyDescent="0.25">
      <c r="A22" s="255">
        <v>4420</v>
      </c>
      <c r="B22" s="256"/>
      <c r="C22" s="120" t="s">
        <v>18</v>
      </c>
      <c r="D22" s="121">
        <v>302</v>
      </c>
      <c r="E22" s="122">
        <v>148</v>
      </c>
      <c r="F22" s="123">
        <v>7</v>
      </c>
      <c r="G22" s="124">
        <v>450</v>
      </c>
      <c r="H22" s="125"/>
      <c r="I22" s="302"/>
      <c r="J22" s="94"/>
      <c r="K22" s="255">
        <v>3734</v>
      </c>
      <c r="L22" s="256"/>
      <c r="M22" s="120" t="s">
        <v>18</v>
      </c>
      <c r="N22" s="121">
        <v>291</v>
      </c>
      <c r="O22" s="122">
        <v>106</v>
      </c>
      <c r="P22" s="123">
        <v>4</v>
      </c>
      <c r="Q22" s="124">
        <v>397</v>
      </c>
      <c r="R22" s="125"/>
      <c r="S22" s="302"/>
    </row>
    <row r="23" spans="1:19" ht="12.95" customHeight="1" thickTop="1" x14ac:dyDescent="0.2">
      <c r="A23" s="303" t="s">
        <v>234</v>
      </c>
      <c r="B23" s="304"/>
      <c r="C23" s="126">
        <v>1</v>
      </c>
      <c r="D23" s="127">
        <v>136</v>
      </c>
      <c r="E23" s="128">
        <v>63</v>
      </c>
      <c r="F23" s="128">
        <v>6</v>
      </c>
      <c r="G23" s="129">
        <v>199</v>
      </c>
      <c r="H23" s="107"/>
      <c r="I23" s="108"/>
      <c r="J23" s="94"/>
      <c r="K23" s="303" t="s">
        <v>235</v>
      </c>
      <c r="L23" s="304"/>
      <c r="M23" s="103">
        <v>2</v>
      </c>
      <c r="N23" s="127">
        <v>151</v>
      </c>
      <c r="O23" s="128">
        <v>71</v>
      </c>
      <c r="P23" s="128">
        <v>1</v>
      </c>
      <c r="Q23" s="129">
        <v>222</v>
      </c>
      <c r="R23" s="107"/>
      <c r="S23" s="108"/>
    </row>
    <row r="24" spans="1:19" ht="12.95" customHeight="1" x14ac:dyDescent="0.2">
      <c r="A24" s="305"/>
      <c r="B24" s="306"/>
      <c r="C24" s="109">
        <v>2</v>
      </c>
      <c r="D24" s="110">
        <v>119</v>
      </c>
      <c r="E24" s="111">
        <v>72</v>
      </c>
      <c r="F24" s="111">
        <v>3</v>
      </c>
      <c r="G24" s="112">
        <v>191</v>
      </c>
      <c r="H24" s="107"/>
      <c r="I24" s="108"/>
      <c r="J24" s="94"/>
      <c r="K24" s="305"/>
      <c r="L24" s="306"/>
      <c r="M24" s="109">
        <v>1</v>
      </c>
      <c r="N24" s="110">
        <v>147</v>
      </c>
      <c r="O24" s="111">
        <v>80</v>
      </c>
      <c r="P24" s="111">
        <v>0</v>
      </c>
      <c r="Q24" s="112">
        <v>227</v>
      </c>
      <c r="R24" s="107"/>
      <c r="S24" s="108"/>
    </row>
    <row r="25" spans="1:19" ht="9.9499999999999993" customHeight="1" x14ac:dyDescent="0.2">
      <c r="A25" s="307" t="s">
        <v>26</v>
      </c>
      <c r="B25" s="308"/>
      <c r="C25" s="113"/>
      <c r="D25" s="114"/>
      <c r="E25" s="114"/>
      <c r="F25" s="114"/>
      <c r="G25" s="115" t="s">
        <v>133</v>
      </c>
      <c r="H25" s="107"/>
      <c r="I25" s="116"/>
      <c r="J25" s="94"/>
      <c r="K25" s="307" t="s">
        <v>208</v>
      </c>
      <c r="L25" s="308"/>
      <c r="M25" s="113"/>
      <c r="N25" s="114"/>
      <c r="O25" s="114"/>
      <c r="P25" s="114"/>
      <c r="Q25" s="115" t="s">
        <v>133</v>
      </c>
      <c r="R25" s="107"/>
      <c r="S25" s="116"/>
    </row>
    <row r="26" spans="1:19" ht="9.9499999999999993" customHeight="1" thickBot="1" x14ac:dyDescent="0.25">
      <c r="A26" s="307"/>
      <c r="B26" s="308"/>
      <c r="C26" s="117"/>
      <c r="D26" s="118"/>
      <c r="E26" s="118"/>
      <c r="F26" s="118"/>
      <c r="G26" s="130" t="s">
        <v>133</v>
      </c>
      <c r="H26" s="107"/>
      <c r="I26" s="301">
        <v>0</v>
      </c>
      <c r="J26" s="94"/>
      <c r="K26" s="307"/>
      <c r="L26" s="308"/>
      <c r="M26" s="117"/>
      <c r="N26" s="118"/>
      <c r="O26" s="118"/>
      <c r="P26" s="118"/>
      <c r="Q26" s="130" t="s">
        <v>133</v>
      </c>
      <c r="R26" s="107"/>
      <c r="S26" s="301">
        <v>2</v>
      </c>
    </row>
    <row r="27" spans="1:19" ht="15.95" customHeight="1" thickBot="1" x14ac:dyDescent="0.25">
      <c r="A27" s="255">
        <v>10208</v>
      </c>
      <c r="B27" s="256"/>
      <c r="C27" s="120" t="s">
        <v>18</v>
      </c>
      <c r="D27" s="121">
        <v>255</v>
      </c>
      <c r="E27" s="122">
        <v>135</v>
      </c>
      <c r="F27" s="123">
        <v>9</v>
      </c>
      <c r="G27" s="124">
        <v>390</v>
      </c>
      <c r="H27" s="125"/>
      <c r="I27" s="302"/>
      <c r="J27" s="94"/>
      <c r="K27" s="255">
        <v>1341</v>
      </c>
      <c r="L27" s="256"/>
      <c r="M27" s="120" t="s">
        <v>18</v>
      </c>
      <c r="N27" s="121">
        <v>298</v>
      </c>
      <c r="O27" s="122">
        <v>151</v>
      </c>
      <c r="P27" s="123">
        <v>1</v>
      </c>
      <c r="Q27" s="124">
        <v>449</v>
      </c>
      <c r="R27" s="125"/>
      <c r="S27" s="302"/>
    </row>
    <row r="28" spans="1:19" ht="12.95" customHeight="1" thickTop="1" x14ac:dyDescent="0.2">
      <c r="A28" s="303" t="s">
        <v>236</v>
      </c>
      <c r="B28" s="304"/>
      <c r="C28" s="126">
        <v>1</v>
      </c>
      <c r="D28" s="127">
        <v>154</v>
      </c>
      <c r="E28" s="128">
        <v>62</v>
      </c>
      <c r="F28" s="128">
        <v>0</v>
      </c>
      <c r="G28" s="129">
        <v>216</v>
      </c>
      <c r="H28" s="107"/>
      <c r="I28" s="108"/>
      <c r="J28" s="94"/>
      <c r="K28" s="303" t="s">
        <v>237</v>
      </c>
      <c r="L28" s="304"/>
      <c r="M28" s="103">
        <v>2</v>
      </c>
      <c r="N28" s="127">
        <v>131</v>
      </c>
      <c r="O28" s="128">
        <v>50</v>
      </c>
      <c r="P28" s="128">
        <v>6</v>
      </c>
      <c r="Q28" s="129">
        <v>181</v>
      </c>
      <c r="R28" s="107"/>
      <c r="S28" s="108"/>
    </row>
    <row r="29" spans="1:19" ht="12.95" customHeight="1" x14ac:dyDescent="0.2">
      <c r="A29" s="305"/>
      <c r="B29" s="306"/>
      <c r="C29" s="109">
        <v>2</v>
      </c>
      <c r="D29" s="110">
        <v>152</v>
      </c>
      <c r="E29" s="111">
        <v>81</v>
      </c>
      <c r="F29" s="111">
        <v>0</v>
      </c>
      <c r="G29" s="112">
        <v>233</v>
      </c>
      <c r="H29" s="107"/>
      <c r="I29" s="108"/>
      <c r="J29" s="94"/>
      <c r="K29" s="305"/>
      <c r="L29" s="306"/>
      <c r="M29" s="109">
        <v>1</v>
      </c>
      <c r="N29" s="110">
        <v>148</v>
      </c>
      <c r="O29" s="111">
        <v>42</v>
      </c>
      <c r="P29" s="111">
        <v>6</v>
      </c>
      <c r="Q29" s="112">
        <v>190</v>
      </c>
      <c r="R29" s="107"/>
      <c r="S29" s="108"/>
    </row>
    <row r="30" spans="1:19" ht="9.9499999999999993" customHeight="1" x14ac:dyDescent="0.2">
      <c r="A30" s="307" t="s">
        <v>238</v>
      </c>
      <c r="B30" s="308"/>
      <c r="C30" s="113"/>
      <c r="D30" s="114"/>
      <c r="E30" s="114"/>
      <c r="F30" s="114"/>
      <c r="G30" s="115" t="s">
        <v>133</v>
      </c>
      <c r="H30" s="107"/>
      <c r="I30" s="116"/>
      <c r="J30" s="94"/>
      <c r="K30" s="307" t="s">
        <v>167</v>
      </c>
      <c r="L30" s="308"/>
      <c r="M30" s="113"/>
      <c r="N30" s="114"/>
      <c r="O30" s="114"/>
      <c r="P30" s="114"/>
      <c r="Q30" s="115" t="s">
        <v>133</v>
      </c>
      <c r="R30" s="107"/>
      <c r="S30" s="116"/>
    </row>
    <row r="31" spans="1:19" ht="9.9499999999999993" customHeight="1" thickBot="1" x14ac:dyDescent="0.25">
      <c r="A31" s="307"/>
      <c r="B31" s="308"/>
      <c r="C31" s="117"/>
      <c r="D31" s="118"/>
      <c r="E31" s="118"/>
      <c r="F31" s="118"/>
      <c r="G31" s="130" t="s">
        <v>133</v>
      </c>
      <c r="H31" s="107"/>
      <c r="I31" s="301">
        <v>2</v>
      </c>
      <c r="J31" s="94"/>
      <c r="K31" s="307"/>
      <c r="L31" s="308"/>
      <c r="M31" s="117"/>
      <c r="N31" s="118"/>
      <c r="O31" s="118"/>
      <c r="P31" s="118"/>
      <c r="Q31" s="130" t="s">
        <v>133</v>
      </c>
      <c r="R31" s="107"/>
      <c r="S31" s="301">
        <v>0</v>
      </c>
    </row>
    <row r="32" spans="1:19" ht="15.95" customHeight="1" thickBot="1" x14ac:dyDescent="0.25">
      <c r="A32" s="255">
        <v>1257</v>
      </c>
      <c r="B32" s="256"/>
      <c r="C32" s="120" t="s">
        <v>18</v>
      </c>
      <c r="D32" s="121">
        <v>306</v>
      </c>
      <c r="E32" s="122">
        <v>143</v>
      </c>
      <c r="F32" s="123">
        <v>0</v>
      </c>
      <c r="G32" s="124">
        <v>449</v>
      </c>
      <c r="H32" s="125"/>
      <c r="I32" s="302"/>
      <c r="J32" s="94"/>
      <c r="K32" s="255">
        <v>16017</v>
      </c>
      <c r="L32" s="256"/>
      <c r="M32" s="120" t="s">
        <v>18</v>
      </c>
      <c r="N32" s="121">
        <v>279</v>
      </c>
      <c r="O32" s="122">
        <v>92</v>
      </c>
      <c r="P32" s="123">
        <v>12</v>
      </c>
      <c r="Q32" s="124">
        <v>371</v>
      </c>
      <c r="R32" s="125"/>
      <c r="S32" s="302"/>
    </row>
    <row r="33" spans="1:19" ht="12.95" customHeight="1" thickTop="1" x14ac:dyDescent="0.2">
      <c r="A33" s="303" t="s">
        <v>194</v>
      </c>
      <c r="B33" s="304"/>
      <c r="C33" s="126">
        <v>1</v>
      </c>
      <c r="D33" s="127">
        <v>137</v>
      </c>
      <c r="E33" s="128">
        <v>54</v>
      </c>
      <c r="F33" s="128">
        <v>3</v>
      </c>
      <c r="G33" s="129">
        <v>191</v>
      </c>
      <c r="H33" s="107"/>
      <c r="I33" s="108"/>
      <c r="J33" s="94"/>
      <c r="K33" s="303" t="s">
        <v>239</v>
      </c>
      <c r="L33" s="304"/>
      <c r="M33" s="103">
        <v>2</v>
      </c>
      <c r="N33" s="127">
        <v>136</v>
      </c>
      <c r="O33" s="128">
        <v>62</v>
      </c>
      <c r="P33" s="128">
        <v>7</v>
      </c>
      <c r="Q33" s="129">
        <v>198</v>
      </c>
      <c r="R33" s="107"/>
      <c r="S33" s="108"/>
    </row>
    <row r="34" spans="1:19" ht="12.95" customHeight="1" x14ac:dyDescent="0.2">
      <c r="A34" s="305"/>
      <c r="B34" s="306"/>
      <c r="C34" s="109">
        <v>2</v>
      </c>
      <c r="D34" s="110">
        <v>138</v>
      </c>
      <c r="E34" s="111">
        <v>66</v>
      </c>
      <c r="F34" s="111">
        <v>4</v>
      </c>
      <c r="G34" s="112">
        <v>204</v>
      </c>
      <c r="H34" s="107"/>
      <c r="I34" s="108"/>
      <c r="J34" s="94"/>
      <c r="K34" s="305"/>
      <c r="L34" s="306"/>
      <c r="M34" s="109">
        <v>1</v>
      </c>
      <c r="N34" s="110">
        <v>122</v>
      </c>
      <c r="O34" s="111">
        <v>60</v>
      </c>
      <c r="P34" s="111">
        <v>1</v>
      </c>
      <c r="Q34" s="112">
        <v>182</v>
      </c>
      <c r="R34" s="107"/>
      <c r="S34" s="108"/>
    </row>
    <row r="35" spans="1:19" ht="9.9499999999999993" customHeight="1" x14ac:dyDescent="0.2">
      <c r="A35" s="307" t="s">
        <v>31</v>
      </c>
      <c r="B35" s="308"/>
      <c r="C35" s="113"/>
      <c r="D35" s="114"/>
      <c r="E35" s="114"/>
      <c r="F35" s="114"/>
      <c r="G35" s="115" t="s">
        <v>133</v>
      </c>
      <c r="H35" s="107"/>
      <c r="I35" s="116"/>
      <c r="J35" s="94"/>
      <c r="K35" s="307" t="s">
        <v>240</v>
      </c>
      <c r="L35" s="308"/>
      <c r="M35" s="113"/>
      <c r="N35" s="114"/>
      <c r="O35" s="114"/>
      <c r="P35" s="114"/>
      <c r="Q35" s="115" t="s">
        <v>133</v>
      </c>
      <c r="R35" s="107"/>
      <c r="S35" s="116"/>
    </row>
    <row r="36" spans="1:19" ht="9.9499999999999993" customHeight="1" thickBot="1" x14ac:dyDescent="0.25">
      <c r="A36" s="307"/>
      <c r="B36" s="308"/>
      <c r="C36" s="117"/>
      <c r="D36" s="118"/>
      <c r="E36" s="118"/>
      <c r="F36" s="118"/>
      <c r="G36" s="130" t="s">
        <v>133</v>
      </c>
      <c r="H36" s="107"/>
      <c r="I36" s="301">
        <v>2</v>
      </c>
      <c r="J36" s="94"/>
      <c r="K36" s="307"/>
      <c r="L36" s="308"/>
      <c r="M36" s="117"/>
      <c r="N36" s="118"/>
      <c r="O36" s="118"/>
      <c r="P36" s="118"/>
      <c r="Q36" s="130" t="s">
        <v>133</v>
      </c>
      <c r="R36" s="107"/>
      <c r="S36" s="301">
        <v>0</v>
      </c>
    </row>
    <row r="37" spans="1:19" ht="15.95" customHeight="1" thickBot="1" x14ac:dyDescent="0.25">
      <c r="A37" s="255">
        <v>17300</v>
      </c>
      <c r="B37" s="256"/>
      <c r="C37" s="120" t="s">
        <v>18</v>
      </c>
      <c r="D37" s="121">
        <v>275</v>
      </c>
      <c r="E37" s="122">
        <v>120</v>
      </c>
      <c r="F37" s="123">
        <v>7</v>
      </c>
      <c r="G37" s="124">
        <v>395</v>
      </c>
      <c r="H37" s="125"/>
      <c r="I37" s="302"/>
      <c r="J37" s="94"/>
      <c r="K37" s="255">
        <v>20199</v>
      </c>
      <c r="L37" s="256"/>
      <c r="M37" s="120" t="s">
        <v>18</v>
      </c>
      <c r="N37" s="121">
        <v>258</v>
      </c>
      <c r="O37" s="122">
        <v>122</v>
      </c>
      <c r="P37" s="123">
        <v>8</v>
      </c>
      <c r="Q37" s="124">
        <v>380</v>
      </c>
      <c r="R37" s="125"/>
      <c r="S37" s="302"/>
    </row>
    <row r="38" spans="1:19" ht="5.0999999999999996" customHeight="1" thickTop="1" thickBot="1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20.100000000000001" customHeight="1" thickBot="1" x14ac:dyDescent="0.25">
      <c r="A39" s="131">
        <v>6</v>
      </c>
      <c r="B39" s="132"/>
      <c r="C39" s="133" t="s">
        <v>44</v>
      </c>
      <c r="D39" s="134">
        <v>1724</v>
      </c>
      <c r="E39" s="135">
        <v>816</v>
      </c>
      <c r="F39" s="136">
        <v>29</v>
      </c>
      <c r="G39" s="137">
        <v>2540</v>
      </c>
      <c r="H39" s="46"/>
      <c r="I39" s="138">
        <v>4</v>
      </c>
      <c r="J39" s="94"/>
      <c r="K39" s="131">
        <v>6</v>
      </c>
      <c r="L39" s="132"/>
      <c r="M39" s="133" t="s">
        <v>44</v>
      </c>
      <c r="N39" s="134">
        <v>1695</v>
      </c>
      <c r="O39" s="135">
        <v>685</v>
      </c>
      <c r="P39" s="136">
        <v>36</v>
      </c>
      <c r="Q39" s="137">
        <v>2380</v>
      </c>
      <c r="R39" s="46"/>
      <c r="S39" s="138">
        <v>0</v>
      </c>
    </row>
    <row r="40" spans="1:19" ht="5.0999999999999996" customHeight="1" thickBot="1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21.95" customHeight="1" thickBot="1" x14ac:dyDescent="0.25">
      <c r="A41" s="139"/>
      <c r="B41" s="140" t="s">
        <v>45</v>
      </c>
      <c r="C41" s="269" t="s">
        <v>241</v>
      </c>
      <c r="D41" s="269"/>
      <c r="E41" s="269"/>
      <c r="F41" s="94"/>
      <c r="G41" s="299" t="s">
        <v>47</v>
      </c>
      <c r="H41" s="300"/>
      <c r="I41" s="141">
        <v>14</v>
      </c>
      <c r="J41" s="94"/>
      <c r="K41" s="139"/>
      <c r="L41" s="140" t="s">
        <v>45</v>
      </c>
      <c r="M41" s="269" t="s">
        <v>242</v>
      </c>
      <c r="N41" s="269"/>
      <c r="O41" s="269"/>
      <c r="P41" s="94"/>
      <c r="Q41" s="299" t="s">
        <v>47</v>
      </c>
      <c r="R41" s="300"/>
      <c r="S41" s="141">
        <v>2</v>
      </c>
    </row>
    <row r="42" spans="1:19" ht="20.100000000000001" customHeight="1" x14ac:dyDescent="0.2">
      <c r="A42" s="48"/>
      <c r="B42" s="49" t="s">
        <v>49</v>
      </c>
      <c r="C42" s="272"/>
      <c r="D42" s="272"/>
      <c r="E42" s="272"/>
      <c r="F42" s="51"/>
      <c r="G42" s="51"/>
      <c r="H42" s="51"/>
      <c r="I42" s="51"/>
      <c r="J42" s="51"/>
      <c r="K42" s="48"/>
      <c r="L42" s="49" t="s">
        <v>49</v>
      </c>
      <c r="M42" s="272"/>
      <c r="N42" s="272"/>
      <c r="O42" s="272"/>
      <c r="P42" s="52"/>
      <c r="Q42" s="53"/>
      <c r="R42" s="53"/>
      <c r="S42" s="53"/>
    </row>
    <row r="43" spans="1:19" ht="24.95" customHeight="1" x14ac:dyDescent="0.2">
      <c r="A43" s="49" t="s">
        <v>51</v>
      </c>
      <c r="B43" s="49" t="s">
        <v>52</v>
      </c>
      <c r="C43" s="273"/>
      <c r="D43" s="273"/>
      <c r="E43" s="273"/>
      <c r="F43" s="273"/>
      <c r="G43" s="273"/>
      <c r="H43" s="273"/>
      <c r="I43" s="49"/>
      <c r="J43" s="49"/>
      <c r="K43" s="49" t="s">
        <v>54</v>
      </c>
      <c r="L43" s="274"/>
      <c r="M43" s="274"/>
      <c r="N43" s="54"/>
      <c r="O43" s="49" t="s">
        <v>49</v>
      </c>
      <c r="P43" s="275"/>
      <c r="Q43" s="275"/>
      <c r="R43" s="275"/>
      <c r="S43" s="275"/>
    </row>
    <row r="44" spans="1:19" ht="9.75" customHeight="1" x14ac:dyDescent="0.2">
      <c r="A44" s="49"/>
      <c r="B44" s="49"/>
      <c r="C44" s="55"/>
      <c r="D44" s="55"/>
      <c r="E44" s="55"/>
      <c r="F44" s="55"/>
      <c r="G44" s="55"/>
      <c r="H44" s="55"/>
      <c r="I44" s="49"/>
      <c r="J44" s="49"/>
      <c r="K44" s="49"/>
      <c r="L44" s="56"/>
      <c r="M44" s="56"/>
      <c r="N44" s="54"/>
      <c r="O44" s="49"/>
      <c r="P44" s="55"/>
      <c r="Q44" s="55"/>
      <c r="R44" s="55"/>
      <c r="S44" s="55"/>
    </row>
    <row r="45" spans="1:19" ht="30" customHeight="1" x14ac:dyDescent="0.3">
      <c r="A45" s="57" t="s">
        <v>55</v>
      </c>
    </row>
    <row r="46" spans="1:19" ht="20.100000000000001" customHeight="1" x14ac:dyDescent="0.2">
      <c r="B46" s="232" t="s">
        <v>56</v>
      </c>
      <c r="C46" s="276" t="s">
        <v>80</v>
      </c>
      <c r="D46" s="276"/>
      <c r="I46" s="232" t="s">
        <v>58</v>
      </c>
      <c r="J46" s="277">
        <v>18</v>
      </c>
      <c r="K46" s="277"/>
    </row>
    <row r="47" spans="1:19" ht="20.100000000000001" customHeight="1" x14ac:dyDescent="0.2">
      <c r="B47" s="232" t="s">
        <v>59</v>
      </c>
      <c r="C47" s="265" t="s">
        <v>60</v>
      </c>
      <c r="D47" s="265"/>
      <c r="I47" s="232" t="s">
        <v>61</v>
      </c>
      <c r="J47" s="266">
        <v>3</v>
      </c>
      <c r="K47" s="266"/>
      <c r="P47" s="232" t="s">
        <v>62</v>
      </c>
      <c r="Q47" s="267">
        <v>42307</v>
      </c>
      <c r="R47" s="268"/>
      <c r="S47" s="268"/>
    </row>
    <row r="48" spans="1:19" ht="9.9499999999999993" customHeight="1" x14ac:dyDescent="0.2"/>
    <row r="49" spans="1:19" ht="15" customHeight="1" x14ac:dyDescent="0.2">
      <c r="A49" s="249" t="s">
        <v>63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9"/>
    </row>
    <row r="50" spans="1:19" ht="90" customHeight="1" x14ac:dyDescent="0.2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2"/>
    </row>
    <row r="51" spans="1:19" ht="5.0999999999999996" customHeight="1" x14ac:dyDescent="0.2"/>
    <row r="52" spans="1:19" ht="15" customHeight="1" x14ac:dyDescent="0.2">
      <c r="A52" s="283" t="s">
        <v>64</v>
      </c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5"/>
    </row>
    <row r="53" spans="1:19" ht="6.7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</row>
    <row r="54" spans="1:19" ht="18" customHeight="1" x14ac:dyDescent="0.2">
      <c r="A54" s="62" t="s">
        <v>6</v>
      </c>
      <c r="B54" s="60"/>
      <c r="C54" s="60"/>
      <c r="D54" s="60"/>
      <c r="E54" s="60"/>
      <c r="F54" s="60"/>
      <c r="G54" s="60"/>
      <c r="H54" s="60"/>
      <c r="I54" s="60"/>
      <c r="J54" s="60"/>
      <c r="K54" s="63" t="s">
        <v>8</v>
      </c>
      <c r="L54" s="60"/>
      <c r="M54" s="60"/>
      <c r="N54" s="60"/>
      <c r="O54" s="60"/>
      <c r="P54" s="60"/>
      <c r="Q54" s="60"/>
      <c r="R54" s="60"/>
      <c r="S54" s="61"/>
    </row>
    <row r="55" spans="1:19" ht="18" customHeight="1" x14ac:dyDescent="0.2">
      <c r="A55" s="142"/>
      <c r="B55" s="143" t="s">
        <v>65</v>
      </c>
      <c r="C55" s="144"/>
      <c r="D55" s="145"/>
      <c r="E55" s="143" t="s">
        <v>66</v>
      </c>
      <c r="F55" s="144"/>
      <c r="G55" s="144"/>
      <c r="H55" s="144"/>
      <c r="I55" s="145"/>
      <c r="J55" s="60"/>
      <c r="K55" s="146"/>
      <c r="L55" s="143" t="s">
        <v>65</v>
      </c>
      <c r="M55" s="144"/>
      <c r="N55" s="145"/>
      <c r="O55" s="143" t="s">
        <v>66</v>
      </c>
      <c r="P55" s="144"/>
      <c r="Q55" s="144"/>
      <c r="R55" s="144"/>
      <c r="S55" s="147"/>
    </row>
    <row r="56" spans="1:19" ht="18" customHeight="1" x14ac:dyDescent="0.2">
      <c r="A56" s="148" t="s">
        <v>151</v>
      </c>
      <c r="B56" s="149" t="s">
        <v>68</v>
      </c>
      <c r="C56" s="150"/>
      <c r="D56" s="151" t="s">
        <v>69</v>
      </c>
      <c r="E56" s="149" t="s">
        <v>68</v>
      </c>
      <c r="F56" s="152"/>
      <c r="G56" s="152"/>
      <c r="H56" s="153"/>
      <c r="I56" s="151" t="s">
        <v>69</v>
      </c>
      <c r="J56" s="60"/>
      <c r="K56" s="154" t="s">
        <v>151</v>
      </c>
      <c r="L56" s="149" t="s">
        <v>68</v>
      </c>
      <c r="M56" s="150"/>
      <c r="N56" s="151" t="s">
        <v>69</v>
      </c>
      <c r="O56" s="149" t="s">
        <v>68</v>
      </c>
      <c r="P56" s="152"/>
      <c r="Q56" s="152"/>
      <c r="R56" s="153"/>
      <c r="S56" s="155" t="s">
        <v>69</v>
      </c>
    </row>
    <row r="57" spans="1:19" ht="18" customHeight="1" x14ac:dyDescent="0.2">
      <c r="A57" s="81"/>
      <c r="B57" s="291"/>
      <c r="C57" s="292"/>
      <c r="D57" s="82"/>
      <c r="E57" s="291"/>
      <c r="F57" s="293"/>
      <c r="G57" s="293"/>
      <c r="H57" s="292"/>
      <c r="I57" s="82"/>
      <c r="J57" s="156"/>
      <c r="K57" s="83"/>
      <c r="L57" s="291"/>
      <c r="M57" s="292"/>
      <c r="N57" s="82"/>
      <c r="O57" s="291"/>
      <c r="P57" s="293"/>
      <c r="Q57" s="293"/>
      <c r="R57" s="292"/>
      <c r="S57" s="84"/>
    </row>
    <row r="58" spans="1:19" ht="18" customHeight="1" x14ac:dyDescent="0.2">
      <c r="A58" s="81"/>
      <c r="B58" s="291"/>
      <c r="C58" s="292"/>
      <c r="D58" s="82"/>
      <c r="E58" s="291"/>
      <c r="F58" s="293"/>
      <c r="G58" s="293"/>
      <c r="H58" s="292"/>
      <c r="I58" s="82"/>
      <c r="J58" s="156"/>
      <c r="K58" s="83"/>
      <c r="L58" s="291"/>
      <c r="M58" s="292"/>
      <c r="N58" s="82"/>
      <c r="O58" s="291"/>
      <c r="P58" s="293"/>
      <c r="Q58" s="293"/>
      <c r="R58" s="292"/>
      <c r="S58" s="84"/>
    </row>
    <row r="59" spans="1:19" ht="11.25" customHeight="1" x14ac:dyDescent="0.2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</row>
    <row r="60" spans="1:19" ht="3.75" customHeight="1" x14ac:dyDescent="0.2">
      <c r="A60" s="63"/>
      <c r="B60" s="60"/>
      <c r="C60" s="60"/>
      <c r="D60" s="60"/>
      <c r="E60" s="60"/>
      <c r="F60" s="60"/>
      <c r="G60" s="60"/>
      <c r="H60" s="60"/>
      <c r="I60" s="60"/>
      <c r="J60" s="60"/>
      <c r="K60" s="63"/>
      <c r="L60" s="60"/>
      <c r="M60" s="60"/>
      <c r="N60" s="60"/>
      <c r="O60" s="60"/>
      <c r="P60" s="60"/>
      <c r="Q60" s="60"/>
      <c r="R60" s="60"/>
      <c r="S60" s="60"/>
    </row>
    <row r="61" spans="1:19" ht="19.5" customHeight="1" x14ac:dyDescent="0.2">
      <c r="A61" s="294" t="s">
        <v>71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95"/>
    </row>
    <row r="62" spans="1:19" ht="90" customHeight="1" x14ac:dyDescent="0.2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8"/>
    </row>
    <row r="63" spans="1:19" ht="5.0999999999999996" customHeight="1" x14ac:dyDescent="0.2"/>
    <row r="64" spans="1:19" ht="15" customHeight="1" x14ac:dyDescent="0.2">
      <c r="A64" s="249" t="s">
        <v>72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9"/>
    </row>
    <row r="65" spans="1:19" ht="90" customHeight="1" x14ac:dyDescent="0.2">
      <c r="A65" s="280" t="s">
        <v>243</v>
      </c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2"/>
    </row>
    <row r="66" spans="1:19" ht="30" customHeight="1" x14ac:dyDescent="0.2">
      <c r="A66" s="289" t="s">
        <v>73</v>
      </c>
      <c r="B66" s="289"/>
      <c r="C66" s="290"/>
      <c r="D66" s="290"/>
      <c r="E66" s="290"/>
      <c r="F66" s="290"/>
      <c r="G66" s="290"/>
      <c r="H66" s="290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" t="s">
        <v>2</v>
      </c>
      <c r="L1" s="316" t="s">
        <v>244</v>
      </c>
      <c r="M1" s="316"/>
      <c r="N1" s="316"/>
      <c r="O1" s="244" t="s">
        <v>4</v>
      </c>
      <c r="P1" s="244"/>
      <c r="Q1" s="245">
        <v>42083</v>
      </c>
      <c r="R1" s="245"/>
      <c r="S1" s="245"/>
    </row>
    <row r="2" spans="1:19" ht="9.9499999999999993" customHeight="1" thickBot="1" x14ac:dyDescent="0.25">
      <c r="B2" s="241"/>
      <c r="C2" s="241"/>
    </row>
    <row r="3" spans="1:19" ht="18.75" thickBot="1" x14ac:dyDescent="0.25">
      <c r="A3" s="2" t="s">
        <v>6</v>
      </c>
      <c r="B3" s="317" t="s">
        <v>245</v>
      </c>
      <c r="C3" s="318"/>
      <c r="D3" s="318"/>
      <c r="E3" s="318"/>
      <c r="F3" s="318"/>
      <c r="G3" s="318"/>
      <c r="H3" s="318"/>
      <c r="I3" s="319"/>
      <c r="J3" s="94"/>
      <c r="K3" s="2" t="s">
        <v>8</v>
      </c>
      <c r="L3" s="317" t="s">
        <v>246</v>
      </c>
      <c r="M3" s="318"/>
      <c r="N3" s="318"/>
      <c r="O3" s="318"/>
      <c r="P3" s="318"/>
      <c r="Q3" s="318"/>
      <c r="R3" s="318"/>
      <c r="S3" s="319"/>
    </row>
    <row r="4" spans="1:19" ht="5.0999999999999996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12.95" customHeight="1" x14ac:dyDescent="0.2">
      <c r="A5" s="320" t="s">
        <v>10</v>
      </c>
      <c r="B5" s="321"/>
      <c r="C5" s="322" t="s">
        <v>11</v>
      </c>
      <c r="D5" s="311" t="s">
        <v>12</v>
      </c>
      <c r="E5" s="312"/>
      <c r="F5" s="312"/>
      <c r="G5" s="313"/>
      <c r="H5" s="95"/>
      <c r="I5" s="96" t="s">
        <v>13</v>
      </c>
      <c r="J5" s="94"/>
      <c r="K5" s="320" t="s">
        <v>10</v>
      </c>
      <c r="L5" s="321"/>
      <c r="M5" s="322" t="s">
        <v>11</v>
      </c>
      <c r="N5" s="311" t="s">
        <v>12</v>
      </c>
      <c r="O5" s="312"/>
      <c r="P5" s="312"/>
      <c r="Q5" s="313"/>
      <c r="R5" s="95"/>
      <c r="S5" s="96" t="s">
        <v>13</v>
      </c>
    </row>
    <row r="6" spans="1:19" ht="12.95" customHeight="1" x14ac:dyDescent="0.2">
      <c r="A6" s="314" t="s">
        <v>14</v>
      </c>
      <c r="B6" s="315"/>
      <c r="C6" s="323"/>
      <c r="D6" s="97" t="s">
        <v>15</v>
      </c>
      <c r="E6" s="98" t="s">
        <v>16</v>
      </c>
      <c r="F6" s="98" t="s">
        <v>17</v>
      </c>
      <c r="G6" s="99" t="s">
        <v>18</v>
      </c>
      <c r="H6" s="100"/>
      <c r="I6" s="101" t="s">
        <v>19</v>
      </c>
      <c r="J6" s="94"/>
      <c r="K6" s="314" t="s">
        <v>14</v>
      </c>
      <c r="L6" s="315"/>
      <c r="M6" s="323"/>
      <c r="N6" s="97" t="s">
        <v>15</v>
      </c>
      <c r="O6" s="98" t="s">
        <v>16</v>
      </c>
      <c r="P6" s="98" t="s">
        <v>17</v>
      </c>
      <c r="Q6" s="99" t="s">
        <v>18</v>
      </c>
      <c r="R6" s="100"/>
      <c r="S6" s="101" t="s">
        <v>19</v>
      </c>
    </row>
    <row r="7" spans="1:19" ht="5.0999999999999996" customHeight="1" x14ac:dyDescent="0.2">
      <c r="A7" s="102"/>
      <c r="B7" s="102"/>
      <c r="C7" s="94"/>
      <c r="D7" s="94"/>
      <c r="E7" s="94"/>
      <c r="F7" s="94"/>
      <c r="G7" s="94"/>
      <c r="H7" s="94"/>
      <c r="I7" s="94"/>
      <c r="J7" s="94"/>
      <c r="K7" s="102"/>
      <c r="L7" s="102"/>
      <c r="M7" s="94"/>
      <c r="N7" s="94"/>
      <c r="O7" s="94"/>
      <c r="P7" s="94"/>
      <c r="Q7" s="94"/>
      <c r="R7" s="94"/>
      <c r="S7" s="94"/>
    </row>
    <row r="8" spans="1:19" ht="12.95" customHeight="1" x14ac:dyDescent="0.2">
      <c r="A8" s="309" t="s">
        <v>247</v>
      </c>
      <c r="B8" s="310"/>
      <c r="C8" s="103">
        <v>1</v>
      </c>
      <c r="D8" s="104">
        <v>137</v>
      </c>
      <c r="E8" s="105">
        <v>54</v>
      </c>
      <c r="F8" s="105">
        <v>5</v>
      </c>
      <c r="G8" s="106">
        <v>191</v>
      </c>
      <c r="H8" s="107"/>
      <c r="I8" s="108"/>
      <c r="J8" s="94"/>
      <c r="K8" s="309" t="s">
        <v>248</v>
      </c>
      <c r="L8" s="310"/>
      <c r="M8" s="103">
        <v>2</v>
      </c>
      <c r="N8" s="104">
        <v>134</v>
      </c>
      <c r="O8" s="105">
        <v>70</v>
      </c>
      <c r="P8" s="105">
        <v>2</v>
      </c>
      <c r="Q8" s="106">
        <v>204</v>
      </c>
      <c r="R8" s="107"/>
      <c r="S8" s="108"/>
    </row>
    <row r="9" spans="1:19" ht="12.95" customHeight="1" x14ac:dyDescent="0.2">
      <c r="A9" s="305"/>
      <c r="B9" s="306"/>
      <c r="C9" s="109">
        <v>2</v>
      </c>
      <c r="D9" s="110">
        <v>139</v>
      </c>
      <c r="E9" s="111">
        <v>62</v>
      </c>
      <c r="F9" s="111">
        <v>3</v>
      </c>
      <c r="G9" s="112">
        <v>201</v>
      </c>
      <c r="H9" s="107"/>
      <c r="I9" s="108"/>
      <c r="J9" s="94"/>
      <c r="K9" s="305"/>
      <c r="L9" s="306"/>
      <c r="M9" s="109">
        <v>1</v>
      </c>
      <c r="N9" s="110">
        <v>138</v>
      </c>
      <c r="O9" s="111">
        <v>52</v>
      </c>
      <c r="P9" s="111">
        <v>4</v>
      </c>
      <c r="Q9" s="112">
        <v>190</v>
      </c>
      <c r="R9" s="107"/>
      <c r="S9" s="108"/>
    </row>
    <row r="10" spans="1:19" ht="9.9499999999999993" customHeight="1" x14ac:dyDescent="0.2">
      <c r="A10" s="307" t="s">
        <v>132</v>
      </c>
      <c r="B10" s="308"/>
      <c r="C10" s="113"/>
      <c r="D10" s="114"/>
      <c r="E10" s="114"/>
      <c r="F10" s="114"/>
      <c r="G10" s="115" t="s">
        <v>133</v>
      </c>
      <c r="H10" s="107"/>
      <c r="I10" s="116"/>
      <c r="J10" s="94"/>
      <c r="K10" s="307" t="s">
        <v>213</v>
      </c>
      <c r="L10" s="308"/>
      <c r="M10" s="113"/>
      <c r="N10" s="114"/>
      <c r="O10" s="114"/>
      <c r="P10" s="114"/>
      <c r="Q10" s="115" t="s">
        <v>133</v>
      </c>
      <c r="R10" s="107"/>
      <c r="S10" s="116"/>
    </row>
    <row r="11" spans="1:19" ht="9.9499999999999993" customHeight="1" thickBot="1" x14ac:dyDescent="0.25">
      <c r="A11" s="307"/>
      <c r="B11" s="308"/>
      <c r="C11" s="117"/>
      <c r="D11" s="118"/>
      <c r="E11" s="118"/>
      <c r="F11" s="118"/>
      <c r="G11" s="119" t="s">
        <v>133</v>
      </c>
      <c r="H11" s="107"/>
      <c r="I11" s="301">
        <v>0</v>
      </c>
      <c r="J11" s="94"/>
      <c r="K11" s="307"/>
      <c r="L11" s="308"/>
      <c r="M11" s="117"/>
      <c r="N11" s="118"/>
      <c r="O11" s="118"/>
      <c r="P11" s="118"/>
      <c r="Q11" s="119" t="s">
        <v>133</v>
      </c>
      <c r="R11" s="107"/>
      <c r="S11" s="301">
        <v>2</v>
      </c>
    </row>
    <row r="12" spans="1:19" ht="15.95" customHeight="1" thickBot="1" x14ac:dyDescent="0.25">
      <c r="A12" s="255">
        <v>1407</v>
      </c>
      <c r="B12" s="256"/>
      <c r="C12" s="120" t="s">
        <v>18</v>
      </c>
      <c r="D12" s="121">
        <v>276</v>
      </c>
      <c r="E12" s="122">
        <v>116</v>
      </c>
      <c r="F12" s="123">
        <v>8</v>
      </c>
      <c r="G12" s="124">
        <v>392</v>
      </c>
      <c r="H12" s="125"/>
      <c r="I12" s="302"/>
      <c r="J12" s="94"/>
      <c r="K12" s="255">
        <v>5243</v>
      </c>
      <c r="L12" s="256"/>
      <c r="M12" s="120" t="s">
        <v>18</v>
      </c>
      <c r="N12" s="121">
        <v>272</v>
      </c>
      <c r="O12" s="122">
        <v>122</v>
      </c>
      <c r="P12" s="123">
        <v>6</v>
      </c>
      <c r="Q12" s="124">
        <v>394</v>
      </c>
      <c r="R12" s="125"/>
      <c r="S12" s="302"/>
    </row>
    <row r="13" spans="1:19" ht="12.95" customHeight="1" thickTop="1" x14ac:dyDescent="0.2">
      <c r="A13" s="303" t="s">
        <v>249</v>
      </c>
      <c r="B13" s="304"/>
      <c r="C13" s="126">
        <v>1</v>
      </c>
      <c r="D13" s="127">
        <v>118</v>
      </c>
      <c r="E13" s="128">
        <v>52</v>
      </c>
      <c r="F13" s="128">
        <v>3</v>
      </c>
      <c r="G13" s="129">
        <v>170</v>
      </c>
      <c r="H13" s="107"/>
      <c r="I13" s="108"/>
      <c r="J13" s="94"/>
      <c r="K13" s="303" t="s">
        <v>250</v>
      </c>
      <c r="L13" s="304"/>
      <c r="M13" s="103">
        <v>2</v>
      </c>
      <c r="N13" s="127">
        <v>121</v>
      </c>
      <c r="O13" s="128">
        <v>79</v>
      </c>
      <c r="P13" s="128">
        <v>2</v>
      </c>
      <c r="Q13" s="129">
        <v>200</v>
      </c>
      <c r="R13" s="107"/>
      <c r="S13" s="108"/>
    </row>
    <row r="14" spans="1:19" ht="12.95" customHeight="1" x14ac:dyDescent="0.2">
      <c r="A14" s="305"/>
      <c r="B14" s="306"/>
      <c r="C14" s="109">
        <v>2</v>
      </c>
      <c r="D14" s="110">
        <v>111</v>
      </c>
      <c r="E14" s="111">
        <v>44</v>
      </c>
      <c r="F14" s="111">
        <v>8</v>
      </c>
      <c r="G14" s="112">
        <v>155</v>
      </c>
      <c r="H14" s="107"/>
      <c r="I14" s="108"/>
      <c r="J14" s="94"/>
      <c r="K14" s="305"/>
      <c r="L14" s="306"/>
      <c r="M14" s="109">
        <v>1</v>
      </c>
      <c r="N14" s="110">
        <v>118</v>
      </c>
      <c r="O14" s="111">
        <v>62</v>
      </c>
      <c r="P14" s="111">
        <v>3</v>
      </c>
      <c r="Q14" s="112">
        <v>180</v>
      </c>
      <c r="R14" s="107"/>
      <c r="S14" s="108"/>
    </row>
    <row r="15" spans="1:19" ht="9.9499999999999993" customHeight="1" x14ac:dyDescent="0.2">
      <c r="A15" s="307" t="s">
        <v>209</v>
      </c>
      <c r="B15" s="308"/>
      <c r="C15" s="113"/>
      <c r="D15" s="114"/>
      <c r="E15" s="114"/>
      <c r="F15" s="114"/>
      <c r="G15" s="115" t="s">
        <v>133</v>
      </c>
      <c r="H15" s="107"/>
      <c r="I15" s="116"/>
      <c r="J15" s="94"/>
      <c r="K15" s="307" t="s">
        <v>167</v>
      </c>
      <c r="L15" s="308"/>
      <c r="M15" s="113"/>
      <c r="N15" s="114"/>
      <c r="O15" s="114"/>
      <c r="P15" s="114"/>
      <c r="Q15" s="115" t="s">
        <v>133</v>
      </c>
      <c r="R15" s="107"/>
      <c r="S15" s="116"/>
    </row>
    <row r="16" spans="1:19" ht="9.9499999999999993" customHeight="1" thickBot="1" x14ac:dyDescent="0.25">
      <c r="A16" s="307"/>
      <c r="B16" s="308"/>
      <c r="C16" s="117"/>
      <c r="D16" s="118"/>
      <c r="E16" s="118"/>
      <c r="F16" s="118"/>
      <c r="G16" s="130" t="s">
        <v>133</v>
      </c>
      <c r="H16" s="107"/>
      <c r="I16" s="301">
        <v>0</v>
      </c>
      <c r="J16" s="94"/>
      <c r="K16" s="307"/>
      <c r="L16" s="308"/>
      <c r="M16" s="117"/>
      <c r="N16" s="118"/>
      <c r="O16" s="118"/>
      <c r="P16" s="118"/>
      <c r="Q16" s="130" t="s">
        <v>133</v>
      </c>
      <c r="R16" s="107"/>
      <c r="S16" s="301">
        <v>2</v>
      </c>
    </row>
    <row r="17" spans="1:19" ht="15.95" customHeight="1" thickBot="1" x14ac:dyDescent="0.25">
      <c r="A17" s="255">
        <v>5800</v>
      </c>
      <c r="B17" s="256"/>
      <c r="C17" s="120" t="s">
        <v>18</v>
      </c>
      <c r="D17" s="121">
        <v>229</v>
      </c>
      <c r="E17" s="122">
        <v>96</v>
      </c>
      <c r="F17" s="123">
        <v>11</v>
      </c>
      <c r="G17" s="124">
        <v>325</v>
      </c>
      <c r="H17" s="125"/>
      <c r="I17" s="302"/>
      <c r="J17" s="94"/>
      <c r="K17" s="255">
        <v>13557</v>
      </c>
      <c r="L17" s="256"/>
      <c r="M17" s="120" t="s">
        <v>18</v>
      </c>
      <c r="N17" s="121">
        <v>239</v>
      </c>
      <c r="O17" s="122">
        <v>141</v>
      </c>
      <c r="P17" s="123">
        <v>5</v>
      </c>
      <c r="Q17" s="124">
        <v>380</v>
      </c>
      <c r="R17" s="125"/>
      <c r="S17" s="302"/>
    </row>
    <row r="18" spans="1:19" ht="12.95" customHeight="1" thickTop="1" x14ac:dyDescent="0.2">
      <c r="A18" s="303" t="s">
        <v>251</v>
      </c>
      <c r="B18" s="304"/>
      <c r="C18" s="126">
        <v>1</v>
      </c>
      <c r="D18" s="127">
        <v>115</v>
      </c>
      <c r="E18" s="128">
        <v>67</v>
      </c>
      <c r="F18" s="128">
        <v>1</v>
      </c>
      <c r="G18" s="129">
        <v>182</v>
      </c>
      <c r="H18" s="107"/>
      <c r="I18" s="108"/>
      <c r="J18" s="94"/>
      <c r="K18" s="303" t="s">
        <v>252</v>
      </c>
      <c r="L18" s="304"/>
      <c r="M18" s="103">
        <v>2</v>
      </c>
      <c r="N18" s="127">
        <v>129</v>
      </c>
      <c r="O18" s="128">
        <v>61</v>
      </c>
      <c r="P18" s="128">
        <v>3</v>
      </c>
      <c r="Q18" s="129">
        <v>190</v>
      </c>
      <c r="R18" s="107"/>
      <c r="S18" s="108"/>
    </row>
    <row r="19" spans="1:19" ht="12.95" customHeight="1" x14ac:dyDescent="0.2">
      <c r="A19" s="305"/>
      <c r="B19" s="306"/>
      <c r="C19" s="109">
        <v>2</v>
      </c>
      <c r="D19" s="110">
        <v>140</v>
      </c>
      <c r="E19" s="111">
        <v>58</v>
      </c>
      <c r="F19" s="111">
        <v>3</v>
      </c>
      <c r="G19" s="112">
        <v>198</v>
      </c>
      <c r="H19" s="107"/>
      <c r="I19" s="108"/>
      <c r="J19" s="94"/>
      <c r="K19" s="305"/>
      <c r="L19" s="306"/>
      <c r="M19" s="109">
        <v>1</v>
      </c>
      <c r="N19" s="110">
        <v>142</v>
      </c>
      <c r="O19" s="111">
        <v>54</v>
      </c>
      <c r="P19" s="111">
        <v>4</v>
      </c>
      <c r="Q19" s="112">
        <v>196</v>
      </c>
      <c r="R19" s="107"/>
      <c r="S19" s="108"/>
    </row>
    <row r="20" spans="1:19" ht="9.9499999999999993" customHeight="1" x14ac:dyDescent="0.2">
      <c r="A20" s="307" t="s">
        <v>253</v>
      </c>
      <c r="B20" s="308"/>
      <c r="C20" s="113"/>
      <c r="D20" s="114"/>
      <c r="E20" s="114"/>
      <c r="F20" s="114"/>
      <c r="G20" s="115" t="s">
        <v>133</v>
      </c>
      <c r="H20" s="107"/>
      <c r="I20" s="116"/>
      <c r="J20" s="94"/>
      <c r="K20" s="307" t="s">
        <v>167</v>
      </c>
      <c r="L20" s="308"/>
      <c r="M20" s="113"/>
      <c r="N20" s="114"/>
      <c r="O20" s="114"/>
      <c r="P20" s="114"/>
      <c r="Q20" s="115" t="s">
        <v>133</v>
      </c>
      <c r="R20" s="107"/>
      <c r="S20" s="116"/>
    </row>
    <row r="21" spans="1:19" ht="9.9499999999999993" customHeight="1" thickBot="1" x14ac:dyDescent="0.25">
      <c r="A21" s="307"/>
      <c r="B21" s="308"/>
      <c r="C21" s="117"/>
      <c r="D21" s="118"/>
      <c r="E21" s="118"/>
      <c r="F21" s="118"/>
      <c r="G21" s="130" t="s">
        <v>133</v>
      </c>
      <c r="H21" s="107"/>
      <c r="I21" s="301">
        <v>0</v>
      </c>
      <c r="J21" s="94"/>
      <c r="K21" s="307"/>
      <c r="L21" s="308"/>
      <c r="M21" s="117"/>
      <c r="N21" s="118"/>
      <c r="O21" s="118"/>
      <c r="P21" s="118"/>
      <c r="Q21" s="130" t="s">
        <v>133</v>
      </c>
      <c r="R21" s="107"/>
      <c r="S21" s="301">
        <v>2</v>
      </c>
    </row>
    <row r="22" spans="1:19" ht="15.95" customHeight="1" thickBot="1" x14ac:dyDescent="0.25">
      <c r="A22" s="255">
        <v>11350</v>
      </c>
      <c r="B22" s="256"/>
      <c r="C22" s="120" t="s">
        <v>18</v>
      </c>
      <c r="D22" s="121">
        <v>255</v>
      </c>
      <c r="E22" s="122">
        <v>125</v>
      </c>
      <c r="F22" s="123">
        <v>4</v>
      </c>
      <c r="G22" s="124">
        <v>380</v>
      </c>
      <c r="H22" s="125"/>
      <c r="I22" s="302"/>
      <c r="J22" s="94"/>
      <c r="K22" s="255">
        <v>955</v>
      </c>
      <c r="L22" s="256"/>
      <c r="M22" s="120" t="s">
        <v>18</v>
      </c>
      <c r="N22" s="121">
        <v>271</v>
      </c>
      <c r="O22" s="122">
        <v>115</v>
      </c>
      <c r="P22" s="123">
        <v>7</v>
      </c>
      <c r="Q22" s="124">
        <v>386</v>
      </c>
      <c r="R22" s="125"/>
      <c r="S22" s="302"/>
    </row>
    <row r="23" spans="1:19" ht="12.95" customHeight="1" thickTop="1" x14ac:dyDescent="0.2">
      <c r="A23" s="303" t="s">
        <v>254</v>
      </c>
      <c r="B23" s="304"/>
      <c r="C23" s="126">
        <v>1</v>
      </c>
      <c r="D23" s="127">
        <v>125</v>
      </c>
      <c r="E23" s="128">
        <v>59</v>
      </c>
      <c r="F23" s="128">
        <v>1</v>
      </c>
      <c r="G23" s="129">
        <v>184</v>
      </c>
      <c r="H23" s="107"/>
      <c r="I23" s="108"/>
      <c r="J23" s="94"/>
      <c r="K23" s="303" t="s">
        <v>255</v>
      </c>
      <c r="L23" s="304"/>
      <c r="M23" s="103">
        <v>2</v>
      </c>
      <c r="N23" s="127">
        <v>129</v>
      </c>
      <c r="O23" s="128">
        <v>63</v>
      </c>
      <c r="P23" s="128">
        <v>1</v>
      </c>
      <c r="Q23" s="129">
        <v>192</v>
      </c>
      <c r="R23" s="107"/>
      <c r="S23" s="108"/>
    </row>
    <row r="24" spans="1:19" ht="12.95" customHeight="1" x14ac:dyDescent="0.2">
      <c r="A24" s="305"/>
      <c r="B24" s="306"/>
      <c r="C24" s="109">
        <v>2</v>
      </c>
      <c r="D24" s="110">
        <v>134</v>
      </c>
      <c r="E24" s="111">
        <v>52</v>
      </c>
      <c r="F24" s="111">
        <v>3</v>
      </c>
      <c r="G24" s="112">
        <v>186</v>
      </c>
      <c r="H24" s="107"/>
      <c r="I24" s="108"/>
      <c r="J24" s="94"/>
      <c r="K24" s="305"/>
      <c r="L24" s="306"/>
      <c r="M24" s="109">
        <v>1</v>
      </c>
      <c r="N24" s="110">
        <v>132</v>
      </c>
      <c r="O24" s="111">
        <v>63</v>
      </c>
      <c r="P24" s="111">
        <v>4</v>
      </c>
      <c r="Q24" s="112">
        <v>195</v>
      </c>
      <c r="R24" s="107"/>
      <c r="S24" s="108"/>
    </row>
    <row r="25" spans="1:19" ht="9.9499999999999993" customHeight="1" x14ac:dyDescent="0.2">
      <c r="A25" s="307" t="s">
        <v>23</v>
      </c>
      <c r="B25" s="308"/>
      <c r="C25" s="113"/>
      <c r="D25" s="114"/>
      <c r="E25" s="114"/>
      <c r="F25" s="114"/>
      <c r="G25" s="115" t="s">
        <v>133</v>
      </c>
      <c r="H25" s="107"/>
      <c r="I25" s="116"/>
      <c r="J25" s="94"/>
      <c r="K25" s="307" t="s">
        <v>256</v>
      </c>
      <c r="L25" s="308"/>
      <c r="M25" s="113"/>
      <c r="N25" s="114"/>
      <c r="O25" s="114"/>
      <c r="P25" s="114"/>
      <c r="Q25" s="115" t="s">
        <v>133</v>
      </c>
      <c r="R25" s="107"/>
      <c r="S25" s="116"/>
    </row>
    <row r="26" spans="1:19" ht="9.9499999999999993" customHeight="1" thickBot="1" x14ac:dyDescent="0.25">
      <c r="A26" s="307"/>
      <c r="B26" s="308"/>
      <c r="C26" s="117"/>
      <c r="D26" s="118"/>
      <c r="E26" s="118"/>
      <c r="F26" s="118"/>
      <c r="G26" s="130" t="s">
        <v>133</v>
      </c>
      <c r="H26" s="107"/>
      <c r="I26" s="301">
        <v>0</v>
      </c>
      <c r="J26" s="94"/>
      <c r="K26" s="307"/>
      <c r="L26" s="308"/>
      <c r="M26" s="117"/>
      <c r="N26" s="118"/>
      <c r="O26" s="118"/>
      <c r="P26" s="118"/>
      <c r="Q26" s="130" t="s">
        <v>133</v>
      </c>
      <c r="R26" s="107"/>
      <c r="S26" s="301">
        <v>2</v>
      </c>
    </row>
    <row r="27" spans="1:19" ht="15.95" customHeight="1" thickBot="1" x14ac:dyDescent="0.25">
      <c r="A27" s="255">
        <v>5804</v>
      </c>
      <c r="B27" s="256"/>
      <c r="C27" s="120" t="s">
        <v>18</v>
      </c>
      <c r="D27" s="121">
        <v>259</v>
      </c>
      <c r="E27" s="122">
        <v>111</v>
      </c>
      <c r="F27" s="123">
        <v>4</v>
      </c>
      <c r="G27" s="124">
        <v>370</v>
      </c>
      <c r="H27" s="125"/>
      <c r="I27" s="302"/>
      <c r="J27" s="94"/>
      <c r="K27" s="255">
        <v>924</v>
      </c>
      <c r="L27" s="256"/>
      <c r="M27" s="120" t="s">
        <v>18</v>
      </c>
      <c r="N27" s="121">
        <v>261</v>
      </c>
      <c r="O27" s="122">
        <v>126</v>
      </c>
      <c r="P27" s="123">
        <v>5</v>
      </c>
      <c r="Q27" s="124">
        <v>387</v>
      </c>
      <c r="R27" s="125"/>
      <c r="S27" s="302"/>
    </row>
    <row r="28" spans="1:19" ht="12.95" customHeight="1" thickTop="1" x14ac:dyDescent="0.2">
      <c r="A28" s="303" t="s">
        <v>257</v>
      </c>
      <c r="B28" s="304"/>
      <c r="C28" s="126">
        <v>1</v>
      </c>
      <c r="D28" s="127">
        <v>140</v>
      </c>
      <c r="E28" s="128">
        <v>72</v>
      </c>
      <c r="F28" s="128">
        <v>3</v>
      </c>
      <c r="G28" s="129">
        <v>212</v>
      </c>
      <c r="H28" s="107"/>
      <c r="I28" s="108"/>
      <c r="J28" s="94"/>
      <c r="K28" s="303" t="s">
        <v>258</v>
      </c>
      <c r="L28" s="304"/>
      <c r="M28" s="103">
        <v>2</v>
      </c>
      <c r="N28" s="127">
        <v>128</v>
      </c>
      <c r="O28" s="128">
        <v>54</v>
      </c>
      <c r="P28" s="128">
        <v>4</v>
      </c>
      <c r="Q28" s="129">
        <v>182</v>
      </c>
      <c r="R28" s="107"/>
      <c r="S28" s="108"/>
    </row>
    <row r="29" spans="1:19" ht="12.95" customHeight="1" x14ac:dyDescent="0.2">
      <c r="A29" s="305"/>
      <c r="B29" s="306"/>
      <c r="C29" s="109">
        <v>2</v>
      </c>
      <c r="D29" s="110">
        <v>141</v>
      </c>
      <c r="E29" s="111">
        <v>53</v>
      </c>
      <c r="F29" s="111">
        <v>6</v>
      </c>
      <c r="G29" s="112">
        <v>194</v>
      </c>
      <c r="H29" s="107"/>
      <c r="I29" s="108"/>
      <c r="J29" s="94"/>
      <c r="K29" s="305"/>
      <c r="L29" s="306"/>
      <c r="M29" s="109">
        <v>1</v>
      </c>
      <c r="N29" s="110">
        <v>118</v>
      </c>
      <c r="O29" s="111">
        <v>50</v>
      </c>
      <c r="P29" s="111">
        <v>4</v>
      </c>
      <c r="Q29" s="112">
        <v>168</v>
      </c>
      <c r="R29" s="107"/>
      <c r="S29" s="108"/>
    </row>
    <row r="30" spans="1:19" ht="9.9499999999999993" customHeight="1" x14ac:dyDescent="0.2">
      <c r="A30" s="307" t="s">
        <v>259</v>
      </c>
      <c r="B30" s="308"/>
      <c r="C30" s="113"/>
      <c r="D30" s="114"/>
      <c r="E30" s="114"/>
      <c r="F30" s="114"/>
      <c r="G30" s="115" t="s">
        <v>133</v>
      </c>
      <c r="H30" s="107"/>
      <c r="I30" s="116"/>
      <c r="J30" s="94"/>
      <c r="K30" s="307" t="s">
        <v>260</v>
      </c>
      <c r="L30" s="308"/>
      <c r="M30" s="113"/>
      <c r="N30" s="114"/>
      <c r="O30" s="114"/>
      <c r="P30" s="114"/>
      <c r="Q30" s="115" t="s">
        <v>133</v>
      </c>
      <c r="R30" s="107"/>
      <c r="S30" s="116"/>
    </row>
    <row r="31" spans="1:19" ht="9.9499999999999993" customHeight="1" thickBot="1" x14ac:dyDescent="0.25">
      <c r="A31" s="307"/>
      <c r="B31" s="308"/>
      <c r="C31" s="117"/>
      <c r="D31" s="118"/>
      <c r="E31" s="118"/>
      <c r="F31" s="118"/>
      <c r="G31" s="130" t="s">
        <v>133</v>
      </c>
      <c r="H31" s="107"/>
      <c r="I31" s="301">
        <v>2</v>
      </c>
      <c r="J31" s="94"/>
      <c r="K31" s="307"/>
      <c r="L31" s="308"/>
      <c r="M31" s="117"/>
      <c r="N31" s="118"/>
      <c r="O31" s="118"/>
      <c r="P31" s="118"/>
      <c r="Q31" s="130" t="s">
        <v>133</v>
      </c>
      <c r="R31" s="107"/>
      <c r="S31" s="301">
        <v>0</v>
      </c>
    </row>
    <row r="32" spans="1:19" ht="15.95" customHeight="1" thickBot="1" x14ac:dyDescent="0.25">
      <c r="A32" s="255">
        <v>1297</v>
      </c>
      <c r="B32" s="256"/>
      <c r="C32" s="120" t="s">
        <v>18</v>
      </c>
      <c r="D32" s="121">
        <v>281</v>
      </c>
      <c r="E32" s="122">
        <v>125</v>
      </c>
      <c r="F32" s="123">
        <v>9</v>
      </c>
      <c r="G32" s="124">
        <v>406</v>
      </c>
      <c r="H32" s="125"/>
      <c r="I32" s="302"/>
      <c r="J32" s="94"/>
      <c r="K32" s="255">
        <v>1089</v>
      </c>
      <c r="L32" s="256"/>
      <c r="M32" s="120" t="s">
        <v>18</v>
      </c>
      <c r="N32" s="121">
        <v>246</v>
      </c>
      <c r="O32" s="122">
        <v>104</v>
      </c>
      <c r="P32" s="123">
        <v>8</v>
      </c>
      <c r="Q32" s="124">
        <v>350</v>
      </c>
      <c r="R32" s="125"/>
      <c r="S32" s="302"/>
    </row>
    <row r="33" spans="1:19" ht="12.95" customHeight="1" thickTop="1" x14ac:dyDescent="0.2">
      <c r="A33" s="303" t="s">
        <v>261</v>
      </c>
      <c r="B33" s="304"/>
      <c r="C33" s="126">
        <v>1</v>
      </c>
      <c r="D33" s="127">
        <v>141</v>
      </c>
      <c r="E33" s="128">
        <v>72</v>
      </c>
      <c r="F33" s="128">
        <v>1</v>
      </c>
      <c r="G33" s="129">
        <v>213</v>
      </c>
      <c r="H33" s="107"/>
      <c r="I33" s="108"/>
      <c r="J33" s="94"/>
      <c r="K33" s="303" t="s">
        <v>262</v>
      </c>
      <c r="L33" s="304"/>
      <c r="M33" s="103">
        <v>2</v>
      </c>
      <c r="N33" s="127">
        <v>138</v>
      </c>
      <c r="O33" s="128">
        <v>45</v>
      </c>
      <c r="P33" s="128">
        <v>6</v>
      </c>
      <c r="Q33" s="129">
        <v>183</v>
      </c>
      <c r="R33" s="107"/>
      <c r="S33" s="108"/>
    </row>
    <row r="34" spans="1:19" ht="12.95" customHeight="1" x14ac:dyDescent="0.2">
      <c r="A34" s="305"/>
      <c r="B34" s="306"/>
      <c r="C34" s="109">
        <v>2</v>
      </c>
      <c r="D34" s="110">
        <v>147</v>
      </c>
      <c r="E34" s="111">
        <v>52</v>
      </c>
      <c r="F34" s="111">
        <v>3</v>
      </c>
      <c r="G34" s="112">
        <v>199</v>
      </c>
      <c r="H34" s="107"/>
      <c r="I34" s="108"/>
      <c r="J34" s="94"/>
      <c r="K34" s="305"/>
      <c r="L34" s="306"/>
      <c r="M34" s="109">
        <v>1</v>
      </c>
      <c r="N34" s="110">
        <v>132</v>
      </c>
      <c r="O34" s="111">
        <v>34</v>
      </c>
      <c r="P34" s="111">
        <v>7</v>
      </c>
      <c r="Q34" s="112">
        <v>166</v>
      </c>
      <c r="R34" s="107"/>
      <c r="S34" s="108"/>
    </row>
    <row r="35" spans="1:19" ht="9.9499999999999993" customHeight="1" x14ac:dyDescent="0.2">
      <c r="A35" s="307" t="s">
        <v>263</v>
      </c>
      <c r="B35" s="308"/>
      <c r="C35" s="113"/>
      <c r="D35" s="114"/>
      <c r="E35" s="114"/>
      <c r="F35" s="114"/>
      <c r="G35" s="115" t="s">
        <v>133</v>
      </c>
      <c r="H35" s="107"/>
      <c r="I35" s="116"/>
      <c r="J35" s="94"/>
      <c r="K35" s="307" t="s">
        <v>167</v>
      </c>
      <c r="L35" s="308"/>
      <c r="M35" s="113"/>
      <c r="N35" s="114"/>
      <c r="O35" s="114"/>
      <c r="P35" s="114"/>
      <c r="Q35" s="115" t="s">
        <v>133</v>
      </c>
      <c r="R35" s="107"/>
      <c r="S35" s="116"/>
    </row>
    <row r="36" spans="1:19" ht="9.9499999999999993" customHeight="1" thickBot="1" x14ac:dyDescent="0.25">
      <c r="A36" s="307"/>
      <c r="B36" s="308"/>
      <c r="C36" s="117"/>
      <c r="D36" s="118"/>
      <c r="E36" s="118"/>
      <c r="F36" s="118"/>
      <c r="G36" s="130" t="s">
        <v>133</v>
      </c>
      <c r="H36" s="107"/>
      <c r="I36" s="301">
        <v>2</v>
      </c>
      <c r="J36" s="94"/>
      <c r="K36" s="307"/>
      <c r="L36" s="308"/>
      <c r="M36" s="117"/>
      <c r="N36" s="118"/>
      <c r="O36" s="118"/>
      <c r="P36" s="118"/>
      <c r="Q36" s="130" t="s">
        <v>133</v>
      </c>
      <c r="R36" s="107"/>
      <c r="S36" s="301">
        <v>0</v>
      </c>
    </row>
    <row r="37" spans="1:19" ht="15.95" customHeight="1" thickBot="1" x14ac:dyDescent="0.25">
      <c r="A37" s="255">
        <v>9489</v>
      </c>
      <c r="B37" s="256"/>
      <c r="C37" s="120" t="s">
        <v>18</v>
      </c>
      <c r="D37" s="121">
        <v>288</v>
      </c>
      <c r="E37" s="122">
        <v>124</v>
      </c>
      <c r="F37" s="123">
        <v>4</v>
      </c>
      <c r="G37" s="124">
        <v>412</v>
      </c>
      <c r="H37" s="125"/>
      <c r="I37" s="302"/>
      <c r="J37" s="94"/>
      <c r="K37" s="255">
        <v>940</v>
      </c>
      <c r="L37" s="256"/>
      <c r="M37" s="120" t="s">
        <v>18</v>
      </c>
      <c r="N37" s="121">
        <v>270</v>
      </c>
      <c r="O37" s="122">
        <v>79</v>
      </c>
      <c r="P37" s="123">
        <v>13</v>
      </c>
      <c r="Q37" s="124">
        <v>349</v>
      </c>
      <c r="R37" s="125"/>
      <c r="S37" s="302"/>
    </row>
    <row r="38" spans="1:19" ht="5.0999999999999996" customHeight="1" thickTop="1" thickBot="1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20.100000000000001" customHeight="1" thickBot="1" x14ac:dyDescent="0.25">
      <c r="A39" s="131">
        <v>6</v>
      </c>
      <c r="B39" s="132"/>
      <c r="C39" s="133" t="s">
        <v>44</v>
      </c>
      <c r="D39" s="134">
        <v>1588</v>
      </c>
      <c r="E39" s="135">
        <v>697</v>
      </c>
      <c r="F39" s="136">
        <v>40</v>
      </c>
      <c r="G39" s="137">
        <v>2285</v>
      </c>
      <c r="H39" s="46"/>
      <c r="I39" s="138">
        <v>4</v>
      </c>
      <c r="J39" s="94"/>
      <c r="K39" s="131">
        <v>6</v>
      </c>
      <c r="L39" s="132"/>
      <c r="M39" s="133" t="s">
        <v>44</v>
      </c>
      <c r="N39" s="134">
        <v>1559</v>
      </c>
      <c r="O39" s="135">
        <v>687</v>
      </c>
      <c r="P39" s="136">
        <v>44</v>
      </c>
      <c r="Q39" s="137">
        <v>2246</v>
      </c>
      <c r="R39" s="46"/>
      <c r="S39" s="138">
        <v>0</v>
      </c>
    </row>
    <row r="40" spans="1:19" ht="5.0999999999999996" customHeight="1" thickBot="1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21.95" customHeight="1" thickBot="1" x14ac:dyDescent="0.25">
      <c r="A41" s="139"/>
      <c r="B41" s="140" t="s">
        <v>45</v>
      </c>
      <c r="C41" s="269" t="s">
        <v>264</v>
      </c>
      <c r="D41" s="269"/>
      <c r="E41" s="269"/>
      <c r="F41" s="94"/>
      <c r="G41" s="299" t="s">
        <v>47</v>
      </c>
      <c r="H41" s="300"/>
      <c r="I41" s="141">
        <v>8</v>
      </c>
      <c r="J41" s="94"/>
      <c r="K41" s="139"/>
      <c r="L41" s="140" t="s">
        <v>45</v>
      </c>
      <c r="M41" s="269" t="s">
        <v>265</v>
      </c>
      <c r="N41" s="269"/>
      <c r="O41" s="269"/>
      <c r="P41" s="94"/>
      <c r="Q41" s="299" t="s">
        <v>47</v>
      </c>
      <c r="R41" s="300"/>
      <c r="S41" s="141">
        <v>8</v>
      </c>
    </row>
    <row r="42" spans="1:19" ht="20.100000000000001" customHeight="1" x14ac:dyDescent="0.2">
      <c r="A42" s="48"/>
      <c r="B42" s="49" t="s">
        <v>49</v>
      </c>
      <c r="C42" s="272"/>
      <c r="D42" s="272"/>
      <c r="E42" s="272"/>
      <c r="F42" s="51"/>
      <c r="G42" s="51"/>
      <c r="H42" s="51"/>
      <c r="I42" s="51"/>
      <c r="J42" s="51"/>
      <c r="K42" s="48"/>
      <c r="L42" s="49" t="s">
        <v>49</v>
      </c>
      <c r="M42" s="272"/>
      <c r="N42" s="272"/>
      <c r="O42" s="272"/>
      <c r="P42" s="52"/>
      <c r="Q42" s="53"/>
      <c r="R42" s="53"/>
      <c r="S42" s="53"/>
    </row>
    <row r="43" spans="1:19" ht="24.95" customHeight="1" x14ac:dyDescent="0.2">
      <c r="A43" s="49" t="s">
        <v>51</v>
      </c>
      <c r="B43" s="49" t="s">
        <v>52</v>
      </c>
      <c r="C43" s="273"/>
      <c r="D43" s="273"/>
      <c r="E43" s="273"/>
      <c r="F43" s="273"/>
      <c r="G43" s="273"/>
      <c r="H43" s="273"/>
      <c r="I43" s="49"/>
      <c r="J43" s="49"/>
      <c r="K43" s="49" t="s">
        <v>54</v>
      </c>
      <c r="L43" s="274"/>
      <c r="M43" s="274"/>
      <c r="N43" s="54"/>
      <c r="O43" s="49" t="s">
        <v>49</v>
      </c>
      <c r="P43" s="275"/>
      <c r="Q43" s="275"/>
      <c r="R43" s="275"/>
      <c r="S43" s="275"/>
    </row>
    <row r="44" spans="1:19" ht="9.75" customHeight="1" x14ac:dyDescent="0.2">
      <c r="A44" s="49"/>
      <c r="B44" s="49"/>
      <c r="C44" s="55"/>
      <c r="D44" s="55"/>
      <c r="E44" s="55"/>
      <c r="F44" s="55"/>
      <c r="G44" s="55"/>
      <c r="H44" s="55"/>
      <c r="I44" s="49"/>
      <c r="J44" s="49"/>
      <c r="K44" s="49"/>
      <c r="L44" s="56"/>
      <c r="M44" s="56"/>
      <c r="N44" s="54"/>
      <c r="O44" s="49"/>
      <c r="P44" s="55"/>
      <c r="Q44" s="55"/>
      <c r="R44" s="55"/>
      <c r="S44" s="55"/>
    </row>
    <row r="45" spans="1:19" ht="30" customHeight="1" x14ac:dyDescent="0.3">
      <c r="A45" s="57" t="s">
        <v>55</v>
      </c>
    </row>
    <row r="46" spans="1:19" ht="20.100000000000001" customHeight="1" x14ac:dyDescent="0.2">
      <c r="B46" s="234" t="s">
        <v>56</v>
      </c>
      <c r="C46" s="276" t="s">
        <v>80</v>
      </c>
      <c r="D46" s="276"/>
      <c r="I46" s="234" t="s">
        <v>58</v>
      </c>
      <c r="J46" s="277">
        <v>17</v>
      </c>
      <c r="K46" s="277"/>
    </row>
    <row r="47" spans="1:19" ht="20.100000000000001" customHeight="1" x14ac:dyDescent="0.2">
      <c r="B47" s="234" t="s">
        <v>59</v>
      </c>
      <c r="C47" s="265" t="s">
        <v>60</v>
      </c>
      <c r="D47" s="265"/>
      <c r="I47" s="234" t="s">
        <v>61</v>
      </c>
      <c r="J47" s="266">
        <v>1</v>
      </c>
      <c r="K47" s="266"/>
      <c r="P47" s="234" t="s">
        <v>62</v>
      </c>
      <c r="Q47" s="267">
        <v>42297</v>
      </c>
      <c r="R47" s="268"/>
      <c r="S47" s="268"/>
    </row>
    <row r="48" spans="1:19" ht="9.9499999999999993" customHeight="1" x14ac:dyDescent="0.2"/>
    <row r="49" spans="1:19" ht="15" customHeight="1" x14ac:dyDescent="0.2">
      <c r="A49" s="249" t="s">
        <v>63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9"/>
    </row>
    <row r="50" spans="1:19" ht="90" customHeight="1" x14ac:dyDescent="0.2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2"/>
    </row>
    <row r="51" spans="1:19" ht="5.0999999999999996" customHeight="1" x14ac:dyDescent="0.2"/>
    <row r="52" spans="1:19" ht="15" customHeight="1" x14ac:dyDescent="0.2">
      <c r="A52" s="283" t="s">
        <v>64</v>
      </c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5"/>
    </row>
    <row r="53" spans="1:19" ht="6.7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</row>
    <row r="54" spans="1:19" ht="18" customHeight="1" x14ac:dyDescent="0.2">
      <c r="A54" s="62" t="s">
        <v>6</v>
      </c>
      <c r="B54" s="60"/>
      <c r="C54" s="60"/>
      <c r="D54" s="60"/>
      <c r="E54" s="60"/>
      <c r="F54" s="60"/>
      <c r="G54" s="60"/>
      <c r="H54" s="60"/>
      <c r="I54" s="60"/>
      <c r="J54" s="60"/>
      <c r="K54" s="63" t="s">
        <v>8</v>
      </c>
      <c r="L54" s="60"/>
      <c r="M54" s="60"/>
      <c r="N54" s="60"/>
      <c r="O54" s="60"/>
      <c r="P54" s="60"/>
      <c r="Q54" s="60"/>
      <c r="R54" s="60"/>
      <c r="S54" s="61"/>
    </row>
    <row r="55" spans="1:19" ht="18" customHeight="1" x14ac:dyDescent="0.2">
      <c r="A55" s="142"/>
      <c r="B55" s="143" t="s">
        <v>65</v>
      </c>
      <c r="C55" s="144"/>
      <c r="D55" s="145"/>
      <c r="E55" s="143" t="s">
        <v>66</v>
      </c>
      <c r="F55" s="144"/>
      <c r="G55" s="144"/>
      <c r="H55" s="144"/>
      <c r="I55" s="145"/>
      <c r="J55" s="60"/>
      <c r="K55" s="146"/>
      <c r="L55" s="143" t="s">
        <v>65</v>
      </c>
      <c r="M55" s="144"/>
      <c r="N55" s="145"/>
      <c r="O55" s="143" t="s">
        <v>66</v>
      </c>
      <c r="P55" s="144"/>
      <c r="Q55" s="144"/>
      <c r="R55" s="144"/>
      <c r="S55" s="147"/>
    </row>
    <row r="56" spans="1:19" ht="18" customHeight="1" x14ac:dyDescent="0.2">
      <c r="A56" s="148" t="s">
        <v>151</v>
      </c>
      <c r="B56" s="149" t="s">
        <v>68</v>
      </c>
      <c r="C56" s="150"/>
      <c r="D56" s="151" t="s">
        <v>69</v>
      </c>
      <c r="E56" s="149" t="s">
        <v>68</v>
      </c>
      <c r="F56" s="152"/>
      <c r="G56" s="152"/>
      <c r="H56" s="153"/>
      <c r="I56" s="151" t="s">
        <v>69</v>
      </c>
      <c r="J56" s="60"/>
      <c r="K56" s="154" t="s">
        <v>151</v>
      </c>
      <c r="L56" s="149" t="s">
        <v>68</v>
      </c>
      <c r="M56" s="150"/>
      <c r="N56" s="151" t="s">
        <v>69</v>
      </c>
      <c r="O56" s="149" t="s">
        <v>68</v>
      </c>
      <c r="P56" s="152"/>
      <c r="Q56" s="152"/>
      <c r="R56" s="153"/>
      <c r="S56" s="155" t="s">
        <v>69</v>
      </c>
    </row>
    <row r="57" spans="1:19" ht="18" customHeight="1" x14ac:dyDescent="0.2">
      <c r="A57" s="81"/>
      <c r="B57" s="291"/>
      <c r="C57" s="292"/>
      <c r="D57" s="82"/>
      <c r="E57" s="291"/>
      <c r="F57" s="293"/>
      <c r="G57" s="293"/>
      <c r="H57" s="292"/>
      <c r="I57" s="82"/>
      <c r="J57" s="156"/>
      <c r="K57" s="83"/>
      <c r="L57" s="291"/>
      <c r="M57" s="292"/>
      <c r="N57" s="82"/>
      <c r="O57" s="291"/>
      <c r="P57" s="293"/>
      <c r="Q57" s="293"/>
      <c r="R57" s="292"/>
      <c r="S57" s="84"/>
    </row>
    <row r="58" spans="1:19" ht="18" customHeight="1" x14ac:dyDescent="0.2">
      <c r="A58" s="81"/>
      <c r="B58" s="291"/>
      <c r="C58" s="292"/>
      <c r="D58" s="82"/>
      <c r="E58" s="291"/>
      <c r="F58" s="293"/>
      <c r="G58" s="293"/>
      <c r="H58" s="292"/>
      <c r="I58" s="82"/>
      <c r="J58" s="156"/>
      <c r="K58" s="83"/>
      <c r="L58" s="291"/>
      <c r="M58" s="292"/>
      <c r="N58" s="82"/>
      <c r="O58" s="291"/>
      <c r="P58" s="293"/>
      <c r="Q58" s="293"/>
      <c r="R58" s="292"/>
      <c r="S58" s="84"/>
    </row>
    <row r="59" spans="1:19" ht="11.25" customHeight="1" x14ac:dyDescent="0.2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</row>
    <row r="60" spans="1:19" ht="3.75" customHeight="1" x14ac:dyDescent="0.2">
      <c r="A60" s="63"/>
      <c r="B60" s="60"/>
      <c r="C60" s="60"/>
      <c r="D60" s="60"/>
      <c r="E60" s="60"/>
      <c r="F60" s="60"/>
      <c r="G60" s="60"/>
      <c r="H60" s="60"/>
      <c r="I60" s="60"/>
      <c r="J60" s="60"/>
      <c r="K60" s="63"/>
      <c r="L60" s="60"/>
      <c r="M60" s="60"/>
      <c r="N60" s="60"/>
      <c r="O60" s="60"/>
      <c r="P60" s="60"/>
      <c r="Q60" s="60"/>
      <c r="R60" s="60"/>
      <c r="S60" s="60"/>
    </row>
    <row r="61" spans="1:19" ht="19.5" customHeight="1" x14ac:dyDescent="0.2">
      <c r="A61" s="294" t="s">
        <v>71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95"/>
    </row>
    <row r="62" spans="1:19" ht="90" customHeight="1" x14ac:dyDescent="0.2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8"/>
    </row>
    <row r="63" spans="1:19" ht="5.0999999999999996" customHeight="1" x14ac:dyDescent="0.2"/>
    <row r="64" spans="1:19" ht="15" customHeight="1" x14ac:dyDescent="0.2">
      <c r="A64" s="249" t="s">
        <v>72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9"/>
    </row>
    <row r="65" spans="1:19" ht="90" customHeight="1" x14ac:dyDescent="0.2">
      <c r="A65" s="280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2"/>
    </row>
    <row r="66" spans="1:19" ht="30" customHeight="1" x14ac:dyDescent="0.2">
      <c r="A66" s="289" t="s">
        <v>73</v>
      </c>
      <c r="B66" s="289"/>
      <c r="C66" s="290"/>
      <c r="D66" s="290"/>
      <c r="E66" s="290"/>
      <c r="F66" s="290"/>
      <c r="G66" s="290"/>
      <c r="H66" s="290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RowColHeaders="0" tabSelected="1" workbookViewId="0">
      <selection activeCell="Q47" sqref="Q47"/>
    </sheetView>
  </sheetViews>
  <sheetFormatPr defaultRowHeight="12.75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7.95" customHeight="1" x14ac:dyDescent="0.4">
      <c r="B1" s="355" t="s">
        <v>266</v>
      </c>
      <c r="C1" s="355"/>
      <c r="D1" s="242" t="s">
        <v>1</v>
      </c>
      <c r="E1" s="242"/>
      <c r="F1" s="242"/>
      <c r="G1" s="242"/>
      <c r="H1" s="242"/>
      <c r="I1" s="242"/>
      <c r="K1" s="1" t="s">
        <v>2</v>
      </c>
      <c r="L1" s="356" t="s">
        <v>267</v>
      </c>
      <c r="M1" s="356"/>
      <c r="N1" s="356"/>
      <c r="O1" s="244" t="s">
        <v>4</v>
      </c>
      <c r="P1" s="244"/>
      <c r="Q1" s="357" t="s">
        <v>268</v>
      </c>
      <c r="R1" s="357"/>
      <c r="S1" s="357"/>
    </row>
    <row r="2" spans="1:19" ht="9.9499999999999993" customHeight="1" thickBot="1" x14ac:dyDescent="0.25">
      <c r="B2" s="358"/>
      <c r="C2" s="358"/>
    </row>
    <row r="3" spans="1:19" ht="20.100000000000001" customHeight="1" thickBot="1" x14ac:dyDescent="0.25">
      <c r="A3" s="359" t="s">
        <v>6</v>
      </c>
      <c r="B3" s="360" t="s">
        <v>269</v>
      </c>
      <c r="C3" s="361"/>
      <c r="D3" s="361"/>
      <c r="E3" s="361"/>
      <c r="F3" s="361"/>
      <c r="G3" s="361"/>
      <c r="H3" s="361"/>
      <c r="I3" s="362"/>
      <c r="K3" s="359" t="s">
        <v>8</v>
      </c>
      <c r="L3" s="360" t="s">
        <v>270</v>
      </c>
      <c r="M3" s="361"/>
      <c r="N3" s="361"/>
      <c r="O3" s="361"/>
      <c r="P3" s="361"/>
      <c r="Q3" s="361"/>
      <c r="R3" s="361"/>
      <c r="S3" s="362"/>
    </row>
    <row r="4" spans="1:19" ht="5.0999999999999996" customHeight="1" thickBot="1" x14ac:dyDescent="0.25"/>
    <row r="5" spans="1:19" ht="12.95" customHeight="1" x14ac:dyDescent="0.2">
      <c r="A5" s="363" t="s">
        <v>10</v>
      </c>
      <c r="B5" s="364"/>
      <c r="C5" s="365" t="s">
        <v>11</v>
      </c>
      <c r="D5" s="366" t="s">
        <v>12</v>
      </c>
      <c r="E5" s="367"/>
      <c r="F5" s="367"/>
      <c r="G5" s="368"/>
      <c r="H5" s="369" t="s">
        <v>13</v>
      </c>
      <c r="I5" s="370"/>
      <c r="K5" s="363" t="s">
        <v>10</v>
      </c>
      <c r="L5" s="364"/>
      <c r="M5" s="365" t="s">
        <v>11</v>
      </c>
      <c r="N5" s="366" t="s">
        <v>12</v>
      </c>
      <c r="O5" s="367"/>
      <c r="P5" s="367"/>
      <c r="Q5" s="368"/>
      <c r="R5" s="369" t="s">
        <v>13</v>
      </c>
      <c r="S5" s="370"/>
    </row>
    <row r="6" spans="1:19" ht="12.95" customHeight="1" thickBot="1" x14ac:dyDescent="0.25">
      <c r="A6" s="371" t="s">
        <v>14</v>
      </c>
      <c r="B6" s="372"/>
      <c r="C6" s="373"/>
      <c r="D6" s="374" t="s">
        <v>15</v>
      </c>
      <c r="E6" s="375" t="s">
        <v>16</v>
      </c>
      <c r="F6" s="375" t="s">
        <v>17</v>
      </c>
      <c r="G6" s="376" t="s">
        <v>18</v>
      </c>
      <c r="H6" s="377" t="s">
        <v>271</v>
      </c>
      <c r="I6" s="378" t="s">
        <v>19</v>
      </c>
      <c r="K6" s="371" t="s">
        <v>14</v>
      </c>
      <c r="L6" s="372"/>
      <c r="M6" s="373"/>
      <c r="N6" s="374" t="s">
        <v>15</v>
      </c>
      <c r="O6" s="375" t="s">
        <v>16</v>
      </c>
      <c r="P6" s="375" t="s">
        <v>17</v>
      </c>
      <c r="Q6" s="376" t="s">
        <v>18</v>
      </c>
      <c r="R6" s="377" t="s">
        <v>271</v>
      </c>
      <c r="S6" s="378" t="s">
        <v>19</v>
      </c>
    </row>
    <row r="7" spans="1:19" ht="5.0999999999999996" customHeight="1" thickBot="1" x14ac:dyDescent="0.25">
      <c r="A7" s="10"/>
      <c r="B7" s="10"/>
      <c r="K7" s="10"/>
      <c r="L7" s="10"/>
    </row>
    <row r="8" spans="1:19" ht="12.95" customHeight="1" x14ac:dyDescent="0.2">
      <c r="A8" s="379" t="s">
        <v>272</v>
      </c>
      <c r="B8" s="380"/>
      <c r="C8" s="381">
        <v>1</v>
      </c>
      <c r="D8" s="382">
        <v>133</v>
      </c>
      <c r="E8" s="383">
        <v>71</v>
      </c>
      <c r="F8" s="383">
        <v>1</v>
      </c>
      <c r="G8" s="384">
        <f>IF(ISBLANK(D8),"",D8+E8)</f>
        <v>204</v>
      </c>
      <c r="H8" s="385"/>
      <c r="I8" s="16"/>
      <c r="K8" s="379" t="s">
        <v>273</v>
      </c>
      <c r="L8" s="380"/>
      <c r="M8" s="381">
        <v>1</v>
      </c>
      <c r="N8" s="382">
        <v>149</v>
      </c>
      <c r="O8" s="383">
        <v>54</v>
      </c>
      <c r="P8" s="383">
        <v>4</v>
      </c>
      <c r="Q8" s="386">
        <f>IF(ISBLANK(N8),"",N8+O8)</f>
        <v>203</v>
      </c>
      <c r="R8" s="385"/>
      <c r="S8" s="16"/>
    </row>
    <row r="9" spans="1:19" ht="12.95" customHeight="1" x14ac:dyDescent="0.2">
      <c r="A9" s="387"/>
      <c r="B9" s="388"/>
      <c r="C9" s="389">
        <v>2</v>
      </c>
      <c r="D9" s="390">
        <v>136</v>
      </c>
      <c r="E9" s="391">
        <v>66</v>
      </c>
      <c r="F9" s="391">
        <v>3</v>
      </c>
      <c r="G9" s="392">
        <f>IF(ISBLANK(D9),"",D9+E9)</f>
        <v>202</v>
      </c>
      <c r="H9" s="393"/>
      <c r="I9" s="16"/>
      <c r="K9" s="387"/>
      <c r="L9" s="388"/>
      <c r="M9" s="389">
        <v>2</v>
      </c>
      <c r="N9" s="390">
        <v>144</v>
      </c>
      <c r="O9" s="391">
        <v>66</v>
      </c>
      <c r="P9" s="391">
        <v>0</v>
      </c>
      <c r="Q9" s="394">
        <f>IF(ISBLANK(N9),"",N9+O9)</f>
        <v>210</v>
      </c>
      <c r="R9" s="393"/>
      <c r="S9" s="16"/>
    </row>
    <row r="10" spans="1:19" ht="12.95" customHeight="1" thickBot="1" x14ac:dyDescent="0.25">
      <c r="A10" s="395" t="s">
        <v>274</v>
      </c>
      <c r="B10" s="396"/>
      <c r="C10" s="389">
        <v>3</v>
      </c>
      <c r="D10" s="390"/>
      <c r="E10" s="391"/>
      <c r="F10" s="391"/>
      <c r="G10" s="392" t="str">
        <f>IF(ISBLANK(D10),"",D10+E10)</f>
        <v/>
      </c>
      <c r="H10" s="393"/>
      <c r="I10" s="16"/>
      <c r="K10" s="395" t="s">
        <v>275</v>
      </c>
      <c r="L10" s="396"/>
      <c r="M10" s="389">
        <v>3</v>
      </c>
      <c r="N10" s="390"/>
      <c r="O10" s="391"/>
      <c r="P10" s="391"/>
      <c r="Q10" s="394" t="str">
        <f>IF(ISBLANK(N10),"",N10+O10)</f>
        <v/>
      </c>
      <c r="R10" s="393"/>
      <c r="S10" s="16"/>
    </row>
    <row r="11" spans="1:19" ht="12.95" customHeight="1" x14ac:dyDescent="0.2">
      <c r="A11" s="397"/>
      <c r="B11" s="398"/>
      <c r="C11" s="399">
        <v>4</v>
      </c>
      <c r="D11" s="400"/>
      <c r="E11" s="401"/>
      <c r="F11" s="401"/>
      <c r="G11" s="402" t="str">
        <f>IF(ISBLANK(D11),"",D11+E11)</f>
        <v/>
      </c>
      <c r="H11" s="393"/>
      <c r="I11" s="403">
        <f>IF(ISNUMBER(G12),IF(G12&gt;Q12,2,IF(G12=Q12,1,0)),"")</f>
        <v>0</v>
      </c>
      <c r="K11" s="397"/>
      <c r="L11" s="398"/>
      <c r="M11" s="399">
        <v>4</v>
      </c>
      <c r="N11" s="400"/>
      <c r="O11" s="401"/>
      <c r="P11" s="401"/>
      <c r="Q11" s="404" t="str">
        <f>IF(ISBLANK(N11),"",N11+O11)</f>
        <v/>
      </c>
      <c r="R11" s="393"/>
      <c r="S11" s="403">
        <f>IF(ISNUMBER(Q12),IF(G12&lt;Q12,2,IF(G12=Q12,1,0)),"")</f>
        <v>2</v>
      </c>
    </row>
    <row r="12" spans="1:19" ht="15.95" customHeight="1" thickBot="1" x14ac:dyDescent="0.25">
      <c r="A12" s="405">
        <v>1198</v>
      </c>
      <c r="B12" s="406"/>
      <c r="C12" s="407" t="s">
        <v>18</v>
      </c>
      <c r="D12" s="408">
        <f>IF(ISNUMBER(D8),SUM(D8:D11),"")</f>
        <v>269</v>
      </c>
      <c r="E12" s="409">
        <f>IF(ISNUMBER(E8),SUM(E8:E11),"")</f>
        <v>137</v>
      </c>
      <c r="F12" s="409">
        <f>IF(ISNUMBER(F8),SUM(F8:F11),"")</f>
        <v>4</v>
      </c>
      <c r="G12" s="410">
        <f>IF(ISNUMBER(G8),SUM(G8:G11),"")</f>
        <v>406</v>
      </c>
      <c r="H12" s="411"/>
      <c r="I12" s="412"/>
      <c r="K12" s="405">
        <v>21168</v>
      </c>
      <c r="L12" s="406"/>
      <c r="M12" s="407" t="s">
        <v>18</v>
      </c>
      <c r="N12" s="408">
        <f>IF(ISNUMBER(N8),SUM(N8:N11),"")</f>
        <v>293</v>
      </c>
      <c r="O12" s="409">
        <f>IF(ISNUMBER(O8),SUM(O8:O11),"")</f>
        <v>120</v>
      </c>
      <c r="P12" s="409">
        <f>IF(ISNUMBER(P8),SUM(P8:P11),"")</f>
        <v>4</v>
      </c>
      <c r="Q12" s="413">
        <f>IF(ISNUMBER(Q8),SUM(Q8:Q11),"")</f>
        <v>413</v>
      </c>
      <c r="R12" s="411"/>
      <c r="S12" s="412"/>
    </row>
    <row r="13" spans="1:19" ht="12.95" customHeight="1" x14ac:dyDescent="0.2">
      <c r="A13" s="379" t="s">
        <v>276</v>
      </c>
      <c r="B13" s="380"/>
      <c r="C13" s="381">
        <v>1</v>
      </c>
      <c r="D13" s="382">
        <v>144</v>
      </c>
      <c r="E13" s="383">
        <v>80</v>
      </c>
      <c r="F13" s="383">
        <v>5</v>
      </c>
      <c r="G13" s="384">
        <f>IF(ISBLANK(D13),"",D13+E13)</f>
        <v>224</v>
      </c>
      <c r="H13" s="393"/>
      <c r="I13" s="16"/>
      <c r="K13" s="379" t="s">
        <v>277</v>
      </c>
      <c r="L13" s="380"/>
      <c r="M13" s="381">
        <v>1</v>
      </c>
      <c r="N13" s="382">
        <v>126</v>
      </c>
      <c r="O13" s="383">
        <v>67</v>
      </c>
      <c r="P13" s="383">
        <v>1</v>
      </c>
      <c r="Q13" s="386">
        <f>IF(ISBLANK(N13),"",N13+O13)</f>
        <v>193</v>
      </c>
      <c r="R13" s="393"/>
      <c r="S13" s="16"/>
    </row>
    <row r="14" spans="1:19" ht="12.95" customHeight="1" x14ac:dyDescent="0.2">
      <c r="A14" s="387"/>
      <c r="B14" s="388"/>
      <c r="C14" s="389">
        <v>2</v>
      </c>
      <c r="D14" s="390">
        <v>133</v>
      </c>
      <c r="E14" s="391">
        <v>63</v>
      </c>
      <c r="F14" s="391">
        <v>2</v>
      </c>
      <c r="G14" s="392">
        <f>IF(ISBLANK(D14),"",D14+E14)</f>
        <v>196</v>
      </c>
      <c r="H14" s="393"/>
      <c r="I14" s="16"/>
      <c r="K14" s="387"/>
      <c r="L14" s="388"/>
      <c r="M14" s="389">
        <v>2</v>
      </c>
      <c r="N14" s="390">
        <v>138</v>
      </c>
      <c r="O14" s="391">
        <v>79</v>
      </c>
      <c r="P14" s="391">
        <v>1</v>
      </c>
      <c r="Q14" s="394">
        <f>IF(ISBLANK(N14),"",N14+O14)</f>
        <v>217</v>
      </c>
      <c r="R14" s="393"/>
      <c r="S14" s="16"/>
    </row>
    <row r="15" spans="1:19" ht="12.95" customHeight="1" thickBot="1" x14ac:dyDescent="0.25">
      <c r="A15" s="395" t="s">
        <v>278</v>
      </c>
      <c r="B15" s="396"/>
      <c r="C15" s="389">
        <v>3</v>
      </c>
      <c r="D15" s="390"/>
      <c r="E15" s="391"/>
      <c r="F15" s="391"/>
      <c r="G15" s="392" t="str">
        <f>IF(ISBLANK(D15),"",D15+E15)</f>
        <v/>
      </c>
      <c r="H15" s="393"/>
      <c r="I15" s="16"/>
      <c r="K15" s="395" t="s">
        <v>279</v>
      </c>
      <c r="L15" s="396"/>
      <c r="M15" s="389">
        <v>3</v>
      </c>
      <c r="N15" s="390"/>
      <c r="O15" s="391"/>
      <c r="P15" s="391"/>
      <c r="Q15" s="394" t="str">
        <f>IF(ISBLANK(N15),"",N15+O15)</f>
        <v/>
      </c>
      <c r="R15" s="393"/>
      <c r="S15" s="16"/>
    </row>
    <row r="16" spans="1:19" ht="12.95" customHeight="1" x14ac:dyDescent="0.2">
      <c r="A16" s="397"/>
      <c r="B16" s="398"/>
      <c r="C16" s="399">
        <v>4</v>
      </c>
      <c r="D16" s="400"/>
      <c r="E16" s="401"/>
      <c r="F16" s="401"/>
      <c r="G16" s="402" t="str">
        <f>IF(ISBLANK(D16),"",D16+E16)</f>
        <v/>
      </c>
      <c r="H16" s="393"/>
      <c r="I16" s="403">
        <f>IF(ISNUMBER(G17),IF(G17&gt;Q17,2,IF(G17=Q17,1,0)),"")</f>
        <v>2</v>
      </c>
      <c r="K16" s="397"/>
      <c r="L16" s="398"/>
      <c r="M16" s="399">
        <v>4</v>
      </c>
      <c r="N16" s="400"/>
      <c r="O16" s="401"/>
      <c r="P16" s="401"/>
      <c r="Q16" s="404" t="str">
        <f>IF(ISBLANK(N16),"",N16+O16)</f>
        <v/>
      </c>
      <c r="R16" s="393"/>
      <c r="S16" s="403">
        <f>IF(ISNUMBER(Q17),IF(G17&lt;Q17,2,IF(G17=Q17,1,0)),"")</f>
        <v>0</v>
      </c>
    </row>
    <row r="17" spans="1:19" ht="15.95" customHeight="1" thickBot="1" x14ac:dyDescent="0.25">
      <c r="A17" s="405">
        <v>20444</v>
      </c>
      <c r="B17" s="406"/>
      <c r="C17" s="407" t="s">
        <v>18</v>
      </c>
      <c r="D17" s="408">
        <f>IF(ISNUMBER(D13),SUM(D13:D16),"")</f>
        <v>277</v>
      </c>
      <c r="E17" s="409">
        <f>IF(ISNUMBER(E13),SUM(E13:E16),"")</f>
        <v>143</v>
      </c>
      <c r="F17" s="409">
        <f>IF(ISNUMBER(F13),SUM(F13:F16),"")</f>
        <v>7</v>
      </c>
      <c r="G17" s="410">
        <f>IF(ISNUMBER(G13),SUM(G13:G16),"")</f>
        <v>420</v>
      </c>
      <c r="H17" s="411"/>
      <c r="I17" s="412"/>
      <c r="K17" s="405">
        <v>15372</v>
      </c>
      <c r="L17" s="406"/>
      <c r="M17" s="407" t="s">
        <v>18</v>
      </c>
      <c r="N17" s="408">
        <f>IF(ISNUMBER(N13),SUM(N13:N16),"")</f>
        <v>264</v>
      </c>
      <c r="O17" s="409">
        <f>IF(ISNUMBER(O13),SUM(O13:O16),"")</f>
        <v>146</v>
      </c>
      <c r="P17" s="409">
        <f>IF(ISNUMBER(P13),SUM(P13:P16),"")</f>
        <v>2</v>
      </c>
      <c r="Q17" s="413">
        <f>IF(ISNUMBER(Q13),SUM(Q13:Q16),"")</f>
        <v>410</v>
      </c>
      <c r="R17" s="411"/>
      <c r="S17" s="412"/>
    </row>
    <row r="18" spans="1:19" ht="12.95" customHeight="1" x14ac:dyDescent="0.2">
      <c r="A18" s="379" t="s">
        <v>280</v>
      </c>
      <c r="B18" s="380"/>
      <c r="C18" s="381">
        <v>1</v>
      </c>
      <c r="D18" s="382">
        <v>140</v>
      </c>
      <c r="E18" s="383">
        <v>36</v>
      </c>
      <c r="F18" s="383">
        <v>6</v>
      </c>
      <c r="G18" s="384">
        <f>IF(ISBLANK(D18),"",D18+E18)</f>
        <v>176</v>
      </c>
      <c r="H18" s="393"/>
      <c r="I18" s="16"/>
      <c r="K18" s="379" t="s">
        <v>281</v>
      </c>
      <c r="L18" s="380"/>
      <c r="M18" s="381">
        <v>1</v>
      </c>
      <c r="N18" s="382">
        <v>171</v>
      </c>
      <c r="O18" s="383">
        <v>61</v>
      </c>
      <c r="P18" s="383">
        <v>4</v>
      </c>
      <c r="Q18" s="386">
        <f>IF(ISBLANK(N18),"",N18+O18)</f>
        <v>232</v>
      </c>
      <c r="R18" s="393"/>
      <c r="S18" s="16"/>
    </row>
    <row r="19" spans="1:19" ht="12.95" customHeight="1" x14ac:dyDescent="0.2">
      <c r="A19" s="387"/>
      <c r="B19" s="388"/>
      <c r="C19" s="389">
        <v>2</v>
      </c>
      <c r="D19" s="390">
        <v>138</v>
      </c>
      <c r="E19" s="391">
        <v>61</v>
      </c>
      <c r="F19" s="391">
        <v>4</v>
      </c>
      <c r="G19" s="392">
        <f>IF(ISBLANK(D19),"",D19+E19)</f>
        <v>199</v>
      </c>
      <c r="H19" s="393"/>
      <c r="I19" s="16"/>
      <c r="K19" s="387"/>
      <c r="L19" s="388"/>
      <c r="M19" s="389">
        <v>2</v>
      </c>
      <c r="N19" s="390">
        <v>153</v>
      </c>
      <c r="O19" s="391">
        <v>61</v>
      </c>
      <c r="P19" s="391">
        <v>5</v>
      </c>
      <c r="Q19" s="394">
        <f>IF(ISBLANK(N19),"",N19+O19)</f>
        <v>214</v>
      </c>
      <c r="R19" s="393"/>
      <c r="S19" s="16"/>
    </row>
    <row r="20" spans="1:19" ht="12.95" customHeight="1" thickBot="1" x14ac:dyDescent="0.25">
      <c r="A20" s="395" t="s">
        <v>282</v>
      </c>
      <c r="B20" s="396"/>
      <c r="C20" s="389">
        <v>3</v>
      </c>
      <c r="D20" s="390"/>
      <c r="E20" s="391"/>
      <c r="F20" s="391"/>
      <c r="G20" s="392" t="str">
        <f>IF(ISBLANK(D20),"",D20+E20)</f>
        <v/>
      </c>
      <c r="H20" s="393"/>
      <c r="I20" s="16"/>
      <c r="K20" s="395" t="s">
        <v>283</v>
      </c>
      <c r="L20" s="396"/>
      <c r="M20" s="389">
        <v>3</v>
      </c>
      <c r="N20" s="390"/>
      <c r="O20" s="391"/>
      <c r="P20" s="391"/>
      <c r="Q20" s="394" t="str">
        <f>IF(ISBLANK(N20),"",N20+O20)</f>
        <v/>
      </c>
      <c r="R20" s="393"/>
      <c r="S20" s="16"/>
    </row>
    <row r="21" spans="1:19" ht="12.95" customHeight="1" x14ac:dyDescent="0.2">
      <c r="A21" s="397"/>
      <c r="B21" s="398"/>
      <c r="C21" s="399">
        <v>4</v>
      </c>
      <c r="D21" s="400"/>
      <c r="E21" s="401"/>
      <c r="F21" s="401"/>
      <c r="G21" s="402" t="str">
        <f>IF(ISBLANK(D21),"",D21+E21)</f>
        <v/>
      </c>
      <c r="H21" s="393"/>
      <c r="I21" s="403">
        <f>IF(ISNUMBER(G22),IF(G22&gt;Q22,2,IF(G22=Q22,1,0)),"")</f>
        <v>0</v>
      </c>
      <c r="K21" s="397"/>
      <c r="L21" s="398"/>
      <c r="M21" s="399">
        <v>4</v>
      </c>
      <c r="N21" s="400"/>
      <c r="O21" s="401"/>
      <c r="P21" s="401"/>
      <c r="Q21" s="404" t="str">
        <f>IF(ISBLANK(N21),"",N21+O21)</f>
        <v/>
      </c>
      <c r="R21" s="393"/>
      <c r="S21" s="403">
        <f>IF(ISNUMBER(Q22),IF(G22&lt;Q22,2,IF(G22=Q22,1,0)),"")</f>
        <v>2</v>
      </c>
    </row>
    <row r="22" spans="1:19" ht="15.95" customHeight="1" thickBot="1" x14ac:dyDescent="0.25">
      <c r="A22" s="405">
        <v>18621</v>
      </c>
      <c r="B22" s="406"/>
      <c r="C22" s="407" t="s">
        <v>18</v>
      </c>
      <c r="D22" s="408">
        <f>IF(ISNUMBER(D18),SUM(D18:D21),"")</f>
        <v>278</v>
      </c>
      <c r="E22" s="409">
        <f>IF(ISNUMBER(E18),SUM(E18:E21),"")</f>
        <v>97</v>
      </c>
      <c r="F22" s="409">
        <f>IF(ISNUMBER(F18),SUM(F18:F21),"")</f>
        <v>10</v>
      </c>
      <c r="G22" s="410">
        <f>IF(ISNUMBER(G18),SUM(G18:G21),"")</f>
        <v>375</v>
      </c>
      <c r="H22" s="411"/>
      <c r="I22" s="412"/>
      <c r="K22" s="405">
        <v>14609</v>
      </c>
      <c r="L22" s="406"/>
      <c r="M22" s="407" t="s">
        <v>18</v>
      </c>
      <c r="N22" s="408">
        <f>IF(ISNUMBER(N18),SUM(N18:N21),"")</f>
        <v>324</v>
      </c>
      <c r="O22" s="409">
        <f>IF(ISNUMBER(O18),SUM(O18:O21),"")</f>
        <v>122</v>
      </c>
      <c r="P22" s="409">
        <f>IF(ISNUMBER(P18),SUM(P18:P21),"")</f>
        <v>9</v>
      </c>
      <c r="Q22" s="413">
        <f>IF(ISNUMBER(Q18),SUM(Q18:Q21),"")</f>
        <v>446</v>
      </c>
      <c r="R22" s="411"/>
      <c r="S22" s="412"/>
    </row>
    <row r="23" spans="1:19" ht="12.95" customHeight="1" x14ac:dyDescent="0.2">
      <c r="A23" s="379" t="s">
        <v>284</v>
      </c>
      <c r="B23" s="380"/>
      <c r="C23" s="381">
        <v>1</v>
      </c>
      <c r="D23" s="382">
        <v>156</v>
      </c>
      <c r="E23" s="383">
        <v>63</v>
      </c>
      <c r="F23" s="383">
        <v>0</v>
      </c>
      <c r="G23" s="384">
        <f>IF(ISBLANK(D23),"",D23+E23)</f>
        <v>219</v>
      </c>
      <c r="H23" s="393"/>
      <c r="I23" s="16"/>
      <c r="K23" s="379" t="s">
        <v>285</v>
      </c>
      <c r="L23" s="380"/>
      <c r="M23" s="381">
        <v>1</v>
      </c>
      <c r="N23" s="382">
        <v>141</v>
      </c>
      <c r="O23" s="383">
        <v>63</v>
      </c>
      <c r="P23" s="383">
        <v>3</v>
      </c>
      <c r="Q23" s="386">
        <f>IF(ISBLANK(N23),"",N23+O23)</f>
        <v>204</v>
      </c>
      <c r="R23" s="393"/>
      <c r="S23" s="16"/>
    </row>
    <row r="24" spans="1:19" ht="12.95" customHeight="1" x14ac:dyDescent="0.2">
      <c r="A24" s="387"/>
      <c r="B24" s="388"/>
      <c r="C24" s="389">
        <v>2</v>
      </c>
      <c r="D24" s="390">
        <v>137</v>
      </c>
      <c r="E24" s="391">
        <v>61</v>
      </c>
      <c r="F24" s="391">
        <v>4</v>
      </c>
      <c r="G24" s="392">
        <f>IF(ISBLANK(D24),"",D24+E24)</f>
        <v>198</v>
      </c>
      <c r="H24" s="393"/>
      <c r="I24" s="16"/>
      <c r="K24" s="387"/>
      <c r="L24" s="388"/>
      <c r="M24" s="389">
        <v>2</v>
      </c>
      <c r="N24" s="390">
        <v>139</v>
      </c>
      <c r="O24" s="391">
        <v>69</v>
      </c>
      <c r="P24" s="391">
        <v>1</v>
      </c>
      <c r="Q24" s="394">
        <f>IF(ISBLANK(N24),"",N24+O24)</f>
        <v>208</v>
      </c>
      <c r="R24" s="393"/>
      <c r="S24" s="16"/>
    </row>
    <row r="25" spans="1:19" ht="12.95" customHeight="1" thickBot="1" x14ac:dyDescent="0.25">
      <c r="A25" s="395" t="s">
        <v>286</v>
      </c>
      <c r="B25" s="396"/>
      <c r="C25" s="389">
        <v>3</v>
      </c>
      <c r="D25" s="390"/>
      <c r="E25" s="391"/>
      <c r="F25" s="391"/>
      <c r="G25" s="392" t="str">
        <f>IF(ISBLANK(D25),"",D25+E25)</f>
        <v/>
      </c>
      <c r="H25" s="393"/>
      <c r="I25" s="16"/>
      <c r="K25" s="395" t="s">
        <v>287</v>
      </c>
      <c r="L25" s="396"/>
      <c r="M25" s="389">
        <v>3</v>
      </c>
      <c r="N25" s="390"/>
      <c r="O25" s="391"/>
      <c r="P25" s="391"/>
      <c r="Q25" s="394" t="str">
        <f>IF(ISBLANK(N25),"",N25+O25)</f>
        <v/>
      </c>
      <c r="R25" s="393"/>
      <c r="S25" s="16"/>
    </row>
    <row r="26" spans="1:19" ht="12.95" customHeight="1" x14ac:dyDescent="0.2">
      <c r="A26" s="397"/>
      <c r="B26" s="398"/>
      <c r="C26" s="399">
        <v>4</v>
      </c>
      <c r="D26" s="400"/>
      <c r="E26" s="401"/>
      <c r="F26" s="401"/>
      <c r="G26" s="402" t="str">
        <f>IF(ISBLANK(D26),"",D26+E26)</f>
        <v/>
      </c>
      <c r="H26" s="393"/>
      <c r="I26" s="403">
        <f>IF(ISNUMBER(G27),IF(G27&gt;Q27,2,IF(G27=Q27,1,0)),"")</f>
        <v>2</v>
      </c>
      <c r="K26" s="397"/>
      <c r="L26" s="398"/>
      <c r="M26" s="399">
        <v>4</v>
      </c>
      <c r="N26" s="400"/>
      <c r="O26" s="401"/>
      <c r="P26" s="401"/>
      <c r="Q26" s="404" t="str">
        <f>IF(ISBLANK(N26),"",N26+O26)</f>
        <v/>
      </c>
      <c r="R26" s="393"/>
      <c r="S26" s="403">
        <f>IF(ISNUMBER(Q27),IF(G27&lt;Q27,2,IF(G27=Q27,1,0)),"")</f>
        <v>0</v>
      </c>
    </row>
    <row r="27" spans="1:19" ht="15.95" customHeight="1" thickBot="1" x14ac:dyDescent="0.25">
      <c r="A27" s="405">
        <v>1065</v>
      </c>
      <c r="B27" s="406"/>
      <c r="C27" s="407" t="s">
        <v>18</v>
      </c>
      <c r="D27" s="408">
        <f>IF(ISNUMBER(D23),SUM(D23:D26),"")</f>
        <v>293</v>
      </c>
      <c r="E27" s="409">
        <f>IF(ISNUMBER(E23),SUM(E23:E26),"")</f>
        <v>124</v>
      </c>
      <c r="F27" s="409">
        <f>IF(ISNUMBER(F23),SUM(F23:F26),"")</f>
        <v>4</v>
      </c>
      <c r="G27" s="410">
        <f>IF(ISNUMBER(G23),SUM(G23:G26),"")</f>
        <v>417</v>
      </c>
      <c r="H27" s="411"/>
      <c r="I27" s="412"/>
      <c r="K27" s="405">
        <v>13871</v>
      </c>
      <c r="L27" s="406"/>
      <c r="M27" s="407" t="s">
        <v>18</v>
      </c>
      <c r="N27" s="408">
        <f>IF(ISNUMBER(N23),SUM(N23:N26),"")</f>
        <v>280</v>
      </c>
      <c r="O27" s="409">
        <f>IF(ISNUMBER(O23),SUM(O23:O26),"")</f>
        <v>132</v>
      </c>
      <c r="P27" s="409">
        <f>IF(ISNUMBER(P23),SUM(P23:P26),"")</f>
        <v>4</v>
      </c>
      <c r="Q27" s="413">
        <f>IF(ISNUMBER(Q23),SUM(Q23:Q26),"")</f>
        <v>412</v>
      </c>
      <c r="R27" s="411"/>
      <c r="S27" s="412"/>
    </row>
    <row r="28" spans="1:19" ht="12.95" customHeight="1" x14ac:dyDescent="0.2">
      <c r="A28" s="379" t="s">
        <v>288</v>
      </c>
      <c r="B28" s="380"/>
      <c r="C28" s="381">
        <v>1</v>
      </c>
      <c r="D28" s="382">
        <v>150</v>
      </c>
      <c r="E28" s="383">
        <v>61</v>
      </c>
      <c r="F28" s="383">
        <v>3</v>
      </c>
      <c r="G28" s="384">
        <f>IF(ISBLANK(D28),"",D28+E28)</f>
        <v>211</v>
      </c>
      <c r="H28" s="393"/>
      <c r="I28" s="16"/>
      <c r="K28" s="379" t="s">
        <v>289</v>
      </c>
      <c r="L28" s="380"/>
      <c r="M28" s="381">
        <v>1</v>
      </c>
      <c r="N28" s="382">
        <v>144</v>
      </c>
      <c r="O28" s="383">
        <v>62</v>
      </c>
      <c r="P28" s="383">
        <v>5</v>
      </c>
      <c r="Q28" s="386">
        <f>IF(ISBLANK(N28),"",N28+O28)</f>
        <v>206</v>
      </c>
      <c r="R28" s="393"/>
      <c r="S28" s="16"/>
    </row>
    <row r="29" spans="1:19" ht="12.95" customHeight="1" x14ac:dyDescent="0.2">
      <c r="A29" s="387"/>
      <c r="B29" s="388"/>
      <c r="C29" s="389">
        <v>2</v>
      </c>
      <c r="D29" s="390">
        <v>149</v>
      </c>
      <c r="E29" s="391">
        <v>81</v>
      </c>
      <c r="F29" s="391">
        <v>2</v>
      </c>
      <c r="G29" s="392">
        <f>IF(ISBLANK(D29),"",D29+E29)</f>
        <v>230</v>
      </c>
      <c r="H29" s="393"/>
      <c r="I29" s="16"/>
      <c r="K29" s="387"/>
      <c r="L29" s="388"/>
      <c r="M29" s="389">
        <v>2</v>
      </c>
      <c r="N29" s="390">
        <v>139</v>
      </c>
      <c r="O29" s="391">
        <v>50</v>
      </c>
      <c r="P29" s="391">
        <v>2</v>
      </c>
      <c r="Q29" s="394">
        <f>IF(ISBLANK(N29),"",N29+O29)</f>
        <v>189</v>
      </c>
      <c r="R29" s="393"/>
      <c r="S29" s="16"/>
    </row>
    <row r="30" spans="1:19" ht="12.95" customHeight="1" thickBot="1" x14ac:dyDescent="0.25">
      <c r="A30" s="395" t="s">
        <v>290</v>
      </c>
      <c r="B30" s="396"/>
      <c r="C30" s="389">
        <v>3</v>
      </c>
      <c r="D30" s="390"/>
      <c r="E30" s="391"/>
      <c r="F30" s="391"/>
      <c r="G30" s="392" t="str">
        <f>IF(ISBLANK(D30),"",D30+E30)</f>
        <v/>
      </c>
      <c r="H30" s="393"/>
      <c r="I30" s="16"/>
      <c r="K30" s="395" t="s">
        <v>291</v>
      </c>
      <c r="L30" s="396"/>
      <c r="M30" s="389">
        <v>3</v>
      </c>
      <c r="N30" s="390"/>
      <c r="O30" s="391"/>
      <c r="P30" s="391"/>
      <c r="Q30" s="394" t="str">
        <f>IF(ISBLANK(N30),"",N30+O30)</f>
        <v/>
      </c>
      <c r="R30" s="393"/>
      <c r="S30" s="16"/>
    </row>
    <row r="31" spans="1:19" ht="12.95" customHeight="1" x14ac:dyDescent="0.2">
      <c r="A31" s="397"/>
      <c r="B31" s="398"/>
      <c r="C31" s="399">
        <v>4</v>
      </c>
      <c r="D31" s="400"/>
      <c r="E31" s="401"/>
      <c r="F31" s="401"/>
      <c r="G31" s="402" t="str">
        <f>IF(ISBLANK(D31),"",D31+E31)</f>
        <v/>
      </c>
      <c r="H31" s="393"/>
      <c r="I31" s="403">
        <f>IF(ISNUMBER(G32),IF(G32&gt;Q32,2,IF(G32=Q32,1,0)),"")</f>
        <v>2</v>
      </c>
      <c r="K31" s="397"/>
      <c r="L31" s="398"/>
      <c r="M31" s="399">
        <v>4</v>
      </c>
      <c r="N31" s="400"/>
      <c r="O31" s="401"/>
      <c r="P31" s="401"/>
      <c r="Q31" s="404" t="str">
        <f>IF(ISBLANK(N31),"",N31+O31)</f>
        <v/>
      </c>
      <c r="R31" s="393"/>
      <c r="S31" s="403">
        <f>IF(ISNUMBER(Q32),IF(G32&lt;Q32,2,IF(G32=Q32,1,0)),"")</f>
        <v>0</v>
      </c>
    </row>
    <row r="32" spans="1:19" ht="15.95" customHeight="1" thickBot="1" x14ac:dyDescent="0.25">
      <c r="A32" s="405">
        <v>1213</v>
      </c>
      <c r="B32" s="406"/>
      <c r="C32" s="407" t="s">
        <v>18</v>
      </c>
      <c r="D32" s="408">
        <f>IF(ISNUMBER(D28),SUM(D28:D31),"")</f>
        <v>299</v>
      </c>
      <c r="E32" s="409">
        <f>IF(ISNUMBER(E28),SUM(E28:E31),"")</f>
        <v>142</v>
      </c>
      <c r="F32" s="409">
        <f>IF(ISNUMBER(F28),SUM(F28:F31),"")</f>
        <v>5</v>
      </c>
      <c r="G32" s="410">
        <f>IF(ISNUMBER(G28),SUM(G28:G31),"")</f>
        <v>441</v>
      </c>
      <c r="H32" s="411"/>
      <c r="I32" s="412"/>
      <c r="K32" s="405">
        <v>13269</v>
      </c>
      <c r="L32" s="406"/>
      <c r="M32" s="407" t="s">
        <v>18</v>
      </c>
      <c r="N32" s="408">
        <f>IF(ISNUMBER(N28),SUM(N28:N31),"")</f>
        <v>283</v>
      </c>
      <c r="O32" s="409">
        <f>IF(ISNUMBER(O28),SUM(O28:O31),"")</f>
        <v>112</v>
      </c>
      <c r="P32" s="409">
        <f>IF(ISNUMBER(P28),SUM(P28:P31),"")</f>
        <v>7</v>
      </c>
      <c r="Q32" s="413">
        <f>IF(ISNUMBER(Q28),SUM(Q28:Q31),"")</f>
        <v>395</v>
      </c>
      <c r="R32" s="411"/>
      <c r="S32" s="412"/>
    </row>
    <row r="33" spans="1:19" ht="12.95" customHeight="1" x14ac:dyDescent="0.2">
      <c r="A33" s="379" t="s">
        <v>292</v>
      </c>
      <c r="B33" s="380"/>
      <c r="C33" s="381">
        <v>1</v>
      </c>
      <c r="D33" s="382">
        <v>147</v>
      </c>
      <c r="E33" s="383">
        <v>90</v>
      </c>
      <c r="F33" s="383">
        <v>0</v>
      </c>
      <c r="G33" s="384">
        <f>IF(ISBLANK(D33),"",D33+E33)</f>
        <v>237</v>
      </c>
      <c r="H33" s="393"/>
      <c r="I33" s="16"/>
      <c r="K33" s="379" t="s">
        <v>293</v>
      </c>
      <c r="L33" s="380"/>
      <c r="M33" s="381">
        <v>1</v>
      </c>
      <c r="N33" s="382">
        <v>142</v>
      </c>
      <c r="O33" s="383">
        <v>66</v>
      </c>
      <c r="P33" s="383">
        <v>1</v>
      </c>
      <c r="Q33" s="386">
        <f>IF(ISBLANK(N33),"",N33+O33)</f>
        <v>208</v>
      </c>
      <c r="R33" s="393"/>
      <c r="S33" s="16"/>
    </row>
    <row r="34" spans="1:19" ht="12.95" customHeight="1" x14ac:dyDescent="0.2">
      <c r="A34" s="387"/>
      <c r="B34" s="388"/>
      <c r="C34" s="389">
        <v>2</v>
      </c>
      <c r="D34" s="390">
        <v>138</v>
      </c>
      <c r="E34" s="391">
        <v>54</v>
      </c>
      <c r="F34" s="391">
        <v>4</v>
      </c>
      <c r="G34" s="392">
        <f>IF(ISBLANK(D34),"",D34+E34)</f>
        <v>192</v>
      </c>
      <c r="H34" s="393"/>
      <c r="I34" s="16"/>
      <c r="K34" s="387"/>
      <c r="L34" s="388"/>
      <c r="M34" s="389">
        <v>2</v>
      </c>
      <c r="N34" s="390">
        <v>139</v>
      </c>
      <c r="O34" s="391">
        <v>53</v>
      </c>
      <c r="P34" s="391">
        <v>2</v>
      </c>
      <c r="Q34" s="394">
        <f>IF(ISBLANK(N34),"",N34+O34)</f>
        <v>192</v>
      </c>
      <c r="R34" s="393"/>
      <c r="S34" s="16"/>
    </row>
    <row r="35" spans="1:19" ht="12.95" customHeight="1" thickBot="1" x14ac:dyDescent="0.25">
      <c r="A35" s="395" t="s">
        <v>294</v>
      </c>
      <c r="B35" s="396"/>
      <c r="C35" s="389">
        <v>3</v>
      </c>
      <c r="D35" s="390"/>
      <c r="E35" s="391"/>
      <c r="F35" s="391"/>
      <c r="G35" s="392" t="str">
        <f>IF(ISBLANK(D35),"",D35+E35)</f>
        <v/>
      </c>
      <c r="H35" s="393"/>
      <c r="I35" s="16"/>
      <c r="K35" s="395" t="s">
        <v>39</v>
      </c>
      <c r="L35" s="396"/>
      <c r="M35" s="389">
        <v>3</v>
      </c>
      <c r="N35" s="390"/>
      <c r="O35" s="391"/>
      <c r="P35" s="391"/>
      <c r="Q35" s="394" t="str">
        <f>IF(ISBLANK(N35),"",N35+O35)</f>
        <v/>
      </c>
      <c r="R35" s="393"/>
      <c r="S35" s="16"/>
    </row>
    <row r="36" spans="1:19" ht="12.95" customHeight="1" x14ac:dyDescent="0.2">
      <c r="A36" s="397"/>
      <c r="B36" s="398"/>
      <c r="C36" s="399">
        <v>4</v>
      </c>
      <c r="D36" s="400"/>
      <c r="E36" s="401"/>
      <c r="F36" s="401"/>
      <c r="G36" s="402" t="str">
        <f>IF(ISBLANK(D36),"",D36+E36)</f>
        <v/>
      </c>
      <c r="H36" s="393"/>
      <c r="I36" s="403">
        <f>IF(ISNUMBER(G37),IF(G37&gt;Q37,2,IF(G37=Q37,1,0)),"")</f>
        <v>2</v>
      </c>
      <c r="K36" s="397"/>
      <c r="L36" s="398"/>
      <c r="M36" s="399">
        <v>4</v>
      </c>
      <c r="N36" s="400"/>
      <c r="O36" s="401"/>
      <c r="P36" s="401"/>
      <c r="Q36" s="404" t="str">
        <f>IF(ISBLANK(N36),"",N36+O36)</f>
        <v/>
      </c>
      <c r="R36" s="393"/>
      <c r="S36" s="403">
        <f>IF(ISNUMBER(Q37),IF(G37&lt;Q37,2,IF(G37=Q37,1,0)),"")</f>
        <v>0</v>
      </c>
    </row>
    <row r="37" spans="1:19" ht="15.95" customHeight="1" thickBot="1" x14ac:dyDescent="0.25">
      <c r="A37" s="405">
        <v>15733</v>
      </c>
      <c r="B37" s="406"/>
      <c r="C37" s="407" t="s">
        <v>18</v>
      </c>
      <c r="D37" s="408">
        <f>IF(ISNUMBER(D33),SUM(D33:D36),"")</f>
        <v>285</v>
      </c>
      <c r="E37" s="409">
        <f>IF(ISNUMBER(E33),SUM(E33:E36),"")</f>
        <v>144</v>
      </c>
      <c r="F37" s="409">
        <f>IF(ISNUMBER(F33),SUM(F33:F36),"")</f>
        <v>4</v>
      </c>
      <c r="G37" s="410">
        <f>IF(ISNUMBER(G33),SUM(G33:G36),"")</f>
        <v>429</v>
      </c>
      <c r="H37" s="411"/>
      <c r="I37" s="412"/>
      <c r="K37" s="405">
        <v>11112</v>
      </c>
      <c r="L37" s="406"/>
      <c r="M37" s="407" t="s">
        <v>18</v>
      </c>
      <c r="N37" s="408">
        <f>IF(ISNUMBER(N33),SUM(N33:N36),"")</f>
        <v>281</v>
      </c>
      <c r="O37" s="409">
        <f>IF(ISNUMBER(O33),SUM(O33:O36),"")</f>
        <v>119</v>
      </c>
      <c r="P37" s="409">
        <f>IF(ISNUMBER(P33),SUM(P33:P36),"")</f>
        <v>3</v>
      </c>
      <c r="Q37" s="413">
        <f>IF(ISNUMBER(Q33),SUM(Q33:Q36),"")</f>
        <v>400</v>
      </c>
      <c r="R37" s="411"/>
      <c r="S37" s="412"/>
    </row>
    <row r="38" spans="1:19" ht="5.0999999999999996" customHeight="1" thickBot="1" x14ac:dyDescent="0.25"/>
    <row r="39" spans="1:19" ht="20.100000000000001" customHeight="1" thickBot="1" x14ac:dyDescent="0.25">
      <c r="A39" s="414"/>
      <c r="B39" s="415"/>
      <c r="C39" s="416" t="s">
        <v>44</v>
      </c>
      <c r="D39" s="417">
        <f>IF(ISNUMBER(D12),SUM(D12,D17,D22,D27,D32,D37),"")</f>
        <v>1701</v>
      </c>
      <c r="E39" s="418">
        <f>IF(ISNUMBER(E12),SUM(E12,E17,E22,E27,E32,E37),"")</f>
        <v>787</v>
      </c>
      <c r="F39" s="418">
        <f>IF(ISNUMBER(F12),SUM(F12,F17,F22,F27,F32,F37),"")</f>
        <v>34</v>
      </c>
      <c r="G39" s="419">
        <f>IF(ISNUMBER(G12),SUM(G12,G17,G22,G27,G32,G37),"")</f>
        <v>2488</v>
      </c>
      <c r="H39" s="420"/>
      <c r="I39" s="421">
        <f>IF(ISNUMBER(G39),IF(G39&gt;Q39,4,IF(G39=Q39,2,0)),"")</f>
        <v>4</v>
      </c>
      <c r="K39" s="414"/>
      <c r="L39" s="415"/>
      <c r="M39" s="416" t="s">
        <v>44</v>
      </c>
      <c r="N39" s="417">
        <f>IF(ISNUMBER(N12),SUM(N12,N17,N22,N27,N32,N37),"")</f>
        <v>1725</v>
      </c>
      <c r="O39" s="418">
        <f>IF(ISNUMBER(O12),SUM(O12,O17,O22,O27,O32,O37),"")</f>
        <v>751</v>
      </c>
      <c r="P39" s="418">
        <f>IF(ISNUMBER(P12),SUM(P12,P17,P22,P27,P32,P37),"")</f>
        <v>29</v>
      </c>
      <c r="Q39" s="419">
        <f>IF(ISNUMBER(Q12),SUM(Q12,Q17,Q22,Q27,Q32,Q37),"")</f>
        <v>2476</v>
      </c>
      <c r="R39" s="420"/>
      <c r="S39" s="421">
        <f>IF(ISNUMBER(Q39),IF(G39&lt;Q39,4,IF(G39=Q39,2,0)),"")</f>
        <v>0</v>
      </c>
    </row>
    <row r="40" spans="1:19" ht="5.0999999999999996" customHeight="1" thickBot="1" x14ac:dyDescent="0.25"/>
    <row r="41" spans="1:19" ht="18" customHeight="1" thickBot="1" x14ac:dyDescent="0.25">
      <c r="A41" s="422" t="s">
        <v>295</v>
      </c>
      <c r="B41" s="422"/>
      <c r="C41" s="423" t="s">
        <v>296</v>
      </c>
      <c r="D41" s="423"/>
      <c r="E41" s="423"/>
      <c r="G41" s="424" t="s">
        <v>47</v>
      </c>
      <c r="H41" s="424"/>
      <c r="I41" s="425">
        <f>IF(ISNUMBER(I11),SUM(I11,I16,I21,I26,I31,I36,I39),"")</f>
        <v>12</v>
      </c>
      <c r="K41" s="422" t="s">
        <v>295</v>
      </c>
      <c r="L41" s="422"/>
      <c r="M41" s="423" t="s">
        <v>297</v>
      </c>
      <c r="N41" s="423"/>
      <c r="O41" s="423"/>
      <c r="Q41" s="424" t="s">
        <v>47</v>
      </c>
      <c r="R41" s="424"/>
      <c r="S41" s="425">
        <f>IF(ISNUMBER(S11),SUM(S11,S16,S21,S26,S31,S36,S39),"")</f>
        <v>4</v>
      </c>
    </row>
    <row r="42" spans="1:19" ht="20.100000000000001" customHeight="1" x14ac:dyDescent="0.2">
      <c r="A42" s="422" t="s">
        <v>298</v>
      </c>
      <c r="B42" s="422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P42" s="234" t="s">
        <v>299</v>
      </c>
      <c r="Q42" s="423"/>
      <c r="R42" s="423"/>
      <c r="S42" s="423"/>
    </row>
    <row r="43" spans="1:19" ht="9.9499999999999993" customHeight="1" x14ac:dyDescent="0.2"/>
    <row r="44" spans="1:19" ht="30" customHeight="1" x14ac:dyDescent="0.3">
      <c r="A44" s="57" t="s">
        <v>55</v>
      </c>
    </row>
    <row r="45" spans="1:19" ht="20.100000000000001" customHeight="1" x14ac:dyDescent="0.2">
      <c r="B45" s="234" t="s">
        <v>56</v>
      </c>
      <c r="C45" s="427">
        <v>0.72916666666666663</v>
      </c>
      <c r="D45" s="428"/>
      <c r="I45" s="234" t="s">
        <v>58</v>
      </c>
      <c r="J45" s="428">
        <v>20</v>
      </c>
      <c r="K45" s="428"/>
    </row>
    <row r="46" spans="1:19" ht="20.100000000000001" customHeight="1" x14ac:dyDescent="0.2">
      <c r="B46" s="234" t="s">
        <v>59</v>
      </c>
      <c r="C46" s="429">
        <v>0.8256944444444444</v>
      </c>
      <c r="D46" s="430"/>
      <c r="I46" s="234" t="s">
        <v>61</v>
      </c>
      <c r="J46" s="430">
        <v>5</v>
      </c>
      <c r="K46" s="430"/>
      <c r="P46" s="234" t="s">
        <v>62</v>
      </c>
      <c r="Q46" s="431">
        <v>42356</v>
      </c>
      <c r="R46" s="432"/>
      <c r="S46" s="432"/>
    </row>
    <row r="47" spans="1:19" ht="9.9499999999999993" customHeight="1" x14ac:dyDescent="0.2"/>
    <row r="48" spans="1:19" ht="15" customHeight="1" x14ac:dyDescent="0.2">
      <c r="A48" s="249" t="s">
        <v>63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9"/>
    </row>
    <row r="49" spans="1:19" ht="90" customHeight="1" x14ac:dyDescent="0.2">
      <c r="A49" s="433"/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5"/>
    </row>
    <row r="50" spans="1:19" ht="5.0999999999999996" customHeight="1" x14ac:dyDescent="0.2"/>
    <row r="51" spans="1:19" ht="15" customHeight="1" x14ac:dyDescent="0.2">
      <c r="A51" s="249" t="s">
        <v>64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9"/>
    </row>
    <row r="52" spans="1:19" ht="90" customHeight="1" x14ac:dyDescent="0.2">
      <c r="A52" s="433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5"/>
    </row>
    <row r="53" spans="1:19" ht="5.0999999999999996" customHeight="1" x14ac:dyDescent="0.2"/>
    <row r="54" spans="1:19" ht="15" customHeight="1" x14ac:dyDescent="0.2">
      <c r="A54" s="294" t="s">
        <v>71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95"/>
    </row>
    <row r="55" spans="1:19" ht="90" customHeight="1" x14ac:dyDescent="0.2">
      <c r="A55" s="436"/>
      <c r="B55" s="437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8"/>
    </row>
    <row r="56" spans="1:19" ht="5.0999999999999996" customHeight="1" x14ac:dyDescent="0.2"/>
    <row r="57" spans="1:19" ht="15" customHeight="1" x14ac:dyDescent="0.2">
      <c r="A57" s="249" t="s">
        <v>72</v>
      </c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9"/>
    </row>
    <row r="58" spans="1:19" ht="90" customHeight="1" x14ac:dyDescent="0.2">
      <c r="A58" s="433"/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5"/>
    </row>
    <row r="59" spans="1:19" ht="30" customHeight="1" x14ac:dyDescent="0.2">
      <c r="A59" s="289" t="s">
        <v>73</v>
      </c>
      <c r="B59" s="289"/>
      <c r="C59" s="439"/>
      <c r="D59" s="439"/>
      <c r="E59" s="439"/>
      <c r="F59" s="439"/>
      <c r="G59" s="439"/>
      <c r="H59" s="439"/>
    </row>
  </sheetData>
  <mergeCells count="83">
    <mergeCell ref="A57:S57"/>
    <mergeCell ref="A58:S58"/>
    <mergeCell ref="A59:B59"/>
    <mergeCell ref="C59:H59"/>
    <mergeCell ref="A48:S48"/>
    <mergeCell ref="A49:S49"/>
    <mergeCell ref="A51:S51"/>
    <mergeCell ref="A52:S52"/>
    <mergeCell ref="A54:S54"/>
    <mergeCell ref="A55:S55"/>
    <mergeCell ref="G41:H41"/>
    <mergeCell ref="Q41:R41"/>
    <mergeCell ref="E42:N42"/>
    <mergeCell ref="C45:D45"/>
    <mergeCell ref="J45:K45"/>
    <mergeCell ref="C46:D46"/>
    <mergeCell ref="J46:K46"/>
    <mergeCell ref="Q46:S46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1:C2"/>
    <mergeCell ref="D1:I1"/>
    <mergeCell ref="L1:N1"/>
    <mergeCell ref="O1:P1"/>
    <mergeCell ref="Q1:S1"/>
    <mergeCell ref="B3:I3"/>
    <mergeCell ref="L3:S3"/>
  </mergeCells>
  <printOptions horizontalCentered="1" verticalCentered="1"/>
  <pageMargins left="0.39370078740157483" right="0.39370078740157483" top="0.31496062992125984" bottom="0.3149606299212598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Žižkov-Slavia</vt:lpstr>
      <vt:lpstr>KO-VŠTJ</vt:lpstr>
      <vt:lpstr>Rudná B-Praga</vt:lpstr>
      <vt:lpstr>Radotín-DP</vt:lpstr>
      <vt:lpstr>US-Meteor B</vt:lpstr>
      <vt:lpstr>Astra-Meteor A</vt:lpstr>
      <vt:lpstr>Slavoj-Rudná A</vt:lpstr>
      <vt:lpstr>'Radotín-DP'!Oblast_tisku</vt:lpstr>
      <vt:lpstr>'Rudná B-Praga'!Oblast_tisku</vt:lpstr>
      <vt:lpstr>'Žižkov-Slavia'!Oblast_tisku</vt:lpstr>
      <vt:lpstr>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Josef</dc:creator>
  <cp:lastModifiedBy>Kučera Josef</cp:lastModifiedBy>
  <dcterms:created xsi:type="dcterms:W3CDTF">2015-03-18T21:39:31Z</dcterms:created>
  <dcterms:modified xsi:type="dcterms:W3CDTF">2015-03-20T22:14:47Z</dcterms:modified>
</cp:coreProperties>
</file>