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Kuželky\E-mail\"/>
    </mc:Choice>
  </mc:AlternateContent>
  <bookViews>
    <workbookView xWindow="0" yWindow="0" windowWidth="28800" windowHeight="12435" activeTab="7"/>
  </bookViews>
  <sheets>
    <sheet name="Meteor A-DP" sheetId="1" r:id="rId1"/>
    <sheet name="Slavia-VŠTJ" sheetId="2" r:id="rId2"/>
    <sheet name="Praga-Rudná" sheetId="3" r:id="rId3"/>
    <sheet name="Union B-Meteor B" sheetId="4" r:id="rId4"/>
    <sheet name="Radotín-Union C" sheetId="5" r:id="rId5"/>
    <sheet name="Slavoj C-US" sheetId="6" r:id="rId6"/>
    <sheet name="Astra-Žižkov" sheetId="7" r:id="rId7"/>
    <sheet name="KO-Admira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7">'KO-Admira'!$A$1:$S$66</definedName>
    <definedName name="_xlnm.Print_Area" localSheetId="4">'Radotín-Union C'!$A$1:$S$66</definedName>
    <definedName name="_xlnm.Print_Area" localSheetId="5">'Slavoj C-US'!$A$1:$S$66</definedName>
    <definedName name="výmaz" localSheetId="6">[1]Zápis!$D$8:$F$11,[1]Zápis!$D$13:$F$16,[1]Zápis!$D$18:$F$21,[1]Zápis!$D$23:$F$26,[1]Zápis!$D$28:$F$31,[1]Zápis!$D$33:$F$36,[1]Zápis!$N$8:$P$11,[1]Zápis!$N$13:$P$16,[1]Zápis!$N$18:$P$21,[1]Zápis!$N$23:$P$26,[1]Zápis!$N$28:$P$31,[1]Zápis!$N$33:$P$36,[1]Zápis!$A$8:$B$37,[1]Zápis!$K$8:$L$37</definedName>
    <definedName name="výmaz" localSheetId="7">'KO-Admira'!$D$8:$F$11,'KO-Admira'!$D$13:$F$16,'KO-Admira'!$D$18:$F$21,'KO-Admira'!$D$23:$F$26,'KO-Admira'!$D$28:$F$31,'KO-Admira'!$D$33:$F$36,'KO-Admira'!$N$8:$P$11,'KO-Admira'!$N$13:$P$16,'KO-Admira'!$N$18:$P$21,'KO-Admira'!$N$23:$P$26,'KO-Admira'!$N$28:$P$31,'KO-Admira'!$N$33:$P$36,'KO-Admira'!$A$8:$B$37,'KO-Admira'!$K$8:$L$37</definedName>
    <definedName name="výmaz" localSheetId="2">[2]Zápis!$D$8:$F$11,[2]Zápis!$D$13:$F$16,[2]Zápis!$D$18:$F$21,[2]Zápis!$D$23:$F$26,[2]Zápis!$D$28:$F$31,[2]Zápis!$D$33:$F$36,[2]Zápis!$N$8:$P$11,[2]Zápis!$N$13:$P$16,[2]Zápis!$N$18:$P$21,[2]Zápis!$N$23:$P$26,[2]Zápis!$N$28:$P$31,[2]Zápis!$N$33:$P$36,[2]Zápis!$A$8:$B$37,[2]Zápis!$K$8:$L$37</definedName>
    <definedName name="výmaz" localSheetId="1">[3]Zápis!$D$8:$F$11,[3]Zápis!$D$13:$F$16,[3]Zápis!$D$18:$F$21,[3]Zápis!$D$23:$F$26,[3]Zápis!$D$28:$F$31,[3]Zápis!$D$33:$F$36,[3]Zápis!$N$8:$P$11,[3]Zápis!$N$13:$P$16,[3]Zápis!$N$18:$P$21,[3]Zápis!$N$23:$P$26,[3]Zápis!$N$28:$P$31,[3]Zápis!$N$33:$P$36,[3]Zápis!$A$8:$B$37,[3]Zápis!$K$8:$L$37</definedName>
    <definedName name="výmaz" localSheetId="5">'Slavoj C-US'!$D$8:$F$11,'Slavoj C-US'!$D$13:$F$16,'Slavoj C-US'!$D$18:$F$21,'Slavoj C-US'!$D$23:$F$26,'Slavoj C-US'!$D$28:$F$31,'Slavoj C-US'!$D$33:$F$36,'Slavoj C-US'!$N$8:$P$11,'Slavoj C-US'!$N$13:$P$16,'Slavoj C-US'!$N$18:$P$21,'Slavoj C-US'!$N$23:$P$26,'Slavoj C-US'!$N$28:$P$31,'Slavoj C-US'!$N$33:$P$36,'Slavoj C-US'!$A$8:$B$37,'Slavoj C-US'!$K$8:$L$37</definedName>
    <definedName name="výmaz" localSheetId="3">[3]Zápis!$D$8:$F$11,[3]Zápis!$D$13:$F$16,[3]Zápis!$D$18:$F$21,[3]Zápis!$D$23:$F$26,[3]Zápis!$D$28:$F$31,[3]Zápis!$D$33:$F$36,[3]Zápis!$N$8:$P$11,[3]Zápis!$N$13:$P$16,[3]Zápis!$N$18:$P$21,[3]Zápis!$N$23:$P$26,[3]Zápis!$N$28:$P$31,[3]Zápis!$N$33:$P$36,[3]Zápis!$A$8:$B$37,[3]Zápis!$K$8:$L$37</definedName>
    <definedName name="výmaz">[4]Zápis!$D$8:$F$11,[4]Zápis!$D$13:$F$16,[4]Zápis!$D$18:$F$21,[4]Zápis!$D$23:$F$26,[4]Zápis!$D$28:$F$31,[4]Zápis!$D$33:$F$36,[4]Zápis!$N$8:$P$11,[4]Zápis!$N$13:$P$16,[4]Zápis!$N$18:$P$21,[4]Zápis!$N$23:$P$26,[4]Zápis!$N$28:$P$31,[4]Zápis!$N$33:$P$36,[4]Zápis!$A$8:$B$37,[4]Zápis!$K$8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8" l="1"/>
  <c r="O37" i="8"/>
  <c r="N37" i="8"/>
  <c r="F37" i="8"/>
  <c r="E37" i="8"/>
  <c r="D37" i="8"/>
  <c r="Q36" i="8"/>
  <c r="G36" i="8"/>
  <c r="Q35" i="8"/>
  <c r="G35" i="8"/>
  <c r="Q34" i="8"/>
  <c r="G34" i="8"/>
  <c r="Q33" i="8"/>
  <c r="Q37" i="8" s="1"/>
  <c r="G33" i="8"/>
  <c r="G37" i="8" s="1"/>
  <c r="I36" i="8" s="1"/>
  <c r="P32" i="8"/>
  <c r="O32" i="8"/>
  <c r="N32" i="8"/>
  <c r="F32" i="8"/>
  <c r="E32" i="8"/>
  <c r="D32" i="8"/>
  <c r="Q31" i="8"/>
  <c r="G31" i="8"/>
  <c r="Q30" i="8"/>
  <c r="G30" i="8"/>
  <c r="Q29" i="8"/>
  <c r="G29" i="8"/>
  <c r="Q28" i="8"/>
  <c r="Q32" i="8" s="1"/>
  <c r="G28" i="8"/>
  <c r="G32" i="8" s="1"/>
  <c r="I31" i="8" s="1"/>
  <c r="P27" i="8"/>
  <c r="O27" i="8"/>
  <c r="N27" i="8"/>
  <c r="F27" i="8"/>
  <c r="E27" i="8"/>
  <c r="D27" i="8"/>
  <c r="Q26" i="8"/>
  <c r="G26" i="8"/>
  <c r="Q25" i="8"/>
  <c r="G25" i="8"/>
  <c r="Q24" i="8"/>
  <c r="G24" i="8"/>
  <c r="Q23" i="8"/>
  <c r="Q27" i="8" s="1"/>
  <c r="G23" i="8"/>
  <c r="G27" i="8" s="1"/>
  <c r="I26" i="8" s="1"/>
  <c r="P22" i="8"/>
  <c r="O22" i="8"/>
  <c r="N22" i="8"/>
  <c r="F22" i="8"/>
  <c r="E22" i="8"/>
  <c r="D22" i="8"/>
  <c r="Q21" i="8"/>
  <c r="G21" i="8"/>
  <c r="Q20" i="8"/>
  <c r="G20" i="8"/>
  <c r="Q19" i="8"/>
  <c r="G19" i="8"/>
  <c r="Q18" i="8"/>
  <c r="Q22" i="8" s="1"/>
  <c r="G18" i="8"/>
  <c r="G22" i="8" s="1"/>
  <c r="I21" i="8" s="1"/>
  <c r="P17" i="8"/>
  <c r="O17" i="8"/>
  <c r="O39" i="8" s="1"/>
  <c r="N17" i="8"/>
  <c r="N39" i="8" s="1"/>
  <c r="F17" i="8"/>
  <c r="E17" i="8"/>
  <c r="E39" i="8" s="1"/>
  <c r="D17" i="8"/>
  <c r="D39" i="8" s="1"/>
  <c r="Q16" i="8"/>
  <c r="G16" i="8"/>
  <c r="Q15" i="8"/>
  <c r="G15" i="8"/>
  <c r="Q14" i="8"/>
  <c r="G14" i="8"/>
  <c r="Q13" i="8"/>
  <c r="Q17" i="8" s="1"/>
  <c r="G13" i="8"/>
  <c r="G17" i="8" s="1"/>
  <c r="I16" i="8" s="1"/>
  <c r="P12" i="8"/>
  <c r="P39" i="8" s="1"/>
  <c r="O12" i="8"/>
  <c r="N12" i="8"/>
  <c r="F12" i="8"/>
  <c r="F39" i="8" s="1"/>
  <c r="E12" i="8"/>
  <c r="D12" i="8"/>
  <c r="Q11" i="8"/>
  <c r="G11" i="8"/>
  <c r="Q10" i="8"/>
  <c r="G10" i="8"/>
  <c r="Q9" i="8"/>
  <c r="G9" i="8"/>
  <c r="Q8" i="8"/>
  <c r="Q12" i="8" s="1"/>
  <c r="G8" i="8"/>
  <c r="G12" i="8" s="1"/>
  <c r="G39" i="8" l="1"/>
  <c r="I11" i="8"/>
  <c r="S11" i="8"/>
  <c r="Q39" i="8"/>
  <c r="S39" i="8" s="1"/>
  <c r="S21" i="8"/>
  <c r="S31" i="8"/>
  <c r="S16" i="8"/>
  <c r="S26" i="8"/>
  <c r="S36" i="8"/>
  <c r="P37" i="6"/>
  <c r="O37" i="6"/>
  <c r="N37" i="6"/>
  <c r="F37" i="6"/>
  <c r="E37" i="6"/>
  <c r="D37" i="6"/>
  <c r="Q36" i="6"/>
  <c r="G36" i="6"/>
  <c r="Q35" i="6"/>
  <c r="G35" i="6"/>
  <c r="Q34" i="6"/>
  <c r="G34" i="6"/>
  <c r="Q33" i="6"/>
  <c r="Q37" i="6" s="1"/>
  <c r="G33" i="6"/>
  <c r="G37" i="6" s="1"/>
  <c r="I36" i="6" s="1"/>
  <c r="P32" i="6"/>
  <c r="O32" i="6"/>
  <c r="N32" i="6"/>
  <c r="F32" i="6"/>
  <c r="E32" i="6"/>
  <c r="D32" i="6"/>
  <c r="Q31" i="6"/>
  <c r="G31" i="6"/>
  <c r="Q30" i="6"/>
  <c r="G30" i="6"/>
  <c r="Q29" i="6"/>
  <c r="G29" i="6"/>
  <c r="Q28" i="6"/>
  <c r="Q32" i="6" s="1"/>
  <c r="G28" i="6"/>
  <c r="G32" i="6" s="1"/>
  <c r="I31" i="6" s="1"/>
  <c r="P27" i="6"/>
  <c r="O27" i="6"/>
  <c r="N27" i="6"/>
  <c r="F27" i="6"/>
  <c r="E27" i="6"/>
  <c r="D27" i="6"/>
  <c r="Q26" i="6"/>
  <c r="G26" i="6"/>
  <c r="Q25" i="6"/>
  <c r="G25" i="6"/>
  <c r="Q24" i="6"/>
  <c r="G24" i="6"/>
  <c r="Q23" i="6"/>
  <c r="Q27" i="6" s="1"/>
  <c r="G23" i="6"/>
  <c r="G27" i="6" s="1"/>
  <c r="I26" i="6" s="1"/>
  <c r="P22" i="6"/>
  <c r="O22" i="6"/>
  <c r="N22" i="6"/>
  <c r="F22" i="6"/>
  <c r="E22" i="6"/>
  <c r="D22" i="6"/>
  <c r="Q21" i="6"/>
  <c r="G21" i="6"/>
  <c r="Q20" i="6"/>
  <c r="G20" i="6"/>
  <c r="Q19" i="6"/>
  <c r="G19" i="6"/>
  <c r="Q18" i="6"/>
  <c r="Q22" i="6" s="1"/>
  <c r="G18" i="6"/>
  <c r="G22" i="6" s="1"/>
  <c r="I21" i="6" s="1"/>
  <c r="P17" i="6"/>
  <c r="O17" i="6"/>
  <c r="N17" i="6"/>
  <c r="F17" i="6"/>
  <c r="E17" i="6"/>
  <c r="D17" i="6"/>
  <c r="D39" i="6" s="1"/>
  <c r="Q16" i="6"/>
  <c r="G16" i="6"/>
  <c r="Q15" i="6"/>
  <c r="G15" i="6"/>
  <c r="Q14" i="6"/>
  <c r="G14" i="6"/>
  <c r="Q13" i="6"/>
  <c r="Q17" i="6" s="1"/>
  <c r="G13" i="6"/>
  <c r="G17" i="6" s="1"/>
  <c r="I16" i="6" s="1"/>
  <c r="P12" i="6"/>
  <c r="P39" i="6" s="1"/>
  <c r="O12" i="6"/>
  <c r="O39" i="6" s="1"/>
  <c r="N12" i="6"/>
  <c r="N39" i="6" s="1"/>
  <c r="F12" i="6"/>
  <c r="F39" i="6" s="1"/>
  <c r="E12" i="6"/>
  <c r="E39" i="6" s="1"/>
  <c r="D12" i="6"/>
  <c r="Q11" i="6"/>
  <c r="G11" i="6"/>
  <c r="Q10" i="6"/>
  <c r="G10" i="6"/>
  <c r="Q9" i="6"/>
  <c r="G9" i="6"/>
  <c r="Q8" i="6"/>
  <c r="Q12" i="6" s="1"/>
  <c r="G8" i="6"/>
  <c r="G12" i="6" s="1"/>
  <c r="N37" i="5"/>
  <c r="Q36" i="5"/>
  <c r="G36" i="5"/>
  <c r="Q35" i="5"/>
  <c r="G35" i="5"/>
  <c r="Q34" i="5"/>
  <c r="O37" i="5" s="1"/>
  <c r="G34" i="5"/>
  <c r="D37" i="5" s="1"/>
  <c r="Q33" i="5"/>
  <c r="Q37" i="5" s="1"/>
  <c r="G33" i="5"/>
  <c r="G37" i="5" s="1"/>
  <c r="Q31" i="5"/>
  <c r="P32" i="5" s="1"/>
  <c r="G31" i="5"/>
  <c r="Q30" i="5"/>
  <c r="G30" i="5"/>
  <c r="Q29" i="5"/>
  <c r="G29" i="5"/>
  <c r="Q28" i="5"/>
  <c r="O32" i="5" s="1"/>
  <c r="G28" i="5"/>
  <c r="E32" i="5" s="1"/>
  <c r="N27" i="5"/>
  <c r="Q26" i="5"/>
  <c r="G26" i="5"/>
  <c r="Q25" i="5"/>
  <c r="G25" i="5"/>
  <c r="Q24" i="5"/>
  <c r="O27" i="5" s="1"/>
  <c r="G24" i="5"/>
  <c r="D27" i="5" s="1"/>
  <c r="Q23" i="5"/>
  <c r="Q27" i="5" s="1"/>
  <c r="G23" i="5"/>
  <c r="G27" i="5" s="1"/>
  <c r="Q21" i="5"/>
  <c r="P22" i="5" s="1"/>
  <c r="G21" i="5"/>
  <c r="Q20" i="5"/>
  <c r="G20" i="5"/>
  <c r="Q19" i="5"/>
  <c r="G19" i="5"/>
  <c r="Q18" i="5"/>
  <c r="O22" i="5" s="1"/>
  <c r="G18" i="5"/>
  <c r="E22" i="5" s="1"/>
  <c r="N17" i="5"/>
  <c r="Q16" i="5"/>
  <c r="G16" i="5"/>
  <c r="Q15" i="5"/>
  <c r="G15" i="5"/>
  <c r="Q14" i="5"/>
  <c r="O17" i="5" s="1"/>
  <c r="G14" i="5"/>
  <c r="E17" i="5" s="1"/>
  <c r="Q13" i="5"/>
  <c r="Q17" i="5" s="1"/>
  <c r="G13" i="5"/>
  <c r="G17" i="5" s="1"/>
  <c r="Q11" i="5"/>
  <c r="P12" i="5" s="1"/>
  <c r="G11" i="5"/>
  <c r="Q10" i="5"/>
  <c r="G10" i="5"/>
  <c r="Q9" i="5"/>
  <c r="G9" i="5"/>
  <c r="Q8" i="5"/>
  <c r="O12" i="5" s="1"/>
  <c r="G8" i="5"/>
  <c r="E12" i="5" s="1"/>
  <c r="S41" i="8" l="1"/>
  <c r="I39" i="8"/>
  <c r="I41" i="8" s="1"/>
  <c r="G39" i="6"/>
  <c r="I11" i="6"/>
  <c r="S11" i="6"/>
  <c r="Q39" i="6"/>
  <c r="S39" i="6" s="1"/>
  <c r="S21" i="6"/>
  <c r="S31" i="6"/>
  <c r="S16" i="6"/>
  <c r="S26" i="6"/>
  <c r="S36" i="6"/>
  <c r="S16" i="5"/>
  <c r="I16" i="5"/>
  <c r="S26" i="5"/>
  <c r="I26" i="5"/>
  <c r="S36" i="5"/>
  <c r="I36" i="5"/>
  <c r="F12" i="5"/>
  <c r="D17" i="5"/>
  <c r="F32" i="5"/>
  <c r="G22" i="5"/>
  <c r="Q22" i="5"/>
  <c r="E27" i="5"/>
  <c r="E37" i="5"/>
  <c r="N12" i="5"/>
  <c r="F17" i="5"/>
  <c r="P17" i="5"/>
  <c r="D22" i="5"/>
  <c r="N22" i="5"/>
  <c r="F27" i="5"/>
  <c r="P27" i="5"/>
  <c r="D32" i="5"/>
  <c r="N32" i="5"/>
  <c r="F37" i="5"/>
  <c r="P37" i="5"/>
  <c r="F22" i="5"/>
  <c r="G12" i="5"/>
  <c r="Q12" i="5"/>
  <c r="G32" i="5"/>
  <c r="Q32" i="5"/>
  <c r="D12" i="5"/>
  <c r="S41" i="6" l="1"/>
  <c r="I41" i="6"/>
  <c r="I39" i="6"/>
  <c r="P39" i="5"/>
  <c r="Q39" i="5"/>
  <c r="O39" i="5"/>
  <c r="N39" i="5"/>
  <c r="G39" i="5"/>
  <c r="I39" i="5" s="1"/>
  <c r="I11" i="5"/>
  <c r="E39" i="5"/>
  <c r="S11" i="5"/>
  <c r="D39" i="5"/>
  <c r="F39" i="5"/>
  <c r="I21" i="5"/>
  <c r="S21" i="5"/>
  <c r="I31" i="5"/>
  <c r="S31" i="5"/>
  <c r="S39" i="5" l="1"/>
  <c r="S41" i="5" s="1"/>
  <c r="I41" i="5"/>
</calcChain>
</file>

<file path=xl/comments1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2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sharedStrings.xml><?xml version="1.0" encoding="utf-8"?>
<sst xmlns="http://schemas.openxmlformats.org/spreadsheetml/2006/main" count="1186" uniqueCount="284">
  <si>
    <t>Pražský kuželkářský svaz</t>
  </si>
  <si>
    <t>Zápis o utkání</t>
  </si>
  <si>
    <t>Kuželna</t>
  </si>
  <si>
    <t xml:space="preserve">Meteor     </t>
  </si>
  <si>
    <t>Datum  </t>
  </si>
  <si>
    <t>Domácí</t>
  </si>
  <si>
    <t>SK Meteor  Praha "A"</t>
  </si>
  <si>
    <t>Hosté</t>
  </si>
  <si>
    <t>KK DP Praha "A"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</si>
  <si>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</si>
  <si>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</si>
  <si>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</si>
  <si>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</si>
  <si>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</si>
  <si>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</si>
  <si>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</si>
  <si>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</si>
  <si>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</si>
  <si>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Druž.</t>
  </si>
  <si>
    <t>Jurášek</t>
  </si>
  <si>
    <t>Novák</t>
  </si>
  <si>
    <t>Josef</t>
  </si>
  <si>
    <t/>
  </si>
  <si>
    <t>Jan</t>
  </si>
  <si>
    <t xml:space="preserve">Pokorná </t>
  </si>
  <si>
    <t>Klos</t>
  </si>
  <si>
    <t>Jindra</t>
  </si>
  <si>
    <t>Deno</t>
  </si>
  <si>
    <t xml:space="preserve">Kučera </t>
  </si>
  <si>
    <t>Neckařová</t>
  </si>
  <si>
    <t>Anna</t>
  </si>
  <si>
    <t xml:space="preserve">Barcal </t>
  </si>
  <si>
    <t>Vondrák</t>
  </si>
  <si>
    <t>Zdeněk</t>
  </si>
  <si>
    <t>Jaroslav</t>
  </si>
  <si>
    <t>Plachý</t>
  </si>
  <si>
    <t>Soukup</t>
  </si>
  <si>
    <t>Pavel</t>
  </si>
  <si>
    <t>Petr</t>
  </si>
  <si>
    <t xml:space="preserve">Tesař </t>
  </si>
  <si>
    <t>Ludvík</t>
  </si>
  <si>
    <t>Jiří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</si>
  <si>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</si>
  <si>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</si>
  <si>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</si>
  <si>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</si>
  <si>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</si>
  <si>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</si>
  <si>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</si>
  <si>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Technické podmínky utkání</t>
  </si>
  <si>
    <t>Čas zahájení utkání  </t>
  </si>
  <si>
    <t>17:30</t>
  </si>
  <si>
    <t>Teplota na kuželně  </t>
  </si>
  <si>
    <t>Čas ukončení utkání  </t>
  </si>
  <si>
    <t>22:00</t>
  </si>
  <si>
    <t>Počet diváků  </t>
  </si>
  <si>
    <t>Platnost kolaudačního protokolu  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</si>
  <si>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</si>
  <si>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</si>
  <si>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</si>
  <si>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</si>
  <si>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</si>
  <si>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</si>
  <si>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</si>
  <si>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</si>
  <si>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</si>
  <si>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Datum a podpis rozhodčího</t>
  </si>
  <si>
    <t>Eden 1/2</t>
  </si>
  <si>
    <t>KK Slavia Praha "B"</t>
  </si>
  <si>
    <t>VŠTJ FS Praha "A"</t>
  </si>
  <si>
    <t>Rybka</t>
  </si>
  <si>
    <t>Durchánek     N</t>
  </si>
  <si>
    <t>Tomáš</t>
  </si>
  <si>
    <t>Stanislav</t>
  </si>
  <si>
    <t>Fritsch</t>
  </si>
  <si>
    <t xml:space="preserve">Vejvoda </t>
  </si>
  <si>
    <t>Marek</t>
  </si>
  <si>
    <t>Adam</t>
  </si>
  <si>
    <t>Forman</t>
  </si>
  <si>
    <t xml:space="preserve">Piskáček </t>
  </si>
  <si>
    <t>Fořtová</t>
  </si>
  <si>
    <t>Knoll           N</t>
  </si>
  <si>
    <t>Lidmila</t>
  </si>
  <si>
    <t>David</t>
  </si>
  <si>
    <t>Tala</t>
  </si>
  <si>
    <t xml:space="preserve">Kochánek </t>
  </si>
  <si>
    <t>Vladimír</t>
  </si>
  <si>
    <t>Miroslav</t>
  </si>
  <si>
    <t>Sládek</t>
  </si>
  <si>
    <t>Milan</t>
  </si>
  <si>
    <t>Durchánek a Knoll náhradníci z VŠTJ "B"</t>
  </si>
  <si>
    <t xml:space="preserve">Karlov     </t>
  </si>
  <si>
    <t>TJ Praga "A"</t>
  </si>
  <si>
    <t>Sokol Rudná "A"</t>
  </si>
  <si>
    <t>Komorník</t>
  </si>
  <si>
    <t>Kohout</t>
  </si>
  <si>
    <t>Karel</t>
  </si>
  <si>
    <t xml:space="preserve">Janoušek </t>
  </si>
  <si>
    <t>Strnad</t>
  </si>
  <si>
    <t xml:space="preserve">Kašpar </t>
  </si>
  <si>
    <t>Mora</t>
  </si>
  <si>
    <t>Kourek</t>
  </si>
  <si>
    <t>Mařánek</t>
  </si>
  <si>
    <t>Spěváček</t>
  </si>
  <si>
    <t>Rostislav</t>
  </si>
  <si>
    <t xml:space="preserve">Bok </t>
  </si>
  <si>
    <t>Jaromír</t>
  </si>
  <si>
    <t>Union 3/4</t>
  </si>
  <si>
    <t>PSK Union Praha "B"</t>
  </si>
  <si>
    <t>SK Meteor  Praha "B"</t>
  </si>
  <si>
    <t>Mansfeldová</t>
  </si>
  <si>
    <t xml:space="preserve">Sahula </t>
  </si>
  <si>
    <t>Jiřina</t>
  </si>
  <si>
    <t>Jindřich</t>
  </si>
  <si>
    <t>Pytlíková</t>
  </si>
  <si>
    <t xml:space="preserve">Svačina </t>
  </si>
  <si>
    <t>Květa</t>
  </si>
  <si>
    <t>Sedláček</t>
  </si>
  <si>
    <t>Mikulášek</t>
  </si>
  <si>
    <t>Šmejkal</t>
  </si>
  <si>
    <t xml:space="preserve">Boháč </t>
  </si>
  <si>
    <t>Martin</t>
  </si>
  <si>
    <t>Mansfeld</t>
  </si>
  <si>
    <t>Vlková</t>
  </si>
  <si>
    <t>Ivana</t>
  </si>
  <si>
    <t xml:space="preserve">Zahrádka </t>
  </si>
  <si>
    <t>Ladislav</t>
  </si>
  <si>
    <t>náhradník Květa Pytlíková - PSK UNION "F"</t>
  </si>
  <si>
    <t>Česká kuželkářská asociace</t>
  </si>
  <si>
    <t>SC Radotín</t>
  </si>
  <si>
    <t>14.01.2016</t>
  </si>
  <si>
    <t>Národní hodnocení (šestnáctibodové) - SŘ - Čl. 18</t>
  </si>
  <si>
    <t>SC Radotín A             Radotin</t>
  </si>
  <si>
    <t>PSK Union C              ůStrašnice</t>
  </si>
  <si>
    <t>Dílčí</t>
  </si>
  <si>
    <t>Asimus</t>
  </si>
  <si>
    <t>×</t>
  </si>
  <si>
    <t>Moravec</t>
  </si>
  <si>
    <t>Robert</t>
  </si>
  <si>
    <t>05713</t>
  </si>
  <si>
    <t>19961</t>
  </si>
  <si>
    <t>Zdražil</t>
  </si>
  <si>
    <t>Jakubík</t>
  </si>
  <si>
    <t>11436</t>
  </si>
  <si>
    <t>20384</t>
  </si>
  <si>
    <t>Pondělíček</t>
  </si>
  <si>
    <t>Kašparová</t>
  </si>
  <si>
    <t>Pavlína</t>
  </si>
  <si>
    <t>05104</t>
  </si>
  <si>
    <t>04431</t>
  </si>
  <si>
    <t>Ujhelyi</t>
  </si>
  <si>
    <t>Fremrová</t>
  </si>
  <si>
    <t>Jarmila</t>
  </si>
  <si>
    <t>00987</t>
  </si>
  <si>
    <t>16267</t>
  </si>
  <si>
    <t>Dvořák</t>
  </si>
  <si>
    <t>Kantner</t>
  </si>
  <si>
    <t>04487</t>
  </si>
  <si>
    <t>01314</t>
  </si>
  <si>
    <t>Šimek</t>
  </si>
  <si>
    <t>Kreps</t>
  </si>
  <si>
    <t>Zbyněk</t>
  </si>
  <si>
    <t>04485</t>
  </si>
  <si>
    <t>17520</t>
  </si>
  <si>
    <t>Robert Asimus</t>
  </si>
  <si>
    <t>Pavel Jakubík</t>
  </si>
  <si>
    <t>Ujhelyi Jiří</t>
  </si>
  <si>
    <t>A/021</t>
  </si>
  <si>
    <t>Čas zahájení utkání:  </t>
  </si>
  <si>
    <t>(HH:MM)</t>
  </si>
  <si>
    <t>Teplota na kuželně:  </t>
  </si>
  <si>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>C</t>
    </r>
  </si>
  <si>
    <t>Čas ukončení utkání:  </t>
  </si>
  <si>
    <t>Počet diváků:  </t>
  </si>
  <si>
    <t>Platnost kolaudačního protokolu:  </t>
  </si>
  <si>
    <t xml:space="preserve">Datum a podpis rozhodčího:  </t>
  </si>
  <si>
    <t>Žižkov 1/2</t>
  </si>
  <si>
    <t>KK Slavoj Praha "C"</t>
  </si>
  <si>
    <t>SK Uhelné sklady Praha "A"</t>
  </si>
  <si>
    <t>Holanová</t>
  </si>
  <si>
    <t>Kateřina</t>
  </si>
  <si>
    <t>Matoušková</t>
  </si>
  <si>
    <t>Sedlák</t>
  </si>
  <si>
    <t>Markéta</t>
  </si>
  <si>
    <t>Šipl</t>
  </si>
  <si>
    <t>Knobloch</t>
  </si>
  <si>
    <t>Antonín</t>
  </si>
  <si>
    <t>Koubová</t>
  </si>
  <si>
    <t>Blanka</t>
  </si>
  <si>
    <t>Maruna</t>
  </si>
  <si>
    <t>Hloušek</t>
  </si>
  <si>
    <t>Luboš</t>
  </si>
  <si>
    <t>Král</t>
  </si>
  <si>
    <t>Aleš</t>
  </si>
  <si>
    <t>Kuklová</t>
  </si>
  <si>
    <t>Tyle</t>
  </si>
  <si>
    <t>22:15</t>
  </si>
  <si>
    <t>5.8.,2017</t>
  </si>
  <si>
    <t>17:00</t>
  </si>
  <si>
    <t>KK Konstruktiva Praha "C"</t>
  </si>
  <si>
    <t>Braník 1/2</t>
  </si>
  <si>
    <t>17:15</t>
  </si>
  <si>
    <t>SK Žižkov Praha "B"</t>
  </si>
  <si>
    <t>Braník 1/4</t>
  </si>
  <si>
    <t>Braník 3/4</t>
  </si>
  <si>
    <t>17:45</t>
  </si>
  <si>
    <t>Braník 3/6</t>
  </si>
  <si>
    <t>18:00</t>
  </si>
  <si>
    <t xml:space="preserve">Braník 5/6 </t>
  </si>
  <si>
    <t>18:15</t>
  </si>
  <si>
    <t>18:30</t>
  </si>
  <si>
    <t>Astra Zahradní město "A"</t>
  </si>
  <si>
    <t>Eden 1/4</t>
  </si>
  <si>
    <t>18:45</t>
  </si>
  <si>
    <t xml:space="preserve">Eden 3/4 </t>
  </si>
  <si>
    <t>19:00</t>
  </si>
  <si>
    <t>TJ Praga Praha "A"</t>
  </si>
  <si>
    <t>Hloubětín</t>
  </si>
  <si>
    <t>19:15</t>
  </si>
  <si>
    <t>TJ Sokol Admira Kobylisy "A"</t>
  </si>
  <si>
    <t>19:30</t>
  </si>
  <si>
    <t>TJ Sokol Rudná "A"</t>
  </si>
  <si>
    <t xml:space="preserve">Kobylisy   </t>
  </si>
  <si>
    <t>19:45</t>
  </si>
  <si>
    <t>PSK Union Praha "C"</t>
  </si>
  <si>
    <t>21:00</t>
  </si>
  <si>
    <t>Radotín</t>
  </si>
  <si>
    <t>21:15</t>
  </si>
  <si>
    <t>VŠTJ FS "A"</t>
  </si>
  <si>
    <t xml:space="preserve">Rudná      </t>
  </si>
  <si>
    <t>21:30</t>
  </si>
  <si>
    <t xml:space="preserve">Union 1/2 </t>
  </si>
  <si>
    <t>21:45</t>
  </si>
  <si>
    <t>SC Radotín "A"</t>
  </si>
  <si>
    <t>Union 1/4</t>
  </si>
  <si>
    <t xml:space="preserve">Union 3/4  </t>
  </si>
  <si>
    <t>V.Popovice</t>
  </si>
  <si>
    <t>22:30</t>
  </si>
  <si>
    <t>Vršovice</t>
  </si>
  <si>
    <t>22:45</t>
  </si>
  <si>
    <t xml:space="preserve">Zah. město  </t>
  </si>
  <si>
    <t>23:00</t>
  </si>
  <si>
    <t>Zvon</t>
  </si>
  <si>
    <t>23:15</t>
  </si>
  <si>
    <t>23:30</t>
  </si>
  <si>
    <t>Žižkov 1/4</t>
  </si>
  <si>
    <t>23:45</t>
  </si>
  <si>
    <t>Žižkov 3/4</t>
  </si>
  <si>
    <t>24:00</t>
  </si>
  <si>
    <t>Zahr.město</t>
  </si>
  <si>
    <t>Veselý</t>
  </si>
  <si>
    <t>Škrabal</t>
  </si>
  <si>
    <t>Daniel</t>
  </si>
  <si>
    <t>Vodička</t>
  </si>
  <si>
    <t>Bartaloš</t>
  </si>
  <si>
    <t>Jakub</t>
  </si>
  <si>
    <t>Evžen</t>
  </si>
  <si>
    <t>Doležal</t>
  </si>
  <si>
    <t>Bubeníček</t>
  </si>
  <si>
    <t>Šveda</t>
  </si>
  <si>
    <t>Všetečka</t>
  </si>
  <si>
    <t>Miloslav</t>
  </si>
  <si>
    <t>Fiala</t>
  </si>
  <si>
    <t>Neckář</t>
  </si>
  <si>
    <t>Radek</t>
  </si>
  <si>
    <t>Rusin</t>
  </si>
  <si>
    <t>Gebr</t>
  </si>
  <si>
    <t>František</t>
  </si>
  <si>
    <t>Start náhradníků: ASTRA - Vodička Jakub, r.č.: 10464 z družstva C,   Žižkov - Škrabal, r.č.: 23392 z družstva D</t>
  </si>
  <si>
    <t>Barchánek</t>
  </si>
  <si>
    <t>Chudoba</t>
  </si>
  <si>
    <t>Lubomír</t>
  </si>
  <si>
    <t xml:space="preserve">Novotný </t>
  </si>
  <si>
    <t xml:space="preserve">Žítek </t>
  </si>
  <si>
    <t>Komárková</t>
  </si>
  <si>
    <t xml:space="preserve">Kroužel </t>
  </si>
  <si>
    <t>Tereza</t>
  </si>
  <si>
    <t xml:space="preserve">Wohlmuth </t>
  </si>
  <si>
    <t xml:space="preserve">Mašek </t>
  </si>
  <si>
    <t>Klement</t>
  </si>
  <si>
    <t>Červinka</t>
  </si>
  <si>
    <t>Hybš</t>
  </si>
  <si>
    <t xml:space="preserve">Kohout </t>
  </si>
  <si>
    <t>Wohlmuth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</si>
</sst>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"/>
    <numFmt numFmtId="165" formatCode="0&quot;.&quot;"/>
    <numFmt numFmtId="166" formatCode="hh:mm"/>
    <numFmt numFmtId="167" formatCode="0\."/>
  </numFmts>
  <fonts count="22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6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sz val="18"/>
      <name val="Arial CE"/>
      <family val="2"/>
      <charset val="238"/>
    </font>
    <font>
      <vertAlign val="superscript"/>
      <sz val="10"/>
      <name val="Arial CE"/>
      <charset val="238"/>
    </font>
    <font>
      <b/>
      <sz val="11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36">
    <xf numFmtId="0" fontId="0" fillId="0" borderId="0" xfId="0"/>
    <xf numFmtId="0" fontId="3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 vertical="top" indent="1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0" fillId="0" borderId="0" xfId="0" applyFill="1" applyBorder="1"/>
    <xf numFmtId="0" fontId="8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43" xfId="0" applyFill="1" applyBorder="1" applyAlignment="1">
      <alignment vertical="center"/>
    </xf>
    <xf numFmtId="0" fontId="6" fillId="0" borderId="43" xfId="0" applyFont="1" applyFill="1" applyBorder="1" applyAlignment="1">
      <alignment horizontal="right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0" fillId="0" borderId="48" xfId="0" applyFill="1" applyBorder="1" applyAlignment="1">
      <alignment vertical="center"/>
    </xf>
    <xf numFmtId="0" fontId="10" fillId="0" borderId="49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indent="1"/>
      <protection hidden="1"/>
    </xf>
    <xf numFmtId="0" fontId="3" fillId="0" borderId="0" xfId="0" applyFont="1" applyFill="1" applyAlignment="1" applyProtection="1">
      <alignment horizontal="right" indent="1"/>
      <protection hidden="1"/>
    </xf>
    <xf numFmtId="0" fontId="10" fillId="0" borderId="4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11" fillId="0" borderId="0" xfId="0" applyFont="1" applyBorder="1" applyAlignment="1" applyProtection="1">
      <alignment horizontal="left" indent="1"/>
      <protection locked="0"/>
    </xf>
    <xf numFmtId="0" fontId="3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Protection="1">
      <protection hidden="1"/>
    </xf>
    <xf numFmtId="0" fontId="14" fillId="0" borderId="0" xfId="0" applyFont="1" applyBorder="1" applyAlignment="1" applyProtection="1">
      <alignment horizontal="left" indent="1"/>
      <protection locked="0" hidden="1"/>
    </xf>
    <xf numFmtId="0" fontId="11" fillId="0" borderId="0" xfId="0" applyFont="1" applyBorder="1" applyAlignment="1" applyProtection="1">
      <alignment horizontal="left" indent="1"/>
      <protection locked="0" hidden="1"/>
    </xf>
    <xf numFmtId="0" fontId="10" fillId="0" borderId="0" xfId="0" applyFont="1"/>
    <xf numFmtId="0" fontId="3" fillId="0" borderId="0" xfId="0" applyFont="1" applyAlignment="1">
      <alignment horizontal="right"/>
    </xf>
    <xf numFmtId="0" fontId="3" fillId="0" borderId="25" xfId="0" applyFont="1" applyBorder="1" applyAlignment="1" applyProtection="1">
      <alignment horizontal="left" indent="1"/>
      <protection hidden="1"/>
    </xf>
    <xf numFmtId="0" fontId="3" fillId="0" borderId="0" xfId="0" applyFont="1" applyBorder="1" applyAlignment="1" applyProtection="1">
      <alignment horizontal="left" indent="1"/>
      <protection hidden="1"/>
    </xf>
    <xf numFmtId="0" fontId="3" fillId="0" borderId="27" xfId="0" applyFont="1" applyBorder="1" applyAlignment="1" applyProtection="1">
      <alignment horizontal="left" indent="1"/>
      <protection hidden="1"/>
    </xf>
    <xf numFmtId="0" fontId="15" fillId="0" borderId="25" xfId="0" applyFont="1" applyBorder="1" applyAlignment="1" applyProtection="1">
      <alignment horizontal="left" indent="1"/>
      <protection hidden="1"/>
    </xf>
    <xf numFmtId="0" fontId="15" fillId="0" borderId="0" xfId="0" applyFont="1" applyBorder="1" applyAlignment="1" applyProtection="1">
      <alignment horizontal="left" indent="1"/>
      <protection hidden="1"/>
    </xf>
    <xf numFmtId="0" fontId="3" fillId="0" borderId="54" xfId="0" applyFont="1" applyBorder="1" applyAlignment="1" applyProtection="1">
      <alignment horizontal="left" indent="1"/>
      <protection hidden="1"/>
    </xf>
    <xf numFmtId="0" fontId="9" fillId="0" borderId="55" xfId="0" applyFont="1" applyBorder="1" applyAlignment="1" applyProtection="1">
      <alignment horizontal="left" indent="1"/>
      <protection hidden="1"/>
    </xf>
    <xf numFmtId="0" fontId="3" fillId="0" borderId="56" xfId="0" applyFont="1" applyBorder="1" applyAlignment="1" applyProtection="1">
      <alignment horizontal="left" indent="1"/>
      <protection hidden="1"/>
    </xf>
    <xf numFmtId="0" fontId="3" fillId="0" borderId="57" xfId="0" applyFont="1" applyBorder="1" applyAlignment="1" applyProtection="1">
      <alignment horizontal="left" indent="1"/>
      <protection hidden="1"/>
    </xf>
    <xf numFmtId="0" fontId="3" fillId="0" borderId="58" xfId="0" applyFont="1" applyBorder="1" applyAlignment="1" applyProtection="1">
      <alignment horizontal="left" indent="1"/>
      <protection hidden="1"/>
    </xf>
    <xf numFmtId="0" fontId="3" fillId="0" borderId="59" xfId="0" applyFont="1" applyBorder="1" applyAlignment="1" applyProtection="1">
      <alignment horizontal="left" indent="1"/>
      <protection hidden="1"/>
    </xf>
    <xf numFmtId="0" fontId="3" fillId="0" borderId="60" xfId="0" applyFont="1" applyBorder="1" applyAlignment="1" applyProtection="1">
      <alignment horizontal="center"/>
      <protection hidden="1"/>
    </xf>
    <xf numFmtId="0" fontId="3" fillId="0" borderId="61" xfId="0" applyFont="1" applyBorder="1" applyAlignment="1" applyProtection="1">
      <alignment horizontal="left" indent="1"/>
      <protection hidden="1"/>
    </xf>
    <xf numFmtId="0" fontId="0" fillId="0" borderId="1" xfId="0" applyBorder="1" applyProtection="1">
      <protection hidden="1"/>
    </xf>
    <xf numFmtId="0" fontId="3" fillId="0" borderId="62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left" inden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63" xfId="0" applyFont="1" applyBorder="1" applyAlignment="1" applyProtection="1">
      <alignment horizontal="center"/>
      <protection hidden="1"/>
    </xf>
    <xf numFmtId="0" fontId="3" fillId="0" borderId="64" xfId="0" applyFont="1" applyBorder="1" applyAlignment="1" applyProtection="1">
      <alignment horizontal="center"/>
      <protection hidden="1"/>
    </xf>
    <xf numFmtId="165" fontId="3" fillId="0" borderId="65" xfId="0" applyNumberFormat="1" applyFont="1" applyBorder="1" applyAlignment="1" applyProtection="1">
      <alignment horizontal="center" vertical="center"/>
      <protection locked="0" hidden="1"/>
    </xf>
    <xf numFmtId="164" fontId="16" fillId="0" borderId="68" xfId="0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left" indent="1"/>
      <protection locked="0"/>
    </xf>
    <xf numFmtId="165" fontId="3" fillId="0" borderId="68" xfId="0" applyNumberFormat="1" applyFont="1" applyBorder="1" applyAlignment="1" applyProtection="1">
      <alignment horizontal="center" vertical="center"/>
      <protection locked="0" hidden="1"/>
    </xf>
    <xf numFmtId="164" fontId="16" fillId="0" borderId="70" xfId="0" applyNumberFormat="1" applyFont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left" indent="1"/>
      <protection hidden="1"/>
    </xf>
    <xf numFmtId="0" fontId="0" fillId="0" borderId="13" xfId="0" applyBorder="1" applyAlignment="1" applyProtection="1">
      <alignment horizontal="left" wrapText="1" indent="1"/>
      <protection hidden="1"/>
    </xf>
    <xf numFmtId="0" fontId="0" fillId="0" borderId="42" xfId="0" applyBorder="1" applyAlignment="1" applyProtection="1">
      <alignment horizontal="left" wrapText="1" indent="1"/>
      <protection hidden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1" applyFont="1" applyAlignment="1" applyProtection="1">
      <alignment vertical="center"/>
      <protection hidden="1"/>
    </xf>
    <xf numFmtId="0" fontId="1" fillId="0" borderId="0" xfId="1" applyFont="1" applyAlignment="1" applyProtection="1">
      <alignment vertical="top" wrapText="1"/>
      <protection hidden="1"/>
    </xf>
    <xf numFmtId="0" fontId="9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6" fillId="2" borderId="73" xfId="1" applyFont="1" applyFill="1" applyBorder="1" applyAlignment="1" applyProtection="1">
      <alignment horizontal="left" vertical="top" indent="1"/>
      <protection hidden="1"/>
    </xf>
    <xf numFmtId="0" fontId="3" fillId="0" borderId="79" xfId="1" applyFont="1" applyBorder="1" applyAlignment="1" applyProtection="1">
      <alignment horizontal="center" vertical="top"/>
      <protection hidden="1"/>
    </xf>
    <xf numFmtId="0" fontId="3" fillId="0" borderId="80" xfId="1" applyFont="1" applyBorder="1" applyAlignment="1" applyProtection="1">
      <alignment horizontal="center" vertical="top"/>
      <protection hidden="1"/>
    </xf>
    <xf numFmtId="0" fontId="3" fillId="0" borderId="81" xfId="1" applyFont="1" applyBorder="1" applyAlignment="1" applyProtection="1">
      <alignment horizontal="center" vertical="top"/>
      <protection hidden="1"/>
    </xf>
    <xf numFmtId="0" fontId="3" fillId="0" borderId="82" xfId="1" applyFont="1" applyBorder="1" applyAlignment="1" applyProtection="1">
      <alignment horizontal="center" vertical="top"/>
      <protection hidden="1"/>
    </xf>
    <xf numFmtId="0" fontId="3" fillId="0" borderId="83" xfId="1" applyFont="1" applyBorder="1" applyAlignment="1" applyProtection="1">
      <alignment horizontal="center" vertical="top"/>
      <protection hidden="1"/>
    </xf>
    <xf numFmtId="0" fontId="9" fillId="0" borderId="0" xfId="1" applyBorder="1" applyProtection="1">
      <protection hidden="1"/>
    </xf>
    <xf numFmtId="0" fontId="3" fillId="0" borderId="84" xfId="1" applyFont="1" applyBorder="1" applyAlignment="1" applyProtection="1">
      <alignment horizontal="center" vertical="center"/>
      <protection hidden="1"/>
    </xf>
    <xf numFmtId="0" fontId="9" fillId="0" borderId="85" xfId="1" applyFont="1" applyBorder="1" applyAlignment="1" applyProtection="1">
      <alignment horizontal="center" vertical="center"/>
      <protection locked="0" hidden="1"/>
    </xf>
    <xf numFmtId="0" fontId="9" fillId="0" borderId="86" xfId="1" applyFont="1" applyBorder="1" applyAlignment="1" applyProtection="1">
      <alignment horizontal="center" vertical="center"/>
      <protection locked="0" hidden="1"/>
    </xf>
    <xf numFmtId="0" fontId="9" fillId="0" borderId="87" xfId="1" applyFont="1" applyBorder="1" applyAlignment="1" applyProtection="1">
      <alignment horizontal="center" vertical="center"/>
      <protection hidden="1"/>
    </xf>
    <xf numFmtId="0" fontId="4" fillId="0" borderId="84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3" fillId="0" borderId="88" xfId="1" applyFont="1" applyBorder="1" applyAlignment="1" applyProtection="1">
      <alignment horizontal="center" vertical="center"/>
      <protection hidden="1"/>
    </xf>
    <xf numFmtId="0" fontId="9" fillId="0" borderId="89" xfId="1" applyFont="1" applyBorder="1" applyAlignment="1" applyProtection="1">
      <alignment horizontal="center" vertical="center"/>
      <protection locked="0" hidden="1"/>
    </xf>
    <xf numFmtId="0" fontId="9" fillId="0" borderId="90" xfId="1" applyFont="1" applyBorder="1" applyAlignment="1" applyProtection="1">
      <alignment horizontal="center" vertical="center"/>
      <protection locked="0" hidden="1"/>
    </xf>
    <xf numFmtId="0" fontId="9" fillId="0" borderId="91" xfId="1" applyFont="1" applyBorder="1" applyAlignment="1" applyProtection="1">
      <alignment horizontal="center" vertical="center"/>
      <protection hidden="1"/>
    </xf>
    <xf numFmtId="0" fontId="4" fillId="0" borderId="88" xfId="1" applyFont="1" applyBorder="1" applyAlignment="1" applyProtection="1">
      <alignment horizontal="center" vertical="center"/>
      <protection hidden="1"/>
    </xf>
    <xf numFmtId="0" fontId="3" fillId="0" borderId="93" xfId="1" applyFont="1" applyBorder="1" applyAlignment="1" applyProtection="1">
      <alignment horizontal="center" vertical="center"/>
      <protection hidden="1"/>
    </xf>
    <xf numFmtId="0" fontId="9" fillId="0" borderId="94" xfId="1" applyFont="1" applyBorder="1" applyAlignment="1" applyProtection="1">
      <alignment horizontal="center" vertical="center"/>
      <protection locked="0" hidden="1"/>
    </xf>
    <xf numFmtId="0" fontId="9" fillId="0" borderId="95" xfId="1" applyFont="1" applyBorder="1" applyAlignment="1" applyProtection="1">
      <alignment horizontal="center" vertical="center"/>
      <protection locked="0" hidden="1"/>
    </xf>
    <xf numFmtId="0" fontId="9" fillId="0" borderId="96" xfId="1" applyFont="1" applyBorder="1" applyAlignment="1" applyProtection="1">
      <alignment horizontal="center" vertical="center"/>
      <protection hidden="1"/>
    </xf>
    <xf numFmtId="0" fontId="4" fillId="0" borderId="93" xfId="1" applyFont="1" applyBorder="1" applyAlignment="1" applyProtection="1">
      <alignment horizontal="center" vertical="center"/>
      <protection hidden="1"/>
    </xf>
    <xf numFmtId="0" fontId="3" fillId="0" borderId="97" xfId="1" applyFont="1" applyBorder="1" applyAlignment="1" applyProtection="1">
      <alignment horizontal="center" vertical="center"/>
      <protection hidden="1"/>
    </xf>
    <xf numFmtId="0" fontId="12" fillId="0" borderId="98" xfId="1" applyFont="1" applyBorder="1" applyAlignment="1" applyProtection="1">
      <alignment horizontal="center" vertical="center"/>
      <protection hidden="1"/>
    </xf>
    <xf numFmtId="0" fontId="12" fillId="0" borderId="99" xfId="1" applyFont="1" applyBorder="1" applyAlignment="1" applyProtection="1">
      <alignment horizontal="center" vertical="center"/>
      <protection hidden="1"/>
    </xf>
    <xf numFmtId="0" fontId="12" fillId="0" borderId="100" xfId="1" applyFont="1" applyBorder="1" applyAlignment="1" applyProtection="1">
      <alignment horizontal="center" vertical="center"/>
      <protection hidden="1"/>
    </xf>
    <xf numFmtId="0" fontId="4" fillId="0" borderId="97" xfId="1" applyFont="1" applyBorder="1" applyAlignment="1" applyProtection="1">
      <alignment horizontal="center" vertical="center"/>
      <protection hidden="1"/>
    </xf>
    <xf numFmtId="0" fontId="9" fillId="0" borderId="73" xfId="1" applyBorder="1" applyAlignment="1" applyProtection="1">
      <alignment vertical="center"/>
      <protection hidden="1"/>
    </xf>
    <xf numFmtId="0" fontId="9" fillId="0" borderId="101" xfId="1" applyBorder="1" applyAlignment="1" applyProtection="1">
      <alignment vertical="center"/>
      <protection hidden="1"/>
    </xf>
    <xf numFmtId="0" fontId="6" fillId="0" borderId="74" xfId="1" applyFont="1" applyBorder="1" applyAlignment="1" applyProtection="1">
      <alignment horizontal="right" vertical="center"/>
      <protection hidden="1"/>
    </xf>
    <xf numFmtId="0" fontId="12" fillId="0" borderId="102" xfId="1" applyFont="1" applyBorder="1" applyAlignment="1" applyProtection="1">
      <alignment horizontal="center" vertical="center"/>
      <protection hidden="1"/>
    </xf>
    <xf numFmtId="0" fontId="12" fillId="0" borderId="103" xfId="1" applyFont="1" applyBorder="1" applyAlignment="1" applyProtection="1">
      <alignment horizontal="center" vertical="center"/>
      <protection hidden="1"/>
    </xf>
    <xf numFmtId="0" fontId="12" fillId="0" borderId="104" xfId="1" applyFont="1" applyBorder="1" applyAlignment="1" applyProtection="1">
      <alignment horizontal="center" vertical="center"/>
      <protection hidden="1"/>
    </xf>
    <xf numFmtId="0" fontId="19" fillId="3" borderId="76" xfId="1" applyFont="1" applyFill="1" applyBorder="1" applyAlignment="1" applyProtection="1">
      <alignment horizontal="center" vertical="center"/>
      <protection hidden="1"/>
    </xf>
    <xf numFmtId="0" fontId="10" fillId="0" borderId="76" xfId="1" applyFont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left" indent="1"/>
      <protection hidden="1"/>
    </xf>
    <xf numFmtId="0" fontId="3" fillId="0" borderId="0" xfId="1" applyFont="1" applyAlignment="1" applyProtection="1">
      <alignment horizontal="right" indent="1"/>
      <protection hidden="1"/>
    </xf>
    <xf numFmtId="0" fontId="7" fillId="2" borderId="76" xfId="1" applyFont="1" applyFill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/>
      <protection hidden="1"/>
    </xf>
    <xf numFmtId="0" fontId="6" fillId="0" borderId="77" xfId="1" applyFont="1" applyBorder="1" applyAlignment="1" applyProtection="1">
      <alignment horizontal="center" vertical="center"/>
      <protection hidden="1"/>
    </xf>
    <xf numFmtId="0" fontId="10" fillId="0" borderId="0" xfId="1" applyFont="1" applyProtection="1">
      <protection hidden="1"/>
    </xf>
    <xf numFmtId="0" fontId="3" fillId="0" borderId="0" xfId="1" applyFont="1" applyAlignment="1" applyProtection="1">
      <alignment horizontal="right"/>
      <protection hidden="1"/>
    </xf>
    <xf numFmtId="0" fontId="17" fillId="0" borderId="0" xfId="1" applyFont="1" applyProtection="1">
      <protection hidden="1"/>
    </xf>
    <xf numFmtId="0" fontId="3" fillId="0" borderId="108" xfId="1" applyFont="1" applyBorder="1" applyAlignment="1" applyProtection="1">
      <alignment horizontal="left" indent="1"/>
      <protection hidden="1"/>
    </xf>
    <xf numFmtId="0" fontId="3" fillId="0" borderId="0" xfId="1" applyFont="1" applyBorder="1" applyAlignment="1" applyProtection="1">
      <alignment horizontal="left" indent="1"/>
      <protection hidden="1"/>
    </xf>
    <xf numFmtId="0" fontId="3" fillId="0" borderId="109" xfId="1" applyFont="1" applyBorder="1" applyAlignment="1" applyProtection="1">
      <alignment horizontal="left" indent="1"/>
      <protection hidden="1"/>
    </xf>
    <xf numFmtId="0" fontId="1" fillId="0" borderId="108" xfId="1" applyFont="1" applyBorder="1" applyAlignment="1" applyProtection="1">
      <alignment horizontal="left" indent="1"/>
      <protection hidden="1"/>
    </xf>
    <xf numFmtId="0" fontId="1" fillId="0" borderId="0" xfId="1" applyFont="1" applyBorder="1" applyAlignment="1" applyProtection="1">
      <alignment horizontal="left" indent="1"/>
      <protection hidden="1"/>
    </xf>
    <xf numFmtId="0" fontId="3" fillId="0" borderId="110" xfId="1" applyFont="1" applyBorder="1" applyAlignment="1" applyProtection="1">
      <alignment horizontal="left" indent="1"/>
      <protection hidden="1"/>
    </xf>
    <xf numFmtId="0" fontId="9" fillId="0" borderId="111" xfId="1" applyFont="1" applyBorder="1" applyAlignment="1" applyProtection="1">
      <alignment horizontal="left" indent="1"/>
      <protection hidden="1"/>
    </xf>
    <xf numFmtId="0" fontId="3" fillId="0" borderId="112" xfId="1" applyFont="1" applyBorder="1" applyAlignment="1" applyProtection="1">
      <alignment horizontal="left" indent="1"/>
      <protection hidden="1"/>
    </xf>
    <xf numFmtId="0" fontId="3" fillId="0" borderId="113" xfId="1" applyFont="1" applyBorder="1" applyAlignment="1" applyProtection="1">
      <alignment horizontal="left" indent="1"/>
      <protection hidden="1"/>
    </xf>
    <xf numFmtId="0" fontId="3" fillId="0" borderId="114" xfId="1" applyFont="1" applyBorder="1" applyAlignment="1" applyProtection="1">
      <alignment horizontal="left" indent="1"/>
      <protection hidden="1"/>
    </xf>
    <xf numFmtId="0" fontId="3" fillId="0" borderId="115" xfId="1" applyFont="1" applyBorder="1" applyAlignment="1" applyProtection="1">
      <alignment horizontal="left" indent="1"/>
      <protection hidden="1"/>
    </xf>
    <xf numFmtId="0" fontId="3" fillId="0" borderId="116" xfId="1" applyFont="1" applyBorder="1" applyAlignment="1" applyProtection="1">
      <alignment horizontal="center"/>
      <protection hidden="1"/>
    </xf>
    <xf numFmtId="0" fontId="3" fillId="0" borderId="117" xfId="1" applyFont="1" applyBorder="1" applyAlignment="1" applyProtection="1">
      <alignment horizontal="left" indent="1"/>
      <protection hidden="1"/>
    </xf>
    <xf numFmtId="0" fontId="9" fillId="0" borderId="72" xfId="1" applyBorder="1" applyProtection="1">
      <protection hidden="1"/>
    </xf>
    <xf numFmtId="0" fontId="3" fillId="0" borderId="118" xfId="1" applyFont="1" applyBorder="1" applyAlignment="1" applyProtection="1">
      <alignment horizontal="center"/>
      <protection hidden="1"/>
    </xf>
    <xf numFmtId="0" fontId="3" fillId="0" borderId="72" xfId="1" applyFont="1" applyBorder="1" applyAlignment="1" applyProtection="1">
      <alignment horizontal="left" indent="1"/>
      <protection hidden="1"/>
    </xf>
    <xf numFmtId="0" fontId="3" fillId="0" borderId="72" xfId="1" applyFont="1" applyBorder="1" applyAlignment="1" applyProtection="1">
      <alignment horizontal="center"/>
      <protection hidden="1"/>
    </xf>
    <xf numFmtId="0" fontId="3" fillId="0" borderId="119" xfId="1" applyFont="1" applyBorder="1" applyAlignment="1" applyProtection="1">
      <alignment horizontal="center"/>
      <protection hidden="1"/>
    </xf>
    <xf numFmtId="0" fontId="3" fillId="0" borderId="120" xfId="1" applyFont="1" applyBorder="1" applyAlignment="1" applyProtection="1">
      <alignment horizontal="center"/>
      <protection hidden="1"/>
    </xf>
    <xf numFmtId="167" fontId="3" fillId="0" borderId="121" xfId="1" applyNumberFormat="1" applyFont="1" applyBorder="1" applyAlignment="1" applyProtection="1">
      <alignment horizontal="center" vertical="center"/>
      <protection locked="0" hidden="1"/>
    </xf>
    <xf numFmtId="164" fontId="16" fillId="0" borderId="90" xfId="1" applyNumberFormat="1" applyFont="1" applyBorder="1" applyAlignment="1" applyProtection="1">
      <alignment horizontal="center" vertical="center"/>
      <protection locked="0" hidden="1"/>
    </xf>
    <xf numFmtId="167" fontId="3" fillId="0" borderId="90" xfId="1" applyNumberFormat="1" applyFont="1" applyBorder="1" applyAlignment="1" applyProtection="1">
      <alignment horizontal="center" vertical="center"/>
      <protection locked="0" hidden="1"/>
    </xf>
    <xf numFmtId="164" fontId="16" fillId="0" borderId="122" xfId="1" applyNumberFormat="1" applyFont="1" applyBorder="1" applyAlignment="1" applyProtection="1">
      <alignment horizontal="center" vertical="center"/>
      <protection locked="0" hidden="1"/>
    </xf>
    <xf numFmtId="0" fontId="9" fillId="0" borderId="123" xfId="1" applyBorder="1" applyAlignment="1" applyProtection="1">
      <alignment horizontal="left" indent="1"/>
      <protection hidden="1"/>
    </xf>
    <xf numFmtId="0" fontId="9" fillId="0" borderId="124" xfId="1" applyBorder="1" applyAlignment="1" applyProtection="1">
      <alignment horizontal="left" wrapText="1" indent="1"/>
      <protection hidden="1"/>
    </xf>
    <xf numFmtId="0" fontId="9" fillId="0" borderId="125" xfId="1" applyBorder="1" applyAlignment="1" applyProtection="1">
      <alignment horizontal="left" wrapText="1" indent="1"/>
      <protection hidden="1"/>
    </xf>
    <xf numFmtId="0" fontId="3" fillId="0" borderId="126" xfId="1" applyFont="1" applyBorder="1" applyAlignment="1" applyProtection="1">
      <protection hidden="1"/>
    </xf>
    <xf numFmtId="0" fontId="3" fillId="0" borderId="126" xfId="1" applyFont="1" applyBorder="1" applyAlignment="1" applyProtection="1">
      <alignment horizontal="right"/>
      <protection hidden="1"/>
    </xf>
    <xf numFmtId="0" fontId="6" fillId="0" borderId="3" xfId="0" applyFont="1" applyFill="1" applyBorder="1" applyAlignment="1">
      <alignment horizontal="left" vertical="top" indent="1"/>
    </xf>
    <xf numFmtId="0" fontId="3" fillId="0" borderId="135" xfId="0" applyFont="1" applyBorder="1" applyAlignment="1">
      <alignment horizontal="center"/>
    </xf>
    <xf numFmtId="0" fontId="3" fillId="0" borderId="131" xfId="0" applyFont="1" applyBorder="1" applyAlignment="1">
      <alignment horizontal="center"/>
    </xf>
    <xf numFmtId="0" fontId="3" fillId="0" borderId="139" xfId="0" applyFont="1" applyBorder="1" applyAlignment="1">
      <alignment horizontal="center" vertical="top"/>
    </xf>
    <xf numFmtId="0" fontId="3" fillId="0" borderId="140" xfId="0" applyFont="1" applyBorder="1" applyAlignment="1">
      <alignment horizontal="center" vertical="top"/>
    </xf>
    <xf numFmtId="0" fontId="3" fillId="0" borderId="141" xfId="0" applyFont="1" applyBorder="1" applyAlignment="1">
      <alignment horizontal="center" vertical="top"/>
    </xf>
    <xf numFmtId="0" fontId="3" fillId="0" borderId="135" xfId="0" applyFont="1" applyBorder="1" applyAlignment="1">
      <alignment horizontal="center" vertical="top"/>
    </xf>
    <xf numFmtId="0" fontId="3" fillId="0" borderId="137" xfId="0" applyFont="1" applyBorder="1" applyAlignment="1">
      <alignment horizontal="center" vertical="top"/>
    </xf>
    <xf numFmtId="0" fontId="0" fillId="0" borderId="0" xfId="0" applyBorder="1"/>
    <xf numFmtId="0" fontId="8" fillId="5" borderId="38" xfId="0" applyFont="1" applyFill="1" applyBorder="1" applyAlignment="1">
      <alignment horizontal="center" vertical="center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5" borderId="142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5" borderId="144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45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6" xfId="0" applyFont="1" applyBorder="1" applyAlignment="1" applyProtection="1">
      <alignment horizontal="center" vertical="center"/>
    </xf>
    <xf numFmtId="0" fontId="9" fillId="0" borderId="147" xfId="0" applyFont="1" applyBorder="1" applyAlignment="1" applyProtection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0" borderId="14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3" xfId="0" applyBorder="1" applyAlignment="1">
      <alignment vertical="center"/>
    </xf>
    <xf numFmtId="0" fontId="6" fillId="0" borderId="43" xfId="0" applyFont="1" applyBorder="1" applyAlignment="1">
      <alignment horizontal="right" vertical="center"/>
    </xf>
    <xf numFmtId="0" fontId="12" fillId="5" borderId="44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/>
    </xf>
    <xf numFmtId="0" fontId="12" fillId="5" borderId="47" xfId="0" applyFont="1" applyFill="1" applyBorder="1" applyAlignment="1">
      <alignment horizontal="center" vertical="center"/>
    </xf>
    <xf numFmtId="0" fontId="0" fillId="0" borderId="138" xfId="0" applyFill="1" applyBorder="1" applyAlignment="1">
      <alignment vertical="center"/>
    </xf>
    <xf numFmtId="0" fontId="10" fillId="4" borderId="150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49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151" xfId="0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0" fillId="0" borderId="12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42" xfId="0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>
      <alignment horizontal="center"/>
    </xf>
    <xf numFmtId="0" fontId="0" fillId="0" borderId="71" xfId="0" applyBorder="1" applyAlignment="1" applyProtection="1">
      <alignment horizontal="left" indent="1"/>
      <protection locked="0"/>
    </xf>
    <xf numFmtId="0" fontId="3" fillId="0" borderId="66" xfId="0" applyFont="1" applyBorder="1" applyAlignment="1" applyProtection="1">
      <alignment horizontal="left" vertical="center"/>
      <protection locked="0" hidden="1"/>
    </xf>
    <xf numFmtId="0" fontId="3" fillId="0" borderId="67" xfId="0" applyFont="1" applyBorder="1" applyAlignment="1" applyProtection="1">
      <alignment horizontal="left" vertical="center"/>
      <protection locked="0" hidden="1"/>
    </xf>
    <xf numFmtId="0" fontId="3" fillId="0" borderId="69" xfId="0" applyFont="1" applyBorder="1" applyAlignment="1" applyProtection="1">
      <alignment horizontal="left" vertical="center"/>
      <protection locked="0" hidden="1"/>
    </xf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26" xfId="0" applyBorder="1" applyAlignment="1">
      <alignment horizontal="left" inden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42" xfId="0" applyFont="1" applyBorder="1" applyAlignment="1" applyProtection="1">
      <alignment horizontal="left" vertical="center" wrapText="1" indent="1"/>
      <protection locked="0"/>
    </xf>
    <xf numFmtId="0" fontId="9" fillId="0" borderId="6" xfId="0" applyFont="1" applyBorder="1" applyAlignment="1" applyProtection="1">
      <alignment horizontal="left" indent="1"/>
      <protection hidden="1"/>
    </xf>
    <xf numFmtId="0" fontId="9" fillId="0" borderId="7" xfId="0" applyFont="1" applyBorder="1" applyAlignment="1" applyProtection="1">
      <alignment horizontal="left" indent="1"/>
      <protection hidden="1"/>
    </xf>
    <xf numFmtId="0" fontId="9" fillId="0" borderId="26" xfId="0" applyFont="1" applyBorder="1" applyAlignment="1" applyProtection="1">
      <alignment horizontal="left" indent="1"/>
      <protection hidden="1"/>
    </xf>
    <xf numFmtId="49" fontId="11" fillId="0" borderId="53" xfId="0" applyNumberFormat="1" applyFont="1" applyFill="1" applyBorder="1" applyAlignment="1" applyProtection="1">
      <alignment horizontal="center"/>
      <protection locked="0"/>
    </xf>
    <xf numFmtId="0" fontId="11" fillId="0" borderId="53" xfId="0" applyFont="1" applyFill="1" applyBorder="1" applyAlignment="1" applyProtection="1">
      <alignment horizontal="center"/>
      <protection locked="0"/>
    </xf>
    <xf numFmtId="0" fontId="11" fillId="0" borderId="50" xfId="0" applyFont="1" applyBorder="1" applyAlignment="1" applyProtection="1">
      <protection locked="0"/>
    </xf>
    <xf numFmtId="0" fontId="0" fillId="0" borderId="50" xfId="0" applyFill="1" applyBorder="1" applyProtection="1">
      <protection locked="0" hidden="1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0" fillId="0" borderId="53" xfId="0" applyBorder="1" applyProtection="1">
      <protection locked="0" hidden="1"/>
    </xf>
    <xf numFmtId="0" fontId="14" fillId="0" borderId="50" xfId="0" applyFont="1" applyFill="1" applyBorder="1" applyAlignment="1" applyProtection="1">
      <alignment horizontal="left" indent="1"/>
      <protection locked="0" hidden="1"/>
    </xf>
    <xf numFmtId="0" fontId="11" fillId="0" borderId="50" xfId="0" applyFont="1" applyFill="1" applyBorder="1" applyAlignment="1" applyProtection="1">
      <alignment horizontal="left" indent="1"/>
      <protection locked="0" hidden="1"/>
    </xf>
    <xf numFmtId="0" fontId="14" fillId="0" borderId="50" xfId="0" applyFont="1" applyBorder="1" applyAlignment="1" applyProtection="1">
      <alignment horizontal="left" indent="1"/>
      <protection locked="0" hidden="1"/>
    </xf>
    <xf numFmtId="49" fontId="11" fillId="0" borderId="50" xfId="0" applyNumberFormat="1" applyFont="1" applyFill="1" applyBorder="1" applyAlignment="1" applyProtection="1">
      <alignment horizontal="center"/>
      <protection locked="0"/>
    </xf>
    <xf numFmtId="0" fontId="11" fillId="0" borderId="50" xfId="0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 applyProtection="1">
      <alignment horizontal="left" vertical="center" indent="1"/>
      <protection locked="0"/>
    </xf>
    <xf numFmtId="164" fontId="0" fillId="0" borderId="29" xfId="0" applyNumberFormat="1" applyFill="1" applyBorder="1" applyAlignment="1" applyProtection="1">
      <alignment horizontal="left" vertical="center" indent="1"/>
      <protection locked="0"/>
    </xf>
    <xf numFmtId="0" fontId="5" fillId="0" borderId="36" xfId="0" applyFont="1" applyFill="1" applyBorder="1" applyAlignment="1" applyProtection="1">
      <alignment horizontal="left" vertical="center" indent="1"/>
      <protection locked="0"/>
    </xf>
    <xf numFmtId="0" fontId="5" fillId="0" borderId="37" xfId="0" applyFont="1" applyFill="1" applyBorder="1" applyAlignment="1" applyProtection="1">
      <alignment horizontal="left" vertical="center" indent="1"/>
      <protection locked="0"/>
    </xf>
    <xf numFmtId="0" fontId="5" fillId="0" borderId="22" xfId="0" applyFont="1" applyFill="1" applyBorder="1" applyAlignment="1" applyProtection="1">
      <alignment horizontal="left" vertical="center" indent="1"/>
      <protection locked="0"/>
    </xf>
    <xf numFmtId="0" fontId="5" fillId="0" borderId="1" xfId="0" applyFont="1" applyFill="1" applyBorder="1" applyAlignment="1" applyProtection="1">
      <alignment horizontal="left" vertical="center" indent="1"/>
      <protection locked="0"/>
    </xf>
    <xf numFmtId="0" fontId="5" fillId="0" borderId="25" xfId="0" applyFont="1" applyFill="1" applyBorder="1" applyAlignment="1" applyProtection="1">
      <alignment horizontal="left" vertical="top" indent="1"/>
      <protection locked="0"/>
    </xf>
    <xf numFmtId="0" fontId="5" fillId="0" borderId="0" xfId="0" applyFont="1" applyFill="1" applyBorder="1" applyAlignment="1" applyProtection="1">
      <alignment horizontal="left" vertical="top" indent="1"/>
      <protection locked="0"/>
    </xf>
    <xf numFmtId="0" fontId="5" fillId="0" borderId="6" xfId="0" applyFont="1" applyFill="1" applyBorder="1" applyAlignment="1" applyProtection="1">
      <alignment horizontal="left" vertical="center" indent="1"/>
      <protection locked="0"/>
    </xf>
    <xf numFmtId="0" fontId="5" fillId="0" borderId="7" xfId="0" applyFont="1" applyFill="1" applyBorder="1" applyAlignment="1" applyProtection="1">
      <alignment horizontal="left" vertical="center" indent="1"/>
      <protection locked="0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right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left" vertical="center" indent="1"/>
      <protection locked="0"/>
    </xf>
    <xf numFmtId="0" fontId="4" fillId="0" borderId="4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horizontal="left" vertical="center" indent="1"/>
      <protection locked="0"/>
    </xf>
    <xf numFmtId="0" fontId="3" fillId="0" borderId="6" xfId="0" applyFont="1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74" xfId="1" applyFont="1" applyFill="1" applyBorder="1" applyAlignment="1" applyProtection="1">
      <alignment horizontal="left" vertical="center" indent="1"/>
      <protection locked="0" hidden="1"/>
    </xf>
    <xf numFmtId="0" fontId="2" fillId="0" borderId="0" xfId="1" applyFont="1" applyBorder="1" applyAlignment="1" applyProtection="1">
      <alignment horizontal="center"/>
      <protection hidden="1"/>
    </xf>
    <xf numFmtId="0" fontId="5" fillId="0" borderId="72" xfId="1" applyFont="1" applyBorder="1" applyAlignment="1" applyProtection="1">
      <alignment horizontal="left" indent="1"/>
      <protection locked="0" hidden="1"/>
    </xf>
    <xf numFmtId="0" fontId="3" fillId="0" borderId="0" xfId="1" applyFont="1" applyBorder="1" applyAlignment="1" applyProtection="1">
      <alignment horizontal="right"/>
      <protection hidden="1"/>
    </xf>
    <xf numFmtId="14" fontId="5" fillId="0" borderId="72" xfId="1" applyNumberFormat="1" applyFont="1" applyBorder="1" applyAlignment="1" applyProtection="1">
      <alignment horizontal="center"/>
      <protection locked="0" hidden="1"/>
    </xf>
    <xf numFmtId="0" fontId="18" fillId="2" borderId="0" xfId="1" applyFont="1" applyFill="1" applyBorder="1" applyAlignment="1" applyProtection="1">
      <alignment horizontal="left"/>
      <protection hidden="1"/>
    </xf>
    <xf numFmtId="0" fontId="3" fillId="0" borderId="77" xfId="1" applyFont="1" applyBorder="1" applyAlignment="1" applyProtection="1">
      <alignment horizontal="center"/>
      <protection hidden="1"/>
    </xf>
    <xf numFmtId="0" fontId="3" fillId="0" borderId="75" xfId="1" applyFont="1" applyBorder="1" applyAlignment="1" applyProtection="1">
      <alignment horizontal="center"/>
      <protection hidden="1"/>
    </xf>
    <xf numFmtId="0" fontId="3" fillId="0" borderId="78" xfId="1" applyFont="1" applyBorder="1" applyAlignment="1" applyProtection="1">
      <alignment horizontal="left" indent="1"/>
      <protection hidden="1"/>
    </xf>
    <xf numFmtId="0" fontId="5" fillId="0" borderId="75" xfId="1" applyFont="1" applyBorder="1" applyAlignment="1" applyProtection="1">
      <alignment horizontal="left" vertical="center" indent="1"/>
      <protection locked="0" hidden="1"/>
    </xf>
    <xf numFmtId="0" fontId="3" fillId="0" borderId="75" xfId="1" applyFont="1" applyBorder="1" applyAlignment="1" applyProtection="1">
      <alignment horizontal="left" indent="1"/>
      <protection hidden="1"/>
    </xf>
    <xf numFmtId="0" fontId="3" fillId="0" borderId="76" xfId="1" applyFont="1" applyBorder="1" applyAlignment="1" applyProtection="1">
      <alignment horizontal="center" vertical="center" wrapText="1"/>
      <protection hidden="1"/>
    </xf>
    <xf numFmtId="0" fontId="10" fillId="0" borderId="76" xfId="1" applyFont="1" applyBorder="1" applyAlignment="1" applyProtection="1">
      <alignment horizontal="center" vertical="center"/>
      <protection hidden="1"/>
    </xf>
    <xf numFmtId="164" fontId="11" fillId="0" borderId="97" xfId="1" quotePrefix="1" applyNumberFormat="1" applyFont="1" applyBorder="1" applyAlignment="1" applyProtection="1">
      <alignment horizontal="left" vertical="center" indent="1"/>
      <protection locked="0" hidden="1"/>
    </xf>
    <xf numFmtId="164" fontId="11" fillId="0" borderId="97" xfId="1" applyNumberFormat="1" applyFont="1" applyBorder="1" applyAlignment="1" applyProtection="1">
      <alignment horizontal="left" vertical="center" indent="1"/>
      <protection locked="0" hidden="1"/>
    </xf>
    <xf numFmtId="0" fontId="5" fillId="0" borderId="92" xfId="1" quotePrefix="1" applyFont="1" applyBorder="1" applyAlignment="1" applyProtection="1">
      <alignment horizontal="left" vertical="top" indent="1"/>
      <protection locked="0" hidden="1"/>
    </xf>
    <xf numFmtId="0" fontId="5" fillId="0" borderId="92" xfId="1" applyFont="1" applyBorder="1" applyAlignment="1" applyProtection="1">
      <alignment horizontal="left" vertical="top" indent="1"/>
      <protection locked="0" hidden="1"/>
    </xf>
    <xf numFmtId="166" fontId="11" fillId="0" borderId="72" xfId="1" applyNumberFormat="1" applyFont="1" applyBorder="1" applyAlignment="1" applyProtection="1">
      <alignment horizontal="center"/>
      <protection locked="0" hidden="1"/>
    </xf>
    <xf numFmtId="0" fontId="11" fillId="0" borderId="105" xfId="1" applyFont="1" applyBorder="1" applyAlignment="1" applyProtection="1">
      <alignment horizontal="center"/>
      <protection locked="0" hidden="1"/>
    </xf>
    <xf numFmtId="14" fontId="11" fillId="0" borderId="72" xfId="1" applyNumberFormat="1" applyFont="1" applyBorder="1" applyAlignment="1" applyProtection="1">
      <protection locked="0" hidden="1"/>
    </xf>
    <xf numFmtId="0" fontId="9" fillId="0" borderId="72" xfId="1" applyBorder="1" applyProtection="1">
      <protection locked="0" hidden="1"/>
    </xf>
    <xf numFmtId="0" fontId="6" fillId="0" borderId="76" xfId="1" applyFont="1" applyBorder="1" applyAlignment="1" applyProtection="1">
      <alignment horizontal="center" vertical="center"/>
      <protection hidden="1"/>
    </xf>
    <xf numFmtId="0" fontId="9" fillId="0" borderId="105" xfId="1" applyBorder="1" applyProtection="1">
      <protection locked="0" hidden="1"/>
    </xf>
    <xf numFmtId="0" fontId="11" fillId="0" borderId="72" xfId="1" applyFont="1" applyBorder="1" applyAlignment="1" applyProtection="1">
      <alignment horizontal="left" indent="1"/>
      <protection locked="0" hidden="1"/>
    </xf>
    <xf numFmtId="0" fontId="11" fillId="0" borderId="72" xfId="1" quotePrefix="1" applyFont="1" applyBorder="1" applyAlignment="1" applyProtection="1">
      <alignment horizontal="left" indent="1"/>
      <protection locked="0" hidden="1"/>
    </xf>
    <xf numFmtId="0" fontId="11" fillId="0" borderId="72" xfId="1" applyFont="1" applyBorder="1" applyAlignment="1" applyProtection="1">
      <alignment horizontal="center"/>
      <protection locked="0" hidden="1"/>
    </xf>
    <xf numFmtId="0" fontId="9" fillId="0" borderId="106" xfId="1" applyFont="1" applyBorder="1" applyAlignment="1" applyProtection="1">
      <alignment horizontal="left" indent="1"/>
      <protection hidden="1"/>
    </xf>
    <xf numFmtId="0" fontId="3" fillId="0" borderId="107" xfId="1" applyFont="1" applyBorder="1" applyAlignment="1" applyProtection="1">
      <alignment horizontal="left" vertical="top" wrapText="1" indent="1"/>
      <protection locked="0" hidden="1"/>
    </xf>
    <xf numFmtId="0" fontId="3" fillId="0" borderId="90" xfId="1" applyFont="1" applyBorder="1" applyAlignment="1" applyProtection="1">
      <alignment horizontal="left" vertical="center"/>
      <protection locked="0" hidden="1"/>
    </xf>
    <xf numFmtId="0" fontId="9" fillId="0" borderId="127" xfId="1" applyBorder="1" applyAlignment="1" applyProtection="1">
      <alignment horizontal="left" indent="1"/>
      <protection locked="0" hidden="1"/>
    </xf>
    <xf numFmtId="0" fontId="3" fillId="0" borderId="132" xfId="0" applyFont="1" applyBorder="1" applyAlignment="1">
      <alignment horizontal="center"/>
    </xf>
    <xf numFmtId="0" fontId="3" fillId="0" borderId="133" xfId="0" applyFont="1" applyBorder="1" applyAlignment="1">
      <alignment horizontal="center"/>
    </xf>
    <xf numFmtId="0" fontId="3" fillId="0" borderId="134" xfId="0" applyFont="1" applyBorder="1" applyAlignment="1">
      <alignment horizontal="center"/>
    </xf>
    <xf numFmtId="0" fontId="3" fillId="0" borderId="136" xfId="0" applyFont="1" applyBorder="1" applyAlignment="1">
      <alignment horizontal="left" indent="1"/>
    </xf>
    <xf numFmtId="0" fontId="0" fillId="0" borderId="137" xfId="0" applyBorder="1" applyAlignment="1">
      <alignment horizontal="left" indent="1"/>
    </xf>
    <xf numFmtId="0" fontId="1" fillId="0" borderId="128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left" indent="1"/>
      <protection locked="0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0" fontId="4" fillId="4" borderId="4" xfId="0" applyFont="1" applyFill="1" applyBorder="1" applyAlignment="1" applyProtection="1">
      <alignment horizontal="left" vertical="center" indent="1"/>
      <protection locked="0"/>
    </xf>
    <xf numFmtId="0" fontId="4" fillId="4" borderId="5" xfId="0" applyFont="1" applyFill="1" applyBorder="1" applyAlignment="1" applyProtection="1">
      <alignment horizontal="left" vertical="center" indent="1"/>
      <protection locked="0"/>
    </xf>
    <xf numFmtId="0" fontId="3" fillId="0" borderId="129" xfId="0" applyFont="1" applyBorder="1" applyAlignment="1">
      <alignment horizontal="left" indent="1"/>
    </xf>
    <xf numFmtId="0" fontId="0" fillId="0" borderId="130" xfId="0" applyBorder="1" applyAlignment="1">
      <alignment horizontal="left" indent="1"/>
    </xf>
    <xf numFmtId="0" fontId="3" fillId="0" borderId="131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10" fillId="5" borderId="131" xfId="0" applyFont="1" applyFill="1" applyBorder="1" applyAlignment="1">
      <alignment horizontal="center" vertical="center"/>
    </xf>
    <xf numFmtId="0" fontId="10" fillId="5" borderId="149" xfId="0" applyFont="1" applyFill="1" applyBorder="1" applyAlignment="1">
      <alignment horizontal="center" vertical="center"/>
    </xf>
    <xf numFmtId="164" fontId="11" fillId="0" borderId="148" xfId="0" applyNumberFormat="1" applyFont="1" applyFill="1" applyBorder="1" applyAlignment="1" applyProtection="1">
      <alignment horizontal="left" vertical="center" indent="1"/>
      <protection locked="0"/>
    </xf>
    <xf numFmtId="0" fontId="5" fillId="0" borderId="129" xfId="0" applyFont="1" applyBorder="1" applyAlignment="1" applyProtection="1">
      <alignment horizontal="left" vertical="center" indent="1"/>
      <protection locked="0"/>
    </xf>
    <xf numFmtId="0" fontId="5" fillId="0" borderId="37" xfId="0" applyFont="1" applyBorder="1" applyAlignment="1" applyProtection="1">
      <alignment horizontal="left" vertical="center" indent="1"/>
      <protection locked="0"/>
    </xf>
    <xf numFmtId="0" fontId="5" fillId="0" borderId="143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48" xfId="0" applyFont="1" applyBorder="1" applyAlignment="1" applyProtection="1">
      <alignment horizontal="left" vertical="top" indent="1"/>
      <protection locked="0"/>
    </xf>
    <xf numFmtId="0" fontId="5" fillId="0" borderId="0" xfId="0" applyFont="1" applyBorder="1" applyAlignment="1" applyProtection="1">
      <alignment horizontal="left" vertical="top" indent="1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&#382;ivatel\Desktop\Astra%20ZMZ\2015_16\Z&#225;pis%20o%20utk&#225;n&#237;%20MP1_2015_16_Astra_Zizko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aga-Rudn&#2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pa\AppData\Local\Microsoft\Windows\INetCache\Content.Outlook\7C7J82RD\Z&#225;pis%20o%20utk&#225;n&#237;%20MP1_2015_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u&#382;elky\Meteor%20A%202014_15\meteor%20a%20-%20d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>Veselý</v>
          </cell>
          <cell r="D8">
            <v>142</v>
          </cell>
          <cell r="E8">
            <v>63</v>
          </cell>
          <cell r="F8">
            <v>1</v>
          </cell>
          <cell r="K8" t="str">
            <v>Škrabal</v>
          </cell>
          <cell r="N8">
            <v>124</v>
          </cell>
          <cell r="O8">
            <v>53</v>
          </cell>
          <cell r="P8">
            <v>6</v>
          </cell>
        </row>
        <row r="9">
          <cell r="D9">
            <v>139</v>
          </cell>
          <cell r="E9">
            <v>62</v>
          </cell>
          <cell r="F9">
            <v>5</v>
          </cell>
          <cell r="N9">
            <v>142</v>
          </cell>
          <cell r="O9">
            <v>59</v>
          </cell>
          <cell r="P9">
            <v>6</v>
          </cell>
        </row>
        <row r="10">
          <cell r="A10" t="str">
            <v>Daniel</v>
          </cell>
        </row>
        <row r="12">
          <cell r="A12">
            <v>1297</v>
          </cell>
          <cell r="K12">
            <v>23392</v>
          </cell>
        </row>
        <row r="13">
          <cell r="A13" t="str">
            <v>Vodička</v>
          </cell>
          <cell r="D13">
            <v>141</v>
          </cell>
          <cell r="E13">
            <v>62</v>
          </cell>
          <cell r="F13">
            <v>4</v>
          </cell>
          <cell r="K13" t="str">
            <v>Bartaloš</v>
          </cell>
          <cell r="N13">
            <v>140</v>
          </cell>
          <cell r="O13">
            <v>71</v>
          </cell>
          <cell r="P13">
            <v>5</v>
          </cell>
        </row>
        <row r="14">
          <cell r="D14">
            <v>143</v>
          </cell>
          <cell r="E14">
            <v>61</v>
          </cell>
          <cell r="F14">
            <v>2</v>
          </cell>
          <cell r="N14">
            <v>140</v>
          </cell>
          <cell r="O14">
            <v>68</v>
          </cell>
          <cell r="P14">
            <v>1</v>
          </cell>
        </row>
        <row r="15">
          <cell r="A15" t="str">
            <v>Jakub</v>
          </cell>
          <cell r="K15" t="str">
            <v>Evžen</v>
          </cell>
        </row>
        <row r="17">
          <cell r="A17">
            <v>10464</v>
          </cell>
          <cell r="K17">
            <v>1420</v>
          </cell>
        </row>
        <row r="18">
          <cell r="A18" t="str">
            <v>Doležal</v>
          </cell>
          <cell r="D18">
            <v>145</v>
          </cell>
          <cell r="E18">
            <v>53</v>
          </cell>
          <cell r="F18">
            <v>2</v>
          </cell>
          <cell r="K18" t="str">
            <v>Bubeníček</v>
          </cell>
          <cell r="N18">
            <v>143</v>
          </cell>
          <cell r="O18">
            <v>70</v>
          </cell>
          <cell r="P18">
            <v>2</v>
          </cell>
        </row>
        <row r="19">
          <cell r="D19">
            <v>154</v>
          </cell>
          <cell r="E19">
            <v>62</v>
          </cell>
          <cell r="F19">
            <v>2</v>
          </cell>
          <cell r="N19">
            <v>144</v>
          </cell>
          <cell r="O19">
            <v>53</v>
          </cell>
          <cell r="P19">
            <v>3</v>
          </cell>
        </row>
        <row r="20">
          <cell r="A20" t="str">
            <v>Tomáš</v>
          </cell>
          <cell r="K20" t="str">
            <v>Karel</v>
          </cell>
        </row>
        <row r="22">
          <cell r="A22">
            <v>1416</v>
          </cell>
          <cell r="K22">
            <v>1421</v>
          </cell>
        </row>
        <row r="23">
          <cell r="A23" t="str">
            <v>Šveda</v>
          </cell>
          <cell r="D23">
            <v>131</v>
          </cell>
          <cell r="E23">
            <v>62</v>
          </cell>
          <cell r="F23">
            <v>1</v>
          </cell>
          <cell r="K23" t="str">
            <v>Všetečka</v>
          </cell>
          <cell r="N23">
            <v>148</v>
          </cell>
          <cell r="O23">
            <v>63</v>
          </cell>
          <cell r="P23">
            <v>1</v>
          </cell>
        </row>
        <row r="24">
          <cell r="D24">
            <v>140</v>
          </cell>
          <cell r="E24">
            <v>53</v>
          </cell>
          <cell r="F24">
            <v>3</v>
          </cell>
          <cell r="N24">
            <v>148</v>
          </cell>
          <cell r="O24">
            <v>72</v>
          </cell>
          <cell r="P24">
            <v>3</v>
          </cell>
        </row>
        <row r="25">
          <cell r="A25" t="str">
            <v>Marek</v>
          </cell>
          <cell r="K25" t="str">
            <v>Miloslav</v>
          </cell>
        </row>
        <row r="27">
          <cell r="A27">
            <v>5804</v>
          </cell>
          <cell r="K27">
            <v>1446</v>
          </cell>
        </row>
        <row r="28">
          <cell r="A28" t="str">
            <v>Fiala</v>
          </cell>
          <cell r="D28">
            <v>158</v>
          </cell>
          <cell r="E28">
            <v>61</v>
          </cell>
          <cell r="F28">
            <v>2</v>
          </cell>
          <cell r="K28" t="str">
            <v>Neckář</v>
          </cell>
          <cell r="N28">
            <v>159</v>
          </cell>
          <cell r="O28">
            <v>71</v>
          </cell>
          <cell r="P28">
            <v>5</v>
          </cell>
        </row>
        <row r="29">
          <cell r="D29">
            <v>149</v>
          </cell>
          <cell r="E29">
            <v>69</v>
          </cell>
          <cell r="F29">
            <v>0</v>
          </cell>
          <cell r="N29">
            <v>137</v>
          </cell>
          <cell r="O29">
            <v>62</v>
          </cell>
          <cell r="P29">
            <v>4</v>
          </cell>
        </row>
        <row r="30">
          <cell r="A30" t="str">
            <v>Radek</v>
          </cell>
          <cell r="K30" t="str">
            <v>Jan</v>
          </cell>
        </row>
        <row r="32">
          <cell r="A32">
            <v>11350</v>
          </cell>
          <cell r="K32">
            <v>890</v>
          </cell>
        </row>
        <row r="33">
          <cell r="A33" t="str">
            <v>Rusin</v>
          </cell>
          <cell r="D33">
            <v>155</v>
          </cell>
          <cell r="E33">
            <v>63</v>
          </cell>
          <cell r="F33">
            <v>3</v>
          </cell>
          <cell r="K33" t="str">
            <v>Gebr</v>
          </cell>
          <cell r="N33">
            <v>148</v>
          </cell>
          <cell r="O33">
            <v>68</v>
          </cell>
          <cell r="P33">
            <v>2</v>
          </cell>
        </row>
        <row r="34">
          <cell r="D34">
            <v>138</v>
          </cell>
          <cell r="E34">
            <v>97</v>
          </cell>
          <cell r="F34">
            <v>1</v>
          </cell>
          <cell r="N34">
            <v>138</v>
          </cell>
          <cell r="O34">
            <v>54</v>
          </cell>
          <cell r="P34">
            <v>6</v>
          </cell>
        </row>
        <row r="35">
          <cell r="A35" t="str">
            <v>František</v>
          </cell>
          <cell r="K35" t="str">
            <v>Josef</v>
          </cell>
        </row>
        <row r="37">
          <cell r="A37">
            <v>9489</v>
          </cell>
          <cell r="K37">
            <v>4556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>Komorník</v>
          </cell>
          <cell r="D8">
            <v>150</v>
          </cell>
          <cell r="E8">
            <v>63</v>
          </cell>
          <cell r="F8">
            <v>0</v>
          </cell>
          <cell r="K8" t="str">
            <v>Kohout</v>
          </cell>
          <cell r="N8">
            <v>148</v>
          </cell>
          <cell r="O8">
            <v>62</v>
          </cell>
          <cell r="P8">
            <v>4</v>
          </cell>
        </row>
        <row r="9">
          <cell r="D9">
            <v>146</v>
          </cell>
          <cell r="E9">
            <v>61</v>
          </cell>
          <cell r="F9">
            <v>2</v>
          </cell>
          <cell r="N9">
            <v>130</v>
          </cell>
          <cell r="O9">
            <v>63</v>
          </cell>
          <cell r="P9">
            <v>4</v>
          </cell>
        </row>
        <row r="10">
          <cell r="A10" t="str">
            <v>Milan</v>
          </cell>
          <cell r="K10" t="str">
            <v>Karel</v>
          </cell>
        </row>
        <row r="12">
          <cell r="A12">
            <v>13626</v>
          </cell>
          <cell r="K12">
            <v>21168</v>
          </cell>
        </row>
        <row r="13">
          <cell r="A13" t="str">
            <v xml:space="preserve">Janoušek </v>
          </cell>
          <cell r="D13">
            <v>130</v>
          </cell>
          <cell r="E13">
            <v>62</v>
          </cell>
          <cell r="F13">
            <v>3</v>
          </cell>
          <cell r="K13" t="str">
            <v>Strnad</v>
          </cell>
          <cell r="N13">
            <v>126</v>
          </cell>
          <cell r="O13">
            <v>54</v>
          </cell>
          <cell r="P13">
            <v>2</v>
          </cell>
        </row>
        <row r="14">
          <cell r="D14">
            <v>126</v>
          </cell>
          <cell r="E14">
            <v>60</v>
          </cell>
          <cell r="F14">
            <v>2</v>
          </cell>
          <cell r="N14">
            <v>142</v>
          </cell>
          <cell r="O14">
            <v>44</v>
          </cell>
          <cell r="P14">
            <v>7</v>
          </cell>
        </row>
        <row r="15">
          <cell r="A15" t="str">
            <v>Pavel</v>
          </cell>
          <cell r="K15" t="str">
            <v>Pavel</v>
          </cell>
        </row>
        <row r="17">
          <cell r="A17">
            <v>10206</v>
          </cell>
          <cell r="K17">
            <v>787</v>
          </cell>
        </row>
        <row r="18">
          <cell r="A18" t="str">
            <v xml:space="preserve">Kašpar </v>
          </cell>
          <cell r="D18">
            <v>142</v>
          </cell>
          <cell r="E18">
            <v>58</v>
          </cell>
          <cell r="F18">
            <v>1</v>
          </cell>
          <cell r="K18" t="str">
            <v>Mora</v>
          </cell>
          <cell r="N18">
            <v>134</v>
          </cell>
          <cell r="O18">
            <v>40</v>
          </cell>
          <cell r="P18">
            <v>7</v>
          </cell>
        </row>
        <row r="19">
          <cell r="D19">
            <v>131</v>
          </cell>
          <cell r="E19">
            <v>72</v>
          </cell>
          <cell r="F19">
            <v>0</v>
          </cell>
          <cell r="N19">
            <v>115</v>
          </cell>
          <cell r="O19">
            <v>51</v>
          </cell>
          <cell r="P19">
            <v>7</v>
          </cell>
        </row>
        <row r="20">
          <cell r="A20" t="str">
            <v>Josef</v>
          </cell>
          <cell r="K20" t="str">
            <v>Zdeněk</v>
          </cell>
        </row>
        <row r="22">
          <cell r="A22">
            <v>23177</v>
          </cell>
          <cell r="K22">
            <v>2514</v>
          </cell>
        </row>
        <row r="23">
          <cell r="A23" t="str">
            <v>Kourek</v>
          </cell>
          <cell r="D23">
            <v>134</v>
          </cell>
          <cell r="E23">
            <v>88</v>
          </cell>
          <cell r="F23">
            <v>0</v>
          </cell>
          <cell r="K23" t="str">
            <v>Mařánek</v>
          </cell>
          <cell r="N23">
            <v>148</v>
          </cell>
          <cell r="O23">
            <v>62</v>
          </cell>
          <cell r="P23">
            <v>6</v>
          </cell>
        </row>
        <row r="24">
          <cell r="D24">
            <v>132</v>
          </cell>
          <cell r="E24">
            <v>63</v>
          </cell>
          <cell r="F24">
            <v>0</v>
          </cell>
          <cell r="N24">
            <v>146</v>
          </cell>
          <cell r="O24">
            <v>36</v>
          </cell>
          <cell r="P24">
            <v>10</v>
          </cell>
        </row>
        <row r="25">
          <cell r="A25" t="str">
            <v>Jaroslav</v>
          </cell>
          <cell r="K25" t="str">
            <v>Jan</v>
          </cell>
        </row>
        <row r="27">
          <cell r="A27">
            <v>17967</v>
          </cell>
          <cell r="K27">
            <v>15372</v>
          </cell>
        </row>
        <row r="28">
          <cell r="A28" t="str">
            <v xml:space="preserve">Kašpar </v>
          </cell>
          <cell r="D28">
            <v>148</v>
          </cell>
          <cell r="E28">
            <v>70</v>
          </cell>
          <cell r="F28">
            <v>0</v>
          </cell>
          <cell r="K28" t="str">
            <v>Spěváček</v>
          </cell>
          <cell r="N28">
            <v>125</v>
          </cell>
          <cell r="O28">
            <v>68</v>
          </cell>
          <cell r="P28">
            <v>2</v>
          </cell>
        </row>
        <row r="29">
          <cell r="D29">
            <v>154</v>
          </cell>
          <cell r="E29">
            <v>81</v>
          </cell>
          <cell r="F29">
            <v>1</v>
          </cell>
          <cell r="N29">
            <v>134</v>
          </cell>
          <cell r="O29">
            <v>59</v>
          </cell>
          <cell r="P29">
            <v>5</v>
          </cell>
        </row>
        <row r="30">
          <cell r="A30" t="str">
            <v>Rostislav</v>
          </cell>
          <cell r="K30" t="str">
            <v>Jiří</v>
          </cell>
        </row>
        <row r="32">
          <cell r="A32">
            <v>1192</v>
          </cell>
          <cell r="K32">
            <v>11112</v>
          </cell>
        </row>
        <row r="33">
          <cell r="A33" t="str">
            <v xml:space="preserve">Kašpar </v>
          </cell>
          <cell r="D33">
            <v>161</v>
          </cell>
          <cell r="E33">
            <v>48</v>
          </cell>
          <cell r="F33">
            <v>6</v>
          </cell>
          <cell r="K33" t="str">
            <v xml:space="preserve">Bok </v>
          </cell>
          <cell r="N33">
            <v>139</v>
          </cell>
          <cell r="O33">
            <v>61</v>
          </cell>
          <cell r="P33">
            <v>3</v>
          </cell>
        </row>
        <row r="34">
          <cell r="D34">
            <v>138</v>
          </cell>
          <cell r="E34">
            <v>63</v>
          </cell>
          <cell r="F34">
            <v>3</v>
          </cell>
          <cell r="N34">
            <v>135</v>
          </cell>
          <cell r="O34">
            <v>26</v>
          </cell>
          <cell r="P34">
            <v>12</v>
          </cell>
        </row>
        <row r="35">
          <cell r="A35" t="str">
            <v>Petr</v>
          </cell>
          <cell r="K35" t="str">
            <v>Jaromír</v>
          </cell>
        </row>
        <row r="37">
          <cell r="A37">
            <v>18519</v>
          </cell>
          <cell r="K37">
            <v>14609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>Mansfeldová</v>
          </cell>
          <cell r="D8">
            <v>146</v>
          </cell>
          <cell r="E8">
            <v>81</v>
          </cell>
          <cell r="F8">
            <v>2</v>
          </cell>
          <cell r="K8" t="str">
            <v xml:space="preserve">Sahula </v>
          </cell>
          <cell r="N8">
            <v>129</v>
          </cell>
          <cell r="O8">
            <v>54</v>
          </cell>
          <cell r="P8">
            <v>5</v>
          </cell>
        </row>
        <row r="9">
          <cell r="D9">
            <v>135</v>
          </cell>
          <cell r="E9">
            <v>54</v>
          </cell>
          <cell r="F9">
            <v>2</v>
          </cell>
          <cell r="N9">
            <v>143</v>
          </cell>
          <cell r="O9">
            <v>53</v>
          </cell>
          <cell r="P9">
            <v>4</v>
          </cell>
        </row>
        <row r="10">
          <cell r="A10" t="str">
            <v>Jiřina</v>
          </cell>
          <cell r="K10" t="str">
            <v>Jindřich</v>
          </cell>
        </row>
        <row r="12">
          <cell r="A12">
            <v>1305</v>
          </cell>
          <cell r="K12">
            <v>1363</v>
          </cell>
        </row>
        <row r="13">
          <cell r="A13" t="str">
            <v>Pytlíková</v>
          </cell>
          <cell r="D13">
            <v>138</v>
          </cell>
          <cell r="E13">
            <v>42</v>
          </cell>
          <cell r="F13">
            <v>7</v>
          </cell>
          <cell r="K13" t="str">
            <v xml:space="preserve">Svačina </v>
          </cell>
          <cell r="N13">
            <v>125</v>
          </cell>
          <cell r="O13">
            <v>44</v>
          </cell>
          <cell r="P13">
            <v>5</v>
          </cell>
        </row>
        <row r="14">
          <cell r="D14">
            <v>130</v>
          </cell>
          <cell r="E14">
            <v>63</v>
          </cell>
          <cell r="F14">
            <v>3</v>
          </cell>
          <cell r="N14">
            <v>135</v>
          </cell>
          <cell r="O14">
            <v>53</v>
          </cell>
          <cell r="P14">
            <v>4</v>
          </cell>
        </row>
        <row r="15">
          <cell r="A15" t="str">
            <v>Květa</v>
          </cell>
          <cell r="K15" t="str">
            <v>Josef</v>
          </cell>
        </row>
        <row r="17">
          <cell r="A17">
            <v>1087</v>
          </cell>
          <cell r="K17">
            <v>16017</v>
          </cell>
        </row>
        <row r="18">
          <cell r="A18" t="str">
            <v>Sedláček</v>
          </cell>
          <cell r="D18">
            <v>152</v>
          </cell>
          <cell r="E18">
            <v>59</v>
          </cell>
          <cell r="F18">
            <v>2</v>
          </cell>
          <cell r="K18" t="str">
            <v>Mikulášek</v>
          </cell>
          <cell r="N18">
            <v>143</v>
          </cell>
          <cell r="O18">
            <v>62</v>
          </cell>
          <cell r="P18">
            <v>4</v>
          </cell>
        </row>
        <row r="19">
          <cell r="D19">
            <v>135</v>
          </cell>
          <cell r="E19">
            <v>60</v>
          </cell>
          <cell r="F19">
            <v>2</v>
          </cell>
          <cell r="N19">
            <v>142</v>
          </cell>
          <cell r="O19">
            <v>53</v>
          </cell>
          <cell r="P19">
            <v>5</v>
          </cell>
        </row>
        <row r="20">
          <cell r="A20" t="str">
            <v>Karel</v>
          </cell>
          <cell r="K20" t="str">
            <v>Milan</v>
          </cell>
        </row>
        <row r="22">
          <cell r="A22">
            <v>1324</v>
          </cell>
          <cell r="K22">
            <v>3734</v>
          </cell>
        </row>
        <row r="23">
          <cell r="A23" t="str">
            <v>Šmejkal</v>
          </cell>
          <cell r="D23">
            <v>145</v>
          </cell>
          <cell r="E23">
            <v>70</v>
          </cell>
          <cell r="F23">
            <v>0</v>
          </cell>
          <cell r="K23" t="str">
            <v xml:space="preserve">Boháč </v>
          </cell>
          <cell r="N23">
            <v>136</v>
          </cell>
          <cell r="O23">
            <v>62</v>
          </cell>
          <cell r="P23">
            <v>5</v>
          </cell>
        </row>
        <row r="24">
          <cell r="D24">
            <v>150</v>
          </cell>
          <cell r="E24">
            <v>63</v>
          </cell>
          <cell r="F24">
            <v>2</v>
          </cell>
          <cell r="N24">
            <v>127</v>
          </cell>
          <cell r="O24">
            <v>80</v>
          </cell>
          <cell r="P24">
            <v>0</v>
          </cell>
        </row>
        <row r="25">
          <cell r="A25" t="str">
            <v>Jaroslav</v>
          </cell>
          <cell r="K25" t="str">
            <v>Martin</v>
          </cell>
        </row>
        <row r="27">
          <cell r="A27">
            <v>10912</v>
          </cell>
          <cell r="K27">
            <v>1341</v>
          </cell>
        </row>
        <row r="28">
          <cell r="A28" t="str">
            <v>Mansfeld</v>
          </cell>
          <cell r="D28">
            <v>130</v>
          </cell>
          <cell r="E28">
            <v>53</v>
          </cell>
          <cell r="F28">
            <v>2</v>
          </cell>
          <cell r="K28" t="str">
            <v>Vlková</v>
          </cell>
          <cell r="N28">
            <v>149</v>
          </cell>
          <cell r="O28">
            <v>53</v>
          </cell>
          <cell r="P28">
            <v>5</v>
          </cell>
        </row>
        <row r="29">
          <cell r="D29">
            <v>152</v>
          </cell>
          <cell r="E29">
            <v>52</v>
          </cell>
          <cell r="F29">
            <v>4</v>
          </cell>
          <cell r="N29">
            <v>144</v>
          </cell>
          <cell r="O29">
            <v>45</v>
          </cell>
          <cell r="P29">
            <v>5</v>
          </cell>
        </row>
        <row r="30">
          <cell r="A30" t="str">
            <v>Jiří</v>
          </cell>
          <cell r="K30" t="str">
            <v>Ivana</v>
          </cell>
        </row>
        <row r="32">
          <cell r="A32">
            <v>16915</v>
          </cell>
          <cell r="K32">
            <v>20199</v>
          </cell>
        </row>
        <row r="33">
          <cell r="A33" t="str">
            <v>Novák</v>
          </cell>
          <cell r="D33">
            <v>141</v>
          </cell>
          <cell r="E33">
            <v>54</v>
          </cell>
          <cell r="F33">
            <v>2</v>
          </cell>
          <cell r="K33" t="str">
            <v xml:space="preserve">Zahrádka </v>
          </cell>
          <cell r="N33">
            <v>138</v>
          </cell>
          <cell r="O33">
            <v>72</v>
          </cell>
          <cell r="P33">
            <v>1</v>
          </cell>
        </row>
        <row r="34">
          <cell r="D34">
            <v>139</v>
          </cell>
          <cell r="E34">
            <v>63</v>
          </cell>
          <cell r="F34">
            <v>1</v>
          </cell>
          <cell r="N34">
            <v>147</v>
          </cell>
          <cell r="O34">
            <v>54</v>
          </cell>
          <cell r="P34">
            <v>2</v>
          </cell>
        </row>
        <row r="35">
          <cell r="A35" t="str">
            <v>Pavel</v>
          </cell>
          <cell r="K35" t="str">
            <v>Ladislav</v>
          </cell>
        </row>
        <row r="37">
          <cell r="A37">
            <v>10143</v>
          </cell>
          <cell r="K37">
            <v>5123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>Jurášek</v>
          </cell>
          <cell r="D8">
            <v>145</v>
          </cell>
          <cell r="E8">
            <v>53</v>
          </cell>
          <cell r="F8">
            <v>5</v>
          </cell>
          <cell r="K8" t="str">
            <v>Novák</v>
          </cell>
          <cell r="N8">
            <v>161</v>
          </cell>
          <cell r="O8">
            <v>69</v>
          </cell>
          <cell r="P8">
            <v>4</v>
          </cell>
        </row>
        <row r="9">
          <cell r="D9">
            <v>146</v>
          </cell>
          <cell r="E9">
            <v>56</v>
          </cell>
          <cell r="F9">
            <v>3</v>
          </cell>
          <cell r="N9">
            <v>148</v>
          </cell>
          <cell r="O9">
            <v>87</v>
          </cell>
          <cell r="P9">
            <v>0</v>
          </cell>
        </row>
        <row r="10">
          <cell r="A10" t="str">
            <v>Josef</v>
          </cell>
          <cell r="K10" t="str">
            <v>Jan</v>
          </cell>
        </row>
        <row r="12">
          <cell r="A12">
            <v>13557</v>
          </cell>
          <cell r="K12">
            <v>11675</v>
          </cell>
        </row>
        <row r="13">
          <cell r="A13" t="str">
            <v xml:space="preserve">Pokorná </v>
          </cell>
          <cell r="D13">
            <v>168</v>
          </cell>
          <cell r="E13">
            <v>90</v>
          </cell>
          <cell r="F13">
            <v>4</v>
          </cell>
          <cell r="K13" t="str">
            <v>Klos</v>
          </cell>
          <cell r="N13">
            <v>143</v>
          </cell>
          <cell r="O13">
            <v>53</v>
          </cell>
          <cell r="P13">
            <v>7</v>
          </cell>
        </row>
        <row r="14">
          <cell r="D14">
            <v>154</v>
          </cell>
          <cell r="E14">
            <v>52</v>
          </cell>
          <cell r="F14">
            <v>5</v>
          </cell>
          <cell r="N14">
            <v>139</v>
          </cell>
          <cell r="O14">
            <v>62</v>
          </cell>
          <cell r="P14">
            <v>5</v>
          </cell>
        </row>
        <row r="15">
          <cell r="A15" t="str">
            <v>Jindra</v>
          </cell>
          <cell r="K15" t="str">
            <v>Deno</v>
          </cell>
        </row>
        <row r="17">
          <cell r="A17">
            <v>1089</v>
          </cell>
          <cell r="K17">
            <v>777</v>
          </cell>
        </row>
        <row r="18">
          <cell r="A18" t="str">
            <v xml:space="preserve">Kučera </v>
          </cell>
          <cell r="D18">
            <v>148</v>
          </cell>
          <cell r="E18">
            <v>68</v>
          </cell>
          <cell r="F18">
            <v>0</v>
          </cell>
          <cell r="K18" t="str">
            <v>Neckařová</v>
          </cell>
          <cell r="N18">
            <v>129</v>
          </cell>
          <cell r="O18">
            <v>54</v>
          </cell>
          <cell r="P18">
            <v>8</v>
          </cell>
        </row>
        <row r="19">
          <cell r="D19">
            <v>137</v>
          </cell>
          <cell r="E19">
            <v>79</v>
          </cell>
          <cell r="F19">
            <v>1</v>
          </cell>
          <cell r="N19">
            <v>127</v>
          </cell>
          <cell r="O19">
            <v>54</v>
          </cell>
          <cell r="P19">
            <v>4</v>
          </cell>
        </row>
        <row r="20">
          <cell r="A20" t="str">
            <v>Josef</v>
          </cell>
          <cell r="K20" t="str">
            <v>Anna</v>
          </cell>
        </row>
        <row r="22">
          <cell r="A22">
            <v>940</v>
          </cell>
          <cell r="K22">
            <v>887</v>
          </cell>
        </row>
        <row r="23">
          <cell r="A23" t="str">
            <v xml:space="preserve">Barcal </v>
          </cell>
          <cell r="D23">
            <v>158</v>
          </cell>
          <cell r="E23">
            <v>63</v>
          </cell>
          <cell r="F23">
            <v>2</v>
          </cell>
          <cell r="K23" t="str">
            <v>Vondrák</v>
          </cell>
          <cell r="N23">
            <v>138</v>
          </cell>
          <cell r="O23">
            <v>63</v>
          </cell>
          <cell r="P23">
            <v>2</v>
          </cell>
        </row>
        <row r="24">
          <cell r="D24">
            <v>148</v>
          </cell>
          <cell r="E24">
            <v>62</v>
          </cell>
          <cell r="F24">
            <v>1</v>
          </cell>
          <cell r="N24">
            <v>158</v>
          </cell>
          <cell r="O24">
            <v>50</v>
          </cell>
          <cell r="P24">
            <v>3</v>
          </cell>
        </row>
        <row r="25">
          <cell r="A25" t="str">
            <v>Zdeněk</v>
          </cell>
          <cell r="K25" t="str">
            <v>Jaroslav</v>
          </cell>
        </row>
        <row r="27">
          <cell r="A27">
            <v>924</v>
          </cell>
          <cell r="K27">
            <v>5751</v>
          </cell>
        </row>
        <row r="28">
          <cell r="A28" t="str">
            <v>Plachý</v>
          </cell>
          <cell r="D28">
            <v>138</v>
          </cell>
          <cell r="E28">
            <v>61</v>
          </cell>
          <cell r="F28">
            <v>4</v>
          </cell>
          <cell r="K28" t="str">
            <v>Soukup</v>
          </cell>
          <cell r="N28">
            <v>156</v>
          </cell>
          <cell r="O28">
            <v>80</v>
          </cell>
          <cell r="P28">
            <v>2</v>
          </cell>
        </row>
        <row r="29">
          <cell r="D29">
            <v>140</v>
          </cell>
          <cell r="E29">
            <v>60</v>
          </cell>
          <cell r="F29">
            <v>2</v>
          </cell>
          <cell r="N29">
            <v>147</v>
          </cell>
          <cell r="O29">
            <v>70</v>
          </cell>
          <cell r="P29">
            <v>2</v>
          </cell>
        </row>
        <row r="30">
          <cell r="A30" t="str">
            <v>Pavel</v>
          </cell>
          <cell r="K30" t="str">
            <v>Petr</v>
          </cell>
        </row>
        <row r="32">
          <cell r="A32">
            <v>21805</v>
          </cell>
          <cell r="K32">
            <v>786</v>
          </cell>
        </row>
        <row r="33">
          <cell r="A33" t="str">
            <v xml:space="preserve">Tesař </v>
          </cell>
          <cell r="D33">
            <v>157</v>
          </cell>
          <cell r="E33">
            <v>61</v>
          </cell>
          <cell r="F33">
            <v>2</v>
          </cell>
          <cell r="K33" t="str">
            <v>Ludvík</v>
          </cell>
          <cell r="N33">
            <v>151</v>
          </cell>
          <cell r="O33">
            <v>62</v>
          </cell>
          <cell r="P33">
            <v>3</v>
          </cell>
        </row>
        <row r="34">
          <cell r="D34">
            <v>167</v>
          </cell>
          <cell r="E34">
            <v>72</v>
          </cell>
          <cell r="F34">
            <v>2</v>
          </cell>
          <cell r="N34">
            <v>149</v>
          </cell>
          <cell r="O34">
            <v>80</v>
          </cell>
          <cell r="P34">
            <v>4</v>
          </cell>
        </row>
        <row r="35">
          <cell r="A35" t="str">
            <v>Josef</v>
          </cell>
          <cell r="K35" t="str">
            <v>Jiří</v>
          </cell>
        </row>
        <row r="37">
          <cell r="A37">
            <v>955</v>
          </cell>
          <cell r="K37">
            <v>1022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68" t="s">
        <v>0</v>
      </c>
      <c r="C1" s="268"/>
      <c r="D1" s="270" t="s">
        <v>1</v>
      </c>
      <c r="E1" s="270"/>
      <c r="F1" s="270"/>
      <c r="G1" s="270"/>
      <c r="H1" s="270"/>
      <c r="I1" s="270"/>
      <c r="K1" s="1" t="s">
        <v>2</v>
      </c>
      <c r="L1" s="271" t="s">
        <v>3</v>
      </c>
      <c r="M1" s="271"/>
      <c r="N1" s="271"/>
      <c r="O1" s="272" t="s">
        <v>4</v>
      </c>
      <c r="P1" s="272"/>
      <c r="Q1" s="273"/>
      <c r="R1" s="273"/>
      <c r="S1" s="273"/>
    </row>
    <row r="2" spans="1:19" ht="9.9499999999999993" customHeight="1" thickBot="1" x14ac:dyDescent="0.25">
      <c r="B2" s="269"/>
      <c r="C2" s="269"/>
    </row>
    <row r="3" spans="1:19" ht="18.75" thickBot="1" x14ac:dyDescent="0.25">
      <c r="A3" s="2" t="s">
        <v>5</v>
      </c>
      <c r="B3" s="274" t="s">
        <v>6</v>
      </c>
      <c r="C3" s="275"/>
      <c r="D3" s="275"/>
      <c r="E3" s="275"/>
      <c r="F3" s="275"/>
      <c r="G3" s="275"/>
      <c r="H3" s="275"/>
      <c r="I3" s="276"/>
      <c r="J3" s="3"/>
      <c r="K3" s="2" t="s">
        <v>7</v>
      </c>
      <c r="L3" s="274" t="s">
        <v>8</v>
      </c>
      <c r="M3" s="275"/>
      <c r="N3" s="275"/>
      <c r="O3" s="275"/>
      <c r="P3" s="275"/>
      <c r="Q3" s="275"/>
      <c r="R3" s="275"/>
      <c r="S3" s="276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277" t="s">
        <v>9</v>
      </c>
      <c r="B5" s="278"/>
      <c r="C5" s="279" t="s">
        <v>10</v>
      </c>
      <c r="D5" s="263" t="s">
        <v>11</v>
      </c>
      <c r="E5" s="264"/>
      <c r="F5" s="264"/>
      <c r="G5" s="265"/>
      <c r="H5" s="4"/>
      <c r="I5" s="5" t="s">
        <v>12</v>
      </c>
      <c r="J5" s="3"/>
      <c r="K5" s="277" t="s">
        <v>9</v>
      </c>
      <c r="L5" s="278"/>
      <c r="M5" s="279" t="s">
        <v>10</v>
      </c>
      <c r="N5" s="263" t="s">
        <v>11</v>
      </c>
      <c r="O5" s="264"/>
      <c r="P5" s="264"/>
      <c r="Q5" s="265"/>
      <c r="R5" s="4"/>
      <c r="S5" s="5" t="s">
        <v>12</v>
      </c>
    </row>
    <row r="6" spans="1:19" ht="12.95" customHeight="1" x14ac:dyDescent="0.2">
      <c r="A6" s="266" t="s">
        <v>13</v>
      </c>
      <c r="B6" s="267"/>
      <c r="C6" s="280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3"/>
      <c r="K6" s="266" t="s">
        <v>13</v>
      </c>
      <c r="L6" s="267"/>
      <c r="M6" s="280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261" t="s">
        <v>19</v>
      </c>
      <c r="B8" s="262"/>
      <c r="C8" s="12">
        <v>1</v>
      </c>
      <c r="D8" s="13">
        <v>145</v>
      </c>
      <c r="E8" s="14">
        <v>53</v>
      </c>
      <c r="F8" s="14">
        <v>5</v>
      </c>
      <c r="G8" s="15">
        <v>198</v>
      </c>
      <c r="H8" s="16"/>
      <c r="I8" s="17"/>
      <c r="J8" s="3"/>
      <c r="K8" s="261" t="s">
        <v>20</v>
      </c>
      <c r="L8" s="262"/>
      <c r="M8" s="12">
        <v>2</v>
      </c>
      <c r="N8" s="13">
        <v>161</v>
      </c>
      <c r="O8" s="14">
        <v>69</v>
      </c>
      <c r="P8" s="14">
        <v>4</v>
      </c>
      <c r="Q8" s="15">
        <v>230</v>
      </c>
      <c r="R8" s="16"/>
      <c r="S8" s="17"/>
    </row>
    <row r="9" spans="1:19" ht="12.95" customHeight="1" x14ac:dyDescent="0.2">
      <c r="A9" s="257"/>
      <c r="B9" s="258"/>
      <c r="C9" s="18">
        <v>2</v>
      </c>
      <c r="D9" s="19">
        <v>146</v>
      </c>
      <c r="E9" s="20">
        <v>56</v>
      </c>
      <c r="F9" s="20">
        <v>3</v>
      </c>
      <c r="G9" s="21">
        <v>202</v>
      </c>
      <c r="H9" s="16"/>
      <c r="I9" s="17"/>
      <c r="J9" s="3"/>
      <c r="K9" s="257"/>
      <c r="L9" s="258"/>
      <c r="M9" s="18">
        <v>1</v>
      </c>
      <c r="N9" s="19">
        <v>148</v>
      </c>
      <c r="O9" s="20">
        <v>87</v>
      </c>
      <c r="P9" s="20">
        <v>0</v>
      </c>
      <c r="Q9" s="21">
        <v>235</v>
      </c>
      <c r="R9" s="16"/>
      <c r="S9" s="17"/>
    </row>
    <row r="10" spans="1:19" ht="9.9499999999999993" customHeight="1" x14ac:dyDescent="0.2">
      <c r="A10" s="259" t="s">
        <v>21</v>
      </c>
      <c r="B10" s="260"/>
      <c r="C10" s="22"/>
      <c r="D10" s="23"/>
      <c r="E10" s="23"/>
      <c r="F10" s="23"/>
      <c r="G10" s="24" t="s">
        <v>22</v>
      </c>
      <c r="H10" s="16"/>
      <c r="I10" s="25"/>
      <c r="J10" s="3"/>
      <c r="K10" s="259" t="s">
        <v>23</v>
      </c>
      <c r="L10" s="260"/>
      <c r="M10" s="22"/>
      <c r="N10" s="23"/>
      <c r="O10" s="23"/>
      <c r="P10" s="23"/>
      <c r="Q10" s="24" t="s">
        <v>22</v>
      </c>
      <c r="R10" s="16"/>
      <c r="S10" s="25"/>
    </row>
    <row r="11" spans="1:19" ht="9.9499999999999993" customHeight="1" thickBot="1" x14ac:dyDescent="0.25">
      <c r="A11" s="259"/>
      <c r="B11" s="260"/>
      <c r="C11" s="26"/>
      <c r="D11" s="27"/>
      <c r="E11" s="27"/>
      <c r="F11" s="27"/>
      <c r="G11" s="28" t="s">
        <v>22</v>
      </c>
      <c r="H11" s="16"/>
      <c r="I11" s="251">
        <v>0</v>
      </c>
      <c r="J11" s="3"/>
      <c r="K11" s="259"/>
      <c r="L11" s="260"/>
      <c r="M11" s="26"/>
      <c r="N11" s="27"/>
      <c r="O11" s="27"/>
      <c r="P11" s="27"/>
      <c r="Q11" s="28" t="s">
        <v>22</v>
      </c>
      <c r="R11" s="16"/>
      <c r="S11" s="251">
        <v>2</v>
      </c>
    </row>
    <row r="12" spans="1:19" ht="15.95" customHeight="1" thickBot="1" x14ac:dyDescent="0.25">
      <c r="A12" s="253">
        <v>13557</v>
      </c>
      <c r="B12" s="254"/>
      <c r="C12" s="29" t="s">
        <v>17</v>
      </c>
      <c r="D12" s="30">
        <v>291</v>
      </c>
      <c r="E12" s="31">
        <v>109</v>
      </c>
      <c r="F12" s="32">
        <v>8</v>
      </c>
      <c r="G12" s="33">
        <v>400</v>
      </c>
      <c r="H12" s="34"/>
      <c r="I12" s="252"/>
      <c r="J12" s="3"/>
      <c r="K12" s="253">
        <v>11675</v>
      </c>
      <c r="L12" s="254"/>
      <c r="M12" s="29" t="s">
        <v>17</v>
      </c>
      <c r="N12" s="30">
        <v>309</v>
      </c>
      <c r="O12" s="31">
        <v>156</v>
      </c>
      <c r="P12" s="32">
        <v>4</v>
      </c>
      <c r="Q12" s="33">
        <v>465</v>
      </c>
      <c r="R12" s="34"/>
      <c r="S12" s="252"/>
    </row>
    <row r="13" spans="1:19" ht="12.95" customHeight="1" thickTop="1" x14ac:dyDescent="0.2">
      <c r="A13" s="255" t="s">
        <v>24</v>
      </c>
      <c r="B13" s="256"/>
      <c r="C13" s="35">
        <v>1</v>
      </c>
      <c r="D13" s="36">
        <v>168</v>
      </c>
      <c r="E13" s="37">
        <v>90</v>
      </c>
      <c r="F13" s="37">
        <v>4</v>
      </c>
      <c r="G13" s="38">
        <v>258</v>
      </c>
      <c r="H13" s="16"/>
      <c r="I13" s="17"/>
      <c r="J13" s="3"/>
      <c r="K13" s="255" t="s">
        <v>25</v>
      </c>
      <c r="L13" s="256"/>
      <c r="M13" s="12">
        <v>2</v>
      </c>
      <c r="N13" s="36">
        <v>143</v>
      </c>
      <c r="O13" s="37">
        <v>53</v>
      </c>
      <c r="P13" s="37">
        <v>7</v>
      </c>
      <c r="Q13" s="38">
        <v>196</v>
      </c>
      <c r="R13" s="16"/>
      <c r="S13" s="17"/>
    </row>
    <row r="14" spans="1:19" ht="12.95" customHeight="1" x14ac:dyDescent="0.2">
      <c r="A14" s="257"/>
      <c r="B14" s="258"/>
      <c r="C14" s="18">
        <v>2</v>
      </c>
      <c r="D14" s="19">
        <v>154</v>
      </c>
      <c r="E14" s="20">
        <v>52</v>
      </c>
      <c r="F14" s="20">
        <v>5</v>
      </c>
      <c r="G14" s="21">
        <v>206</v>
      </c>
      <c r="H14" s="16"/>
      <c r="I14" s="17"/>
      <c r="J14" s="3"/>
      <c r="K14" s="257"/>
      <c r="L14" s="258"/>
      <c r="M14" s="18">
        <v>1</v>
      </c>
      <c r="N14" s="19">
        <v>139</v>
      </c>
      <c r="O14" s="20">
        <v>62</v>
      </c>
      <c r="P14" s="20">
        <v>5</v>
      </c>
      <c r="Q14" s="21">
        <v>201</v>
      </c>
      <c r="R14" s="16"/>
      <c r="S14" s="17"/>
    </row>
    <row r="15" spans="1:19" ht="9.9499999999999993" customHeight="1" x14ac:dyDescent="0.2">
      <c r="A15" s="259" t="s">
        <v>26</v>
      </c>
      <c r="B15" s="260"/>
      <c r="C15" s="22"/>
      <c r="D15" s="23"/>
      <c r="E15" s="23"/>
      <c r="F15" s="23"/>
      <c r="G15" s="24" t="s">
        <v>22</v>
      </c>
      <c r="H15" s="16"/>
      <c r="I15" s="25"/>
      <c r="J15" s="3"/>
      <c r="K15" s="259" t="s">
        <v>27</v>
      </c>
      <c r="L15" s="260"/>
      <c r="M15" s="22"/>
      <c r="N15" s="23"/>
      <c r="O15" s="23"/>
      <c r="P15" s="23"/>
      <c r="Q15" s="24" t="s">
        <v>22</v>
      </c>
      <c r="R15" s="16"/>
      <c r="S15" s="25"/>
    </row>
    <row r="16" spans="1:19" ht="9.9499999999999993" customHeight="1" thickBot="1" x14ac:dyDescent="0.25">
      <c r="A16" s="259"/>
      <c r="B16" s="260"/>
      <c r="C16" s="26"/>
      <c r="D16" s="27"/>
      <c r="E16" s="27"/>
      <c r="F16" s="27"/>
      <c r="G16" s="39" t="s">
        <v>22</v>
      </c>
      <c r="H16" s="16"/>
      <c r="I16" s="251">
        <v>2</v>
      </c>
      <c r="J16" s="3"/>
      <c r="K16" s="259"/>
      <c r="L16" s="260"/>
      <c r="M16" s="26"/>
      <c r="N16" s="27"/>
      <c r="O16" s="27"/>
      <c r="P16" s="27"/>
      <c r="Q16" s="39" t="s">
        <v>22</v>
      </c>
      <c r="R16" s="16"/>
      <c r="S16" s="251">
        <v>0</v>
      </c>
    </row>
    <row r="17" spans="1:19" ht="15.95" customHeight="1" thickBot="1" x14ac:dyDescent="0.25">
      <c r="A17" s="253">
        <v>1089</v>
      </c>
      <c r="B17" s="254"/>
      <c r="C17" s="29" t="s">
        <v>17</v>
      </c>
      <c r="D17" s="30">
        <v>322</v>
      </c>
      <c r="E17" s="31">
        <v>142</v>
      </c>
      <c r="F17" s="32">
        <v>9</v>
      </c>
      <c r="G17" s="33">
        <v>464</v>
      </c>
      <c r="H17" s="34"/>
      <c r="I17" s="252"/>
      <c r="J17" s="3"/>
      <c r="K17" s="253">
        <v>777</v>
      </c>
      <c r="L17" s="254"/>
      <c r="M17" s="29" t="s">
        <v>17</v>
      </c>
      <c r="N17" s="30">
        <v>282</v>
      </c>
      <c r="O17" s="31">
        <v>115</v>
      </c>
      <c r="P17" s="32">
        <v>12</v>
      </c>
      <c r="Q17" s="33">
        <v>397</v>
      </c>
      <c r="R17" s="34"/>
      <c r="S17" s="252"/>
    </row>
    <row r="18" spans="1:19" ht="12.95" customHeight="1" thickTop="1" x14ac:dyDescent="0.2">
      <c r="A18" s="255" t="s">
        <v>28</v>
      </c>
      <c r="B18" s="256"/>
      <c r="C18" s="35">
        <v>1</v>
      </c>
      <c r="D18" s="36">
        <v>148</v>
      </c>
      <c r="E18" s="37">
        <v>68</v>
      </c>
      <c r="F18" s="37">
        <v>0</v>
      </c>
      <c r="G18" s="38">
        <v>216</v>
      </c>
      <c r="H18" s="16"/>
      <c r="I18" s="17"/>
      <c r="J18" s="3"/>
      <c r="K18" s="255" t="s">
        <v>29</v>
      </c>
      <c r="L18" s="256"/>
      <c r="M18" s="12">
        <v>2</v>
      </c>
      <c r="N18" s="36">
        <v>129</v>
      </c>
      <c r="O18" s="37">
        <v>54</v>
      </c>
      <c r="P18" s="37">
        <v>8</v>
      </c>
      <c r="Q18" s="38">
        <v>183</v>
      </c>
      <c r="R18" s="16"/>
      <c r="S18" s="17"/>
    </row>
    <row r="19" spans="1:19" ht="12.95" customHeight="1" x14ac:dyDescent="0.2">
      <c r="A19" s="257"/>
      <c r="B19" s="258"/>
      <c r="C19" s="18">
        <v>2</v>
      </c>
      <c r="D19" s="19">
        <v>137</v>
      </c>
      <c r="E19" s="20">
        <v>79</v>
      </c>
      <c r="F19" s="20">
        <v>1</v>
      </c>
      <c r="G19" s="21">
        <v>216</v>
      </c>
      <c r="H19" s="16"/>
      <c r="I19" s="17"/>
      <c r="J19" s="3"/>
      <c r="K19" s="257"/>
      <c r="L19" s="258"/>
      <c r="M19" s="18">
        <v>1</v>
      </c>
      <c r="N19" s="19">
        <v>127</v>
      </c>
      <c r="O19" s="20">
        <v>54</v>
      </c>
      <c r="P19" s="20">
        <v>4</v>
      </c>
      <c r="Q19" s="21">
        <v>181</v>
      </c>
      <c r="R19" s="16"/>
      <c r="S19" s="17"/>
    </row>
    <row r="20" spans="1:19" ht="9.9499999999999993" customHeight="1" x14ac:dyDescent="0.2">
      <c r="A20" s="259" t="s">
        <v>21</v>
      </c>
      <c r="B20" s="260"/>
      <c r="C20" s="22"/>
      <c r="D20" s="23"/>
      <c r="E20" s="23"/>
      <c r="F20" s="23"/>
      <c r="G20" s="24" t="s">
        <v>22</v>
      </c>
      <c r="H20" s="16"/>
      <c r="I20" s="25"/>
      <c r="J20" s="3"/>
      <c r="K20" s="259" t="s">
        <v>30</v>
      </c>
      <c r="L20" s="260"/>
      <c r="M20" s="22"/>
      <c r="N20" s="23"/>
      <c r="O20" s="23"/>
      <c r="P20" s="23"/>
      <c r="Q20" s="24" t="s">
        <v>22</v>
      </c>
      <c r="R20" s="16"/>
      <c r="S20" s="25"/>
    </row>
    <row r="21" spans="1:19" ht="9.9499999999999993" customHeight="1" thickBot="1" x14ac:dyDescent="0.25">
      <c r="A21" s="259"/>
      <c r="B21" s="260"/>
      <c r="C21" s="26"/>
      <c r="D21" s="27"/>
      <c r="E21" s="27"/>
      <c r="F21" s="27"/>
      <c r="G21" s="39" t="s">
        <v>22</v>
      </c>
      <c r="H21" s="16"/>
      <c r="I21" s="251">
        <v>2</v>
      </c>
      <c r="J21" s="3"/>
      <c r="K21" s="259"/>
      <c r="L21" s="260"/>
      <c r="M21" s="26"/>
      <c r="N21" s="27"/>
      <c r="O21" s="27"/>
      <c r="P21" s="27"/>
      <c r="Q21" s="39" t="s">
        <v>22</v>
      </c>
      <c r="R21" s="16"/>
      <c r="S21" s="251">
        <v>0</v>
      </c>
    </row>
    <row r="22" spans="1:19" ht="15.95" customHeight="1" thickBot="1" x14ac:dyDescent="0.25">
      <c r="A22" s="253">
        <v>940</v>
      </c>
      <c r="B22" s="254"/>
      <c r="C22" s="29" t="s">
        <v>17</v>
      </c>
      <c r="D22" s="30">
        <v>285</v>
      </c>
      <c r="E22" s="31">
        <v>147</v>
      </c>
      <c r="F22" s="32">
        <v>1</v>
      </c>
      <c r="G22" s="33">
        <v>432</v>
      </c>
      <c r="H22" s="34"/>
      <c r="I22" s="252"/>
      <c r="J22" s="3"/>
      <c r="K22" s="253">
        <v>887</v>
      </c>
      <c r="L22" s="254"/>
      <c r="M22" s="29" t="s">
        <v>17</v>
      </c>
      <c r="N22" s="30">
        <v>256</v>
      </c>
      <c r="O22" s="31">
        <v>108</v>
      </c>
      <c r="P22" s="32">
        <v>12</v>
      </c>
      <c r="Q22" s="33">
        <v>364</v>
      </c>
      <c r="R22" s="34"/>
      <c r="S22" s="252"/>
    </row>
    <row r="23" spans="1:19" ht="12.95" customHeight="1" thickTop="1" x14ac:dyDescent="0.2">
      <c r="A23" s="255" t="s">
        <v>31</v>
      </c>
      <c r="B23" s="256"/>
      <c r="C23" s="35">
        <v>1</v>
      </c>
      <c r="D23" s="36">
        <v>158</v>
      </c>
      <c r="E23" s="37">
        <v>63</v>
      </c>
      <c r="F23" s="37">
        <v>2</v>
      </c>
      <c r="G23" s="38">
        <v>221</v>
      </c>
      <c r="H23" s="16"/>
      <c r="I23" s="17"/>
      <c r="J23" s="3"/>
      <c r="K23" s="255" t="s">
        <v>32</v>
      </c>
      <c r="L23" s="256"/>
      <c r="M23" s="12">
        <v>2</v>
      </c>
      <c r="N23" s="36">
        <v>138</v>
      </c>
      <c r="O23" s="37">
        <v>63</v>
      </c>
      <c r="P23" s="37">
        <v>2</v>
      </c>
      <c r="Q23" s="38">
        <v>201</v>
      </c>
      <c r="R23" s="16"/>
      <c r="S23" s="17"/>
    </row>
    <row r="24" spans="1:19" ht="12.95" customHeight="1" x14ac:dyDescent="0.2">
      <c r="A24" s="257"/>
      <c r="B24" s="258"/>
      <c r="C24" s="18">
        <v>2</v>
      </c>
      <c r="D24" s="19">
        <v>148</v>
      </c>
      <c r="E24" s="20">
        <v>62</v>
      </c>
      <c r="F24" s="20">
        <v>1</v>
      </c>
      <c r="G24" s="21">
        <v>210</v>
      </c>
      <c r="H24" s="16"/>
      <c r="I24" s="17"/>
      <c r="J24" s="3"/>
      <c r="K24" s="257"/>
      <c r="L24" s="258"/>
      <c r="M24" s="18">
        <v>1</v>
      </c>
      <c r="N24" s="19">
        <v>158</v>
      </c>
      <c r="O24" s="20">
        <v>50</v>
      </c>
      <c r="P24" s="20">
        <v>3</v>
      </c>
      <c r="Q24" s="21">
        <v>208</v>
      </c>
      <c r="R24" s="16"/>
      <c r="S24" s="17"/>
    </row>
    <row r="25" spans="1:19" ht="9.9499999999999993" customHeight="1" x14ac:dyDescent="0.2">
      <c r="A25" s="259" t="s">
        <v>33</v>
      </c>
      <c r="B25" s="260"/>
      <c r="C25" s="22"/>
      <c r="D25" s="23"/>
      <c r="E25" s="23"/>
      <c r="F25" s="23"/>
      <c r="G25" s="24" t="s">
        <v>22</v>
      </c>
      <c r="H25" s="16"/>
      <c r="I25" s="25"/>
      <c r="J25" s="3"/>
      <c r="K25" s="259" t="s">
        <v>34</v>
      </c>
      <c r="L25" s="260"/>
      <c r="M25" s="22"/>
      <c r="N25" s="23"/>
      <c r="O25" s="23"/>
      <c r="P25" s="23"/>
      <c r="Q25" s="24" t="s">
        <v>22</v>
      </c>
      <c r="R25" s="16"/>
      <c r="S25" s="25"/>
    </row>
    <row r="26" spans="1:19" ht="9.9499999999999993" customHeight="1" thickBot="1" x14ac:dyDescent="0.25">
      <c r="A26" s="259"/>
      <c r="B26" s="260"/>
      <c r="C26" s="26"/>
      <c r="D26" s="27"/>
      <c r="E26" s="27"/>
      <c r="F26" s="27"/>
      <c r="G26" s="39" t="s">
        <v>22</v>
      </c>
      <c r="H26" s="16"/>
      <c r="I26" s="251">
        <v>2</v>
      </c>
      <c r="J26" s="3"/>
      <c r="K26" s="259"/>
      <c r="L26" s="260"/>
      <c r="M26" s="26"/>
      <c r="N26" s="27"/>
      <c r="O26" s="27"/>
      <c r="P26" s="27"/>
      <c r="Q26" s="39" t="s">
        <v>22</v>
      </c>
      <c r="R26" s="16"/>
      <c r="S26" s="251">
        <v>0</v>
      </c>
    </row>
    <row r="27" spans="1:19" ht="15.95" customHeight="1" thickBot="1" x14ac:dyDescent="0.25">
      <c r="A27" s="253">
        <v>924</v>
      </c>
      <c r="B27" s="254"/>
      <c r="C27" s="29" t="s">
        <v>17</v>
      </c>
      <c r="D27" s="30">
        <v>306</v>
      </c>
      <c r="E27" s="31">
        <v>125</v>
      </c>
      <c r="F27" s="32">
        <v>3</v>
      </c>
      <c r="G27" s="33">
        <v>431</v>
      </c>
      <c r="H27" s="34"/>
      <c r="I27" s="252"/>
      <c r="J27" s="3"/>
      <c r="K27" s="253">
        <v>5751</v>
      </c>
      <c r="L27" s="254"/>
      <c r="M27" s="29" t="s">
        <v>17</v>
      </c>
      <c r="N27" s="30">
        <v>296</v>
      </c>
      <c r="O27" s="31">
        <v>113</v>
      </c>
      <c r="P27" s="32">
        <v>5</v>
      </c>
      <c r="Q27" s="33">
        <v>409</v>
      </c>
      <c r="R27" s="34"/>
      <c r="S27" s="252"/>
    </row>
    <row r="28" spans="1:19" ht="12.95" customHeight="1" thickTop="1" x14ac:dyDescent="0.2">
      <c r="A28" s="255" t="s">
        <v>35</v>
      </c>
      <c r="B28" s="256"/>
      <c r="C28" s="35">
        <v>1</v>
      </c>
      <c r="D28" s="36">
        <v>138</v>
      </c>
      <c r="E28" s="37">
        <v>61</v>
      </c>
      <c r="F28" s="37">
        <v>4</v>
      </c>
      <c r="G28" s="38">
        <v>199</v>
      </c>
      <c r="H28" s="16"/>
      <c r="I28" s="17"/>
      <c r="J28" s="3"/>
      <c r="K28" s="255" t="s">
        <v>36</v>
      </c>
      <c r="L28" s="256"/>
      <c r="M28" s="12">
        <v>2</v>
      </c>
      <c r="N28" s="36">
        <v>156</v>
      </c>
      <c r="O28" s="37">
        <v>80</v>
      </c>
      <c r="P28" s="37">
        <v>2</v>
      </c>
      <c r="Q28" s="38">
        <v>236</v>
      </c>
      <c r="R28" s="16"/>
      <c r="S28" s="17"/>
    </row>
    <row r="29" spans="1:19" ht="12.95" customHeight="1" x14ac:dyDescent="0.2">
      <c r="A29" s="257"/>
      <c r="B29" s="258"/>
      <c r="C29" s="18">
        <v>2</v>
      </c>
      <c r="D29" s="19">
        <v>140</v>
      </c>
      <c r="E29" s="20">
        <v>60</v>
      </c>
      <c r="F29" s="20">
        <v>2</v>
      </c>
      <c r="G29" s="21">
        <v>200</v>
      </c>
      <c r="H29" s="16"/>
      <c r="I29" s="17"/>
      <c r="J29" s="3"/>
      <c r="K29" s="257"/>
      <c r="L29" s="258"/>
      <c r="M29" s="18">
        <v>1</v>
      </c>
      <c r="N29" s="19">
        <v>147</v>
      </c>
      <c r="O29" s="20">
        <v>70</v>
      </c>
      <c r="P29" s="20">
        <v>2</v>
      </c>
      <c r="Q29" s="21">
        <v>217</v>
      </c>
      <c r="R29" s="16"/>
      <c r="S29" s="17"/>
    </row>
    <row r="30" spans="1:19" ht="9.9499999999999993" customHeight="1" x14ac:dyDescent="0.2">
      <c r="A30" s="259" t="s">
        <v>37</v>
      </c>
      <c r="B30" s="260"/>
      <c r="C30" s="22"/>
      <c r="D30" s="23"/>
      <c r="E30" s="23"/>
      <c r="F30" s="23"/>
      <c r="G30" s="24" t="s">
        <v>22</v>
      </c>
      <c r="H30" s="16"/>
      <c r="I30" s="25"/>
      <c r="J30" s="3"/>
      <c r="K30" s="259" t="s">
        <v>38</v>
      </c>
      <c r="L30" s="260"/>
      <c r="M30" s="22"/>
      <c r="N30" s="23"/>
      <c r="O30" s="23"/>
      <c r="P30" s="23"/>
      <c r="Q30" s="24" t="s">
        <v>22</v>
      </c>
      <c r="R30" s="16"/>
      <c r="S30" s="25"/>
    </row>
    <row r="31" spans="1:19" ht="9.9499999999999993" customHeight="1" thickBot="1" x14ac:dyDescent="0.25">
      <c r="A31" s="259"/>
      <c r="B31" s="260"/>
      <c r="C31" s="26"/>
      <c r="D31" s="27"/>
      <c r="E31" s="27"/>
      <c r="F31" s="27"/>
      <c r="G31" s="39" t="s">
        <v>22</v>
      </c>
      <c r="H31" s="16"/>
      <c r="I31" s="251">
        <v>0</v>
      </c>
      <c r="J31" s="3"/>
      <c r="K31" s="259"/>
      <c r="L31" s="260"/>
      <c r="M31" s="26"/>
      <c r="N31" s="27"/>
      <c r="O31" s="27"/>
      <c r="P31" s="27"/>
      <c r="Q31" s="39" t="s">
        <v>22</v>
      </c>
      <c r="R31" s="16"/>
      <c r="S31" s="251">
        <v>2</v>
      </c>
    </row>
    <row r="32" spans="1:19" ht="15.95" customHeight="1" thickBot="1" x14ac:dyDescent="0.25">
      <c r="A32" s="253">
        <v>21805</v>
      </c>
      <c r="B32" s="254"/>
      <c r="C32" s="29" t="s">
        <v>17</v>
      </c>
      <c r="D32" s="30">
        <v>278</v>
      </c>
      <c r="E32" s="31">
        <v>121</v>
      </c>
      <c r="F32" s="32">
        <v>6</v>
      </c>
      <c r="G32" s="33">
        <v>399</v>
      </c>
      <c r="H32" s="34"/>
      <c r="I32" s="252"/>
      <c r="J32" s="3"/>
      <c r="K32" s="253">
        <v>786</v>
      </c>
      <c r="L32" s="254"/>
      <c r="M32" s="29" t="s">
        <v>17</v>
      </c>
      <c r="N32" s="30">
        <v>303</v>
      </c>
      <c r="O32" s="31">
        <v>150</v>
      </c>
      <c r="P32" s="32">
        <v>4</v>
      </c>
      <c r="Q32" s="33">
        <v>453</v>
      </c>
      <c r="R32" s="34"/>
      <c r="S32" s="252"/>
    </row>
    <row r="33" spans="1:19" ht="12.95" customHeight="1" thickTop="1" x14ac:dyDescent="0.2">
      <c r="A33" s="255" t="s">
        <v>39</v>
      </c>
      <c r="B33" s="256"/>
      <c r="C33" s="35">
        <v>1</v>
      </c>
      <c r="D33" s="36">
        <v>157</v>
      </c>
      <c r="E33" s="37">
        <v>61</v>
      </c>
      <c r="F33" s="37">
        <v>2</v>
      </c>
      <c r="G33" s="38">
        <v>218</v>
      </c>
      <c r="H33" s="16"/>
      <c r="I33" s="17"/>
      <c r="J33" s="3"/>
      <c r="K33" s="255" t="s">
        <v>40</v>
      </c>
      <c r="L33" s="256"/>
      <c r="M33" s="12">
        <v>2</v>
      </c>
      <c r="N33" s="36">
        <v>151</v>
      </c>
      <c r="O33" s="37">
        <v>62</v>
      </c>
      <c r="P33" s="37">
        <v>3</v>
      </c>
      <c r="Q33" s="38">
        <v>213</v>
      </c>
      <c r="R33" s="16"/>
      <c r="S33" s="17"/>
    </row>
    <row r="34" spans="1:19" ht="12.95" customHeight="1" x14ac:dyDescent="0.2">
      <c r="A34" s="257"/>
      <c r="B34" s="258"/>
      <c r="C34" s="18">
        <v>2</v>
      </c>
      <c r="D34" s="19">
        <v>167</v>
      </c>
      <c r="E34" s="20">
        <v>72</v>
      </c>
      <c r="F34" s="20">
        <v>2</v>
      </c>
      <c r="G34" s="21">
        <v>239</v>
      </c>
      <c r="H34" s="16"/>
      <c r="I34" s="17"/>
      <c r="J34" s="3"/>
      <c r="K34" s="257"/>
      <c r="L34" s="258"/>
      <c r="M34" s="18">
        <v>1</v>
      </c>
      <c r="N34" s="19">
        <v>149</v>
      </c>
      <c r="O34" s="20">
        <v>80</v>
      </c>
      <c r="P34" s="20">
        <v>4</v>
      </c>
      <c r="Q34" s="21">
        <v>229</v>
      </c>
      <c r="R34" s="16"/>
      <c r="S34" s="17"/>
    </row>
    <row r="35" spans="1:19" ht="9.9499999999999993" customHeight="1" x14ac:dyDescent="0.2">
      <c r="A35" s="259" t="s">
        <v>21</v>
      </c>
      <c r="B35" s="260"/>
      <c r="C35" s="22"/>
      <c r="D35" s="23"/>
      <c r="E35" s="23"/>
      <c r="F35" s="23"/>
      <c r="G35" s="24" t="s">
        <v>22</v>
      </c>
      <c r="H35" s="16"/>
      <c r="I35" s="25"/>
      <c r="J35" s="3"/>
      <c r="K35" s="259" t="s">
        <v>41</v>
      </c>
      <c r="L35" s="260"/>
      <c r="M35" s="22"/>
      <c r="N35" s="23"/>
      <c r="O35" s="23"/>
      <c r="P35" s="23"/>
      <c r="Q35" s="24" t="s">
        <v>22</v>
      </c>
      <c r="R35" s="16"/>
      <c r="S35" s="25"/>
    </row>
    <row r="36" spans="1:19" ht="9.9499999999999993" customHeight="1" thickBot="1" x14ac:dyDescent="0.25">
      <c r="A36" s="259"/>
      <c r="B36" s="260"/>
      <c r="C36" s="26"/>
      <c r="D36" s="27"/>
      <c r="E36" s="27"/>
      <c r="F36" s="27"/>
      <c r="G36" s="39" t="s">
        <v>22</v>
      </c>
      <c r="H36" s="16"/>
      <c r="I36" s="251">
        <v>2</v>
      </c>
      <c r="J36" s="3"/>
      <c r="K36" s="259"/>
      <c r="L36" s="260"/>
      <c r="M36" s="26"/>
      <c r="N36" s="27"/>
      <c r="O36" s="27"/>
      <c r="P36" s="27"/>
      <c r="Q36" s="39" t="s">
        <v>22</v>
      </c>
      <c r="R36" s="16"/>
      <c r="S36" s="251">
        <v>0</v>
      </c>
    </row>
    <row r="37" spans="1:19" ht="15.95" customHeight="1" thickBot="1" x14ac:dyDescent="0.25">
      <c r="A37" s="253">
        <v>955</v>
      </c>
      <c r="B37" s="254"/>
      <c r="C37" s="29" t="s">
        <v>17</v>
      </c>
      <c r="D37" s="30">
        <v>324</v>
      </c>
      <c r="E37" s="31">
        <v>133</v>
      </c>
      <c r="F37" s="32">
        <v>4</v>
      </c>
      <c r="G37" s="33">
        <v>457</v>
      </c>
      <c r="H37" s="34"/>
      <c r="I37" s="252"/>
      <c r="J37" s="3"/>
      <c r="K37" s="253">
        <v>1022</v>
      </c>
      <c r="L37" s="254"/>
      <c r="M37" s="29" t="s">
        <v>17</v>
      </c>
      <c r="N37" s="30">
        <v>300</v>
      </c>
      <c r="O37" s="31">
        <v>142</v>
      </c>
      <c r="P37" s="32">
        <v>7</v>
      </c>
      <c r="Q37" s="33">
        <v>442</v>
      </c>
      <c r="R37" s="34"/>
      <c r="S37" s="252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0">
        <v>6</v>
      </c>
      <c r="B39" s="41"/>
      <c r="C39" s="42" t="s">
        <v>42</v>
      </c>
      <c r="D39" s="43">
        <v>1806</v>
      </c>
      <c r="E39" s="44">
        <v>777</v>
      </c>
      <c r="F39" s="45">
        <v>31</v>
      </c>
      <c r="G39" s="46">
        <v>2583</v>
      </c>
      <c r="H39" s="47"/>
      <c r="I39" s="48">
        <v>4</v>
      </c>
      <c r="J39" s="3"/>
      <c r="K39" s="40">
        <v>6</v>
      </c>
      <c r="L39" s="41"/>
      <c r="M39" s="42" t="s">
        <v>42</v>
      </c>
      <c r="N39" s="43">
        <v>1746</v>
      </c>
      <c r="O39" s="44">
        <v>784</v>
      </c>
      <c r="P39" s="45">
        <v>44</v>
      </c>
      <c r="Q39" s="46">
        <v>2530</v>
      </c>
      <c r="R39" s="47"/>
      <c r="S39" s="48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49"/>
      <c r="B41" s="50" t="s">
        <v>43</v>
      </c>
      <c r="C41" s="242"/>
      <c r="D41" s="242"/>
      <c r="E41" s="242"/>
      <c r="F41" s="3"/>
      <c r="G41" s="243" t="s">
        <v>44</v>
      </c>
      <c r="H41" s="244"/>
      <c r="I41" s="51">
        <v>12</v>
      </c>
      <c r="J41" s="3"/>
      <c r="K41" s="49"/>
      <c r="L41" s="50" t="s">
        <v>43</v>
      </c>
      <c r="M41" s="242"/>
      <c r="N41" s="242"/>
      <c r="O41" s="242"/>
      <c r="P41" s="3"/>
      <c r="Q41" s="243" t="s">
        <v>44</v>
      </c>
      <c r="R41" s="244"/>
      <c r="S41" s="51">
        <v>4</v>
      </c>
    </row>
    <row r="42" spans="1:19" ht="20.100000000000001" customHeight="1" x14ac:dyDescent="0.2">
      <c r="A42" s="52"/>
      <c r="B42" s="53" t="s">
        <v>45</v>
      </c>
      <c r="C42" s="245"/>
      <c r="D42" s="245"/>
      <c r="E42" s="245"/>
      <c r="F42" s="54"/>
      <c r="G42" s="54"/>
      <c r="H42" s="54"/>
      <c r="I42" s="54"/>
      <c r="J42" s="54"/>
      <c r="K42" s="52"/>
      <c r="L42" s="53" t="s">
        <v>45</v>
      </c>
      <c r="M42" s="245"/>
      <c r="N42" s="245"/>
      <c r="O42" s="245"/>
      <c r="P42" s="55"/>
      <c r="Q42" s="56"/>
      <c r="R42" s="56"/>
      <c r="S42" s="56"/>
    </row>
    <row r="43" spans="1:19" ht="24.95" customHeight="1" x14ac:dyDescent="0.2">
      <c r="A43" s="53" t="s">
        <v>46</v>
      </c>
      <c r="B43" s="53" t="s">
        <v>47</v>
      </c>
      <c r="C43" s="246"/>
      <c r="D43" s="246"/>
      <c r="E43" s="246"/>
      <c r="F43" s="246"/>
      <c r="G43" s="246"/>
      <c r="H43" s="246"/>
      <c r="I43" s="53"/>
      <c r="J43" s="53"/>
      <c r="K43" s="53" t="s">
        <v>48</v>
      </c>
      <c r="L43" s="247"/>
      <c r="M43" s="247"/>
      <c r="N43" s="57"/>
      <c r="O43" s="53" t="s">
        <v>45</v>
      </c>
      <c r="P43" s="248"/>
      <c r="Q43" s="248"/>
      <c r="R43" s="248"/>
      <c r="S43" s="248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49</v>
      </c>
    </row>
    <row r="46" spans="1:19" ht="20.100000000000001" customHeight="1" x14ac:dyDescent="0.2">
      <c r="B46" s="61" t="s">
        <v>50</v>
      </c>
      <c r="C46" s="249" t="s">
        <v>51</v>
      </c>
      <c r="D46" s="249"/>
      <c r="I46" s="61" t="s">
        <v>52</v>
      </c>
      <c r="J46" s="250">
        <v>18</v>
      </c>
      <c r="K46" s="250"/>
    </row>
    <row r="47" spans="1:19" ht="20.100000000000001" customHeight="1" x14ac:dyDescent="0.2">
      <c r="B47" s="61" t="s">
        <v>53</v>
      </c>
      <c r="C47" s="239" t="s">
        <v>54</v>
      </c>
      <c r="D47" s="239"/>
      <c r="I47" s="61" t="s">
        <v>55</v>
      </c>
      <c r="J47" s="240">
        <v>2</v>
      </c>
      <c r="K47" s="240"/>
      <c r="P47" s="61" t="s">
        <v>56</v>
      </c>
      <c r="Q47" s="241"/>
      <c r="R47" s="241"/>
      <c r="S47" s="241"/>
    </row>
    <row r="48" spans="1:19" ht="9.9499999999999993" customHeight="1" x14ac:dyDescent="0.2"/>
    <row r="49" spans="1:19" ht="15" customHeight="1" x14ac:dyDescent="0.2">
      <c r="A49" s="219" t="s">
        <v>57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1"/>
    </row>
    <row r="50" spans="1:19" ht="90" customHeight="1" x14ac:dyDescent="0.2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4"/>
    </row>
    <row r="51" spans="1:19" ht="5.0999999999999996" customHeight="1" x14ac:dyDescent="0.2"/>
    <row r="52" spans="1:19" ht="15" customHeight="1" x14ac:dyDescent="0.2">
      <c r="A52" s="236" t="s">
        <v>58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8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59</v>
      </c>
      <c r="C55" s="69"/>
      <c r="D55" s="70"/>
      <c r="E55" s="68" t="s">
        <v>60</v>
      </c>
      <c r="F55" s="69"/>
      <c r="G55" s="69"/>
      <c r="H55" s="69"/>
      <c r="I55" s="70"/>
      <c r="J55" s="63"/>
      <c r="K55" s="71"/>
      <c r="L55" s="68" t="s">
        <v>59</v>
      </c>
      <c r="M55" s="69"/>
      <c r="N55" s="70"/>
      <c r="O55" s="68" t="s">
        <v>60</v>
      </c>
      <c r="P55" s="69"/>
      <c r="Q55" s="69"/>
      <c r="R55" s="69"/>
      <c r="S55" s="72"/>
    </row>
    <row r="56" spans="1:19" ht="18" customHeight="1" x14ac:dyDescent="0.2">
      <c r="A56" s="73" t="s">
        <v>61</v>
      </c>
      <c r="B56" s="74" t="s">
        <v>62</v>
      </c>
      <c r="C56" s="75"/>
      <c r="D56" s="76" t="s">
        <v>63</v>
      </c>
      <c r="E56" s="74" t="s">
        <v>62</v>
      </c>
      <c r="F56" s="77"/>
      <c r="G56" s="77"/>
      <c r="H56" s="78"/>
      <c r="I56" s="76" t="s">
        <v>63</v>
      </c>
      <c r="J56" s="63"/>
      <c r="K56" s="79" t="s">
        <v>61</v>
      </c>
      <c r="L56" s="74" t="s">
        <v>62</v>
      </c>
      <c r="M56" s="75"/>
      <c r="N56" s="76" t="s">
        <v>63</v>
      </c>
      <c r="O56" s="74" t="s">
        <v>62</v>
      </c>
      <c r="P56" s="77"/>
      <c r="Q56" s="77"/>
      <c r="R56" s="78"/>
      <c r="S56" s="80" t="s">
        <v>63</v>
      </c>
    </row>
    <row r="57" spans="1:19" ht="18" customHeight="1" x14ac:dyDescent="0.2">
      <c r="A57" s="81"/>
      <c r="B57" s="227"/>
      <c r="C57" s="228"/>
      <c r="D57" s="82"/>
      <c r="E57" s="227"/>
      <c r="F57" s="229"/>
      <c r="G57" s="229"/>
      <c r="H57" s="228"/>
      <c r="I57" s="82"/>
      <c r="J57" s="83"/>
      <c r="K57" s="84"/>
      <c r="L57" s="227"/>
      <c r="M57" s="228"/>
      <c r="N57" s="82"/>
      <c r="O57" s="227"/>
      <c r="P57" s="229"/>
      <c r="Q57" s="229"/>
      <c r="R57" s="228"/>
      <c r="S57" s="85"/>
    </row>
    <row r="58" spans="1:19" ht="18" customHeight="1" x14ac:dyDescent="0.2">
      <c r="A58" s="81"/>
      <c r="B58" s="227"/>
      <c r="C58" s="228"/>
      <c r="D58" s="82"/>
      <c r="E58" s="227"/>
      <c r="F58" s="229"/>
      <c r="G58" s="229"/>
      <c r="H58" s="228"/>
      <c r="I58" s="82"/>
      <c r="J58" s="83"/>
      <c r="K58" s="84"/>
      <c r="L58" s="227"/>
      <c r="M58" s="228"/>
      <c r="N58" s="82"/>
      <c r="O58" s="227"/>
      <c r="P58" s="229"/>
      <c r="Q58" s="229"/>
      <c r="R58" s="228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230" t="s">
        <v>64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2"/>
    </row>
    <row r="62" spans="1:19" ht="90" customHeight="1" x14ac:dyDescent="0.2">
      <c r="A62" s="233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5"/>
    </row>
    <row r="63" spans="1:19" ht="5.0999999999999996" customHeight="1" x14ac:dyDescent="0.2"/>
    <row r="64" spans="1:19" ht="15" customHeight="1" x14ac:dyDescent="0.2">
      <c r="A64" s="219" t="s">
        <v>65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1"/>
    </row>
    <row r="65" spans="1:19" ht="90" customHeight="1" x14ac:dyDescent="0.2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4"/>
    </row>
    <row r="66" spans="1:19" ht="30" customHeight="1" x14ac:dyDescent="0.2">
      <c r="A66" s="225" t="s">
        <v>66</v>
      </c>
      <c r="B66" s="225"/>
      <c r="C66" s="226"/>
      <c r="D66" s="226"/>
      <c r="E66" s="226"/>
      <c r="F66" s="226"/>
      <c r="G66" s="226"/>
      <c r="H66" s="226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68" t="s">
        <v>0</v>
      </c>
      <c r="C1" s="268"/>
      <c r="D1" s="270" t="s">
        <v>1</v>
      </c>
      <c r="E1" s="270"/>
      <c r="F1" s="270"/>
      <c r="G1" s="270"/>
      <c r="H1" s="270"/>
      <c r="I1" s="270"/>
      <c r="K1" s="1" t="s">
        <v>2</v>
      </c>
      <c r="L1" s="271" t="s">
        <v>67</v>
      </c>
      <c r="M1" s="271"/>
      <c r="N1" s="271"/>
      <c r="O1" s="272" t="s">
        <v>4</v>
      </c>
      <c r="P1" s="272"/>
      <c r="Q1" s="273">
        <v>42381</v>
      </c>
      <c r="R1" s="273"/>
      <c r="S1" s="273"/>
    </row>
    <row r="2" spans="1:19" ht="9.9499999999999993" customHeight="1" thickBot="1" x14ac:dyDescent="0.25">
      <c r="B2" s="269"/>
      <c r="C2" s="269"/>
    </row>
    <row r="3" spans="1:19" ht="18.75" thickBot="1" x14ac:dyDescent="0.25">
      <c r="A3" s="2" t="s">
        <v>5</v>
      </c>
      <c r="B3" s="274" t="s">
        <v>68</v>
      </c>
      <c r="C3" s="275"/>
      <c r="D3" s="275"/>
      <c r="E3" s="275"/>
      <c r="F3" s="275"/>
      <c r="G3" s="275"/>
      <c r="H3" s="275"/>
      <c r="I3" s="276"/>
      <c r="J3" s="3"/>
      <c r="K3" s="2" t="s">
        <v>7</v>
      </c>
      <c r="L3" s="274" t="s">
        <v>69</v>
      </c>
      <c r="M3" s="275"/>
      <c r="N3" s="275"/>
      <c r="O3" s="275"/>
      <c r="P3" s="275"/>
      <c r="Q3" s="275"/>
      <c r="R3" s="275"/>
      <c r="S3" s="276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277" t="s">
        <v>9</v>
      </c>
      <c r="B5" s="278"/>
      <c r="C5" s="279" t="s">
        <v>10</v>
      </c>
      <c r="D5" s="263" t="s">
        <v>11</v>
      </c>
      <c r="E5" s="264"/>
      <c r="F5" s="264"/>
      <c r="G5" s="265"/>
      <c r="H5" s="4"/>
      <c r="I5" s="5" t="s">
        <v>12</v>
      </c>
      <c r="J5" s="3"/>
      <c r="K5" s="277" t="s">
        <v>9</v>
      </c>
      <c r="L5" s="278"/>
      <c r="M5" s="279" t="s">
        <v>10</v>
      </c>
      <c r="N5" s="263" t="s">
        <v>11</v>
      </c>
      <c r="O5" s="264"/>
      <c r="P5" s="264"/>
      <c r="Q5" s="265"/>
      <c r="R5" s="4"/>
      <c r="S5" s="5" t="s">
        <v>12</v>
      </c>
    </row>
    <row r="6" spans="1:19" ht="12.95" customHeight="1" x14ac:dyDescent="0.2">
      <c r="A6" s="266" t="s">
        <v>13</v>
      </c>
      <c r="B6" s="267"/>
      <c r="C6" s="280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3"/>
      <c r="K6" s="266" t="s">
        <v>13</v>
      </c>
      <c r="L6" s="267"/>
      <c r="M6" s="280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261" t="s">
        <v>70</v>
      </c>
      <c r="B8" s="262"/>
      <c r="C8" s="12">
        <v>1</v>
      </c>
      <c r="D8" s="13">
        <v>135</v>
      </c>
      <c r="E8" s="14">
        <v>58</v>
      </c>
      <c r="F8" s="14">
        <v>4</v>
      </c>
      <c r="G8" s="15">
        <v>193</v>
      </c>
      <c r="H8" s="16"/>
      <c r="I8" s="17"/>
      <c r="J8" s="3"/>
      <c r="K8" s="261" t="s">
        <v>71</v>
      </c>
      <c r="L8" s="262"/>
      <c r="M8" s="12">
        <v>2</v>
      </c>
      <c r="N8" s="13">
        <v>133</v>
      </c>
      <c r="O8" s="14">
        <v>72</v>
      </c>
      <c r="P8" s="14">
        <v>2</v>
      </c>
      <c r="Q8" s="15">
        <v>205</v>
      </c>
      <c r="R8" s="16"/>
      <c r="S8" s="17"/>
    </row>
    <row r="9" spans="1:19" ht="12.95" customHeight="1" x14ac:dyDescent="0.2">
      <c r="A9" s="257"/>
      <c r="B9" s="258"/>
      <c r="C9" s="18">
        <v>2</v>
      </c>
      <c r="D9" s="19">
        <v>140</v>
      </c>
      <c r="E9" s="20">
        <v>62</v>
      </c>
      <c r="F9" s="20">
        <v>1</v>
      </c>
      <c r="G9" s="21">
        <v>202</v>
      </c>
      <c r="H9" s="16"/>
      <c r="I9" s="17"/>
      <c r="J9" s="3"/>
      <c r="K9" s="257"/>
      <c r="L9" s="258"/>
      <c r="M9" s="18">
        <v>1</v>
      </c>
      <c r="N9" s="19">
        <v>149</v>
      </c>
      <c r="O9" s="20">
        <v>63</v>
      </c>
      <c r="P9" s="20">
        <v>3</v>
      </c>
      <c r="Q9" s="21">
        <v>212</v>
      </c>
      <c r="R9" s="16"/>
      <c r="S9" s="17"/>
    </row>
    <row r="10" spans="1:19" ht="9.9499999999999993" customHeight="1" x14ac:dyDescent="0.2">
      <c r="A10" s="259" t="s">
        <v>72</v>
      </c>
      <c r="B10" s="260"/>
      <c r="C10" s="22"/>
      <c r="D10" s="23"/>
      <c r="E10" s="23"/>
      <c r="F10" s="23"/>
      <c r="G10" s="24" t="s">
        <v>22</v>
      </c>
      <c r="H10" s="16"/>
      <c r="I10" s="25"/>
      <c r="J10" s="3"/>
      <c r="K10" s="259" t="s">
        <v>73</v>
      </c>
      <c r="L10" s="260"/>
      <c r="M10" s="22"/>
      <c r="N10" s="23"/>
      <c r="O10" s="23"/>
      <c r="P10" s="23"/>
      <c r="Q10" s="24" t="s">
        <v>22</v>
      </c>
      <c r="R10" s="16"/>
      <c r="S10" s="25"/>
    </row>
    <row r="11" spans="1:19" ht="9.9499999999999993" customHeight="1" thickBot="1" x14ac:dyDescent="0.25">
      <c r="A11" s="259"/>
      <c r="B11" s="260"/>
      <c r="C11" s="26"/>
      <c r="D11" s="27"/>
      <c r="E11" s="27"/>
      <c r="F11" s="27"/>
      <c r="G11" s="28" t="s">
        <v>22</v>
      </c>
      <c r="H11" s="16"/>
      <c r="I11" s="251">
        <v>0</v>
      </c>
      <c r="J11" s="3"/>
      <c r="K11" s="259"/>
      <c r="L11" s="260"/>
      <c r="M11" s="26"/>
      <c r="N11" s="27"/>
      <c r="O11" s="27"/>
      <c r="P11" s="27"/>
      <c r="Q11" s="28" t="s">
        <v>22</v>
      </c>
      <c r="R11" s="16"/>
      <c r="S11" s="251">
        <v>2</v>
      </c>
    </row>
    <row r="12" spans="1:19" ht="15.95" customHeight="1" thickBot="1" x14ac:dyDescent="0.25">
      <c r="A12" s="253">
        <v>5752</v>
      </c>
      <c r="B12" s="254"/>
      <c r="C12" s="29" t="s">
        <v>17</v>
      </c>
      <c r="D12" s="30">
        <v>275</v>
      </c>
      <c r="E12" s="31">
        <v>120</v>
      </c>
      <c r="F12" s="32">
        <v>5</v>
      </c>
      <c r="G12" s="33">
        <v>395</v>
      </c>
      <c r="H12" s="34"/>
      <c r="I12" s="252"/>
      <c r="J12" s="3"/>
      <c r="K12" s="253">
        <v>793</v>
      </c>
      <c r="L12" s="254"/>
      <c r="M12" s="29" t="s">
        <v>17</v>
      </c>
      <c r="N12" s="30">
        <v>282</v>
      </c>
      <c r="O12" s="31">
        <v>135</v>
      </c>
      <c r="P12" s="32">
        <v>5</v>
      </c>
      <c r="Q12" s="33">
        <v>417</v>
      </c>
      <c r="R12" s="34"/>
      <c r="S12" s="252"/>
    </row>
    <row r="13" spans="1:19" ht="12.95" customHeight="1" thickTop="1" x14ac:dyDescent="0.2">
      <c r="A13" s="255" t="s">
        <v>74</v>
      </c>
      <c r="B13" s="256"/>
      <c r="C13" s="35">
        <v>1</v>
      </c>
      <c r="D13" s="36">
        <v>116</v>
      </c>
      <c r="E13" s="37">
        <v>45</v>
      </c>
      <c r="F13" s="37">
        <v>7</v>
      </c>
      <c r="G13" s="38">
        <v>161</v>
      </c>
      <c r="H13" s="16"/>
      <c r="I13" s="17"/>
      <c r="J13" s="3"/>
      <c r="K13" s="255" t="s">
        <v>75</v>
      </c>
      <c r="L13" s="256"/>
      <c r="M13" s="12">
        <v>2</v>
      </c>
      <c r="N13" s="36">
        <v>148</v>
      </c>
      <c r="O13" s="37">
        <v>44</v>
      </c>
      <c r="P13" s="37">
        <v>6</v>
      </c>
      <c r="Q13" s="38">
        <v>192</v>
      </c>
      <c r="R13" s="16"/>
      <c r="S13" s="17"/>
    </row>
    <row r="14" spans="1:19" ht="12.95" customHeight="1" x14ac:dyDescent="0.2">
      <c r="A14" s="257"/>
      <c r="B14" s="258"/>
      <c r="C14" s="18">
        <v>2</v>
      </c>
      <c r="D14" s="19">
        <v>133</v>
      </c>
      <c r="E14" s="20">
        <v>61</v>
      </c>
      <c r="F14" s="20">
        <v>2</v>
      </c>
      <c r="G14" s="21">
        <v>194</v>
      </c>
      <c r="H14" s="16"/>
      <c r="I14" s="17"/>
      <c r="J14" s="3"/>
      <c r="K14" s="257"/>
      <c r="L14" s="258"/>
      <c r="M14" s="18">
        <v>1</v>
      </c>
      <c r="N14" s="19">
        <v>140</v>
      </c>
      <c r="O14" s="20">
        <v>50</v>
      </c>
      <c r="P14" s="20">
        <v>5</v>
      </c>
      <c r="Q14" s="21">
        <v>190</v>
      </c>
      <c r="R14" s="16"/>
      <c r="S14" s="17"/>
    </row>
    <row r="15" spans="1:19" ht="9.9499999999999993" customHeight="1" x14ac:dyDescent="0.2">
      <c r="A15" s="259" t="s">
        <v>76</v>
      </c>
      <c r="B15" s="260"/>
      <c r="C15" s="22"/>
      <c r="D15" s="23"/>
      <c r="E15" s="23"/>
      <c r="F15" s="23"/>
      <c r="G15" s="24" t="s">
        <v>22</v>
      </c>
      <c r="H15" s="16"/>
      <c r="I15" s="25"/>
      <c r="J15" s="3"/>
      <c r="K15" s="259" t="s">
        <v>77</v>
      </c>
      <c r="L15" s="260"/>
      <c r="M15" s="22"/>
      <c r="N15" s="23"/>
      <c r="O15" s="23"/>
      <c r="P15" s="23"/>
      <c r="Q15" s="24" t="s">
        <v>22</v>
      </c>
      <c r="R15" s="16"/>
      <c r="S15" s="25"/>
    </row>
    <row r="16" spans="1:19" ht="9.9499999999999993" customHeight="1" thickBot="1" x14ac:dyDescent="0.25">
      <c r="A16" s="259"/>
      <c r="B16" s="260"/>
      <c r="C16" s="26"/>
      <c r="D16" s="27"/>
      <c r="E16" s="27"/>
      <c r="F16" s="27"/>
      <c r="G16" s="39" t="s">
        <v>22</v>
      </c>
      <c r="H16" s="16"/>
      <c r="I16" s="251">
        <v>0</v>
      </c>
      <c r="J16" s="3"/>
      <c r="K16" s="259"/>
      <c r="L16" s="260"/>
      <c r="M16" s="26"/>
      <c r="N16" s="27"/>
      <c r="O16" s="27"/>
      <c r="P16" s="27"/>
      <c r="Q16" s="39" t="s">
        <v>22</v>
      </c>
      <c r="R16" s="16"/>
      <c r="S16" s="251">
        <v>2</v>
      </c>
    </row>
    <row r="17" spans="1:19" ht="15.95" customHeight="1" thickBot="1" x14ac:dyDescent="0.25">
      <c r="A17" s="253">
        <v>12573</v>
      </c>
      <c r="B17" s="254"/>
      <c r="C17" s="29" t="s">
        <v>17</v>
      </c>
      <c r="D17" s="30">
        <v>249</v>
      </c>
      <c r="E17" s="31">
        <v>106</v>
      </c>
      <c r="F17" s="32">
        <v>9</v>
      </c>
      <c r="G17" s="33">
        <v>355</v>
      </c>
      <c r="H17" s="34"/>
      <c r="I17" s="252"/>
      <c r="J17" s="3"/>
      <c r="K17" s="253">
        <v>1561</v>
      </c>
      <c r="L17" s="254"/>
      <c r="M17" s="29" t="s">
        <v>17</v>
      </c>
      <c r="N17" s="30">
        <v>288</v>
      </c>
      <c r="O17" s="31">
        <v>94</v>
      </c>
      <c r="P17" s="32">
        <v>11</v>
      </c>
      <c r="Q17" s="33">
        <v>382</v>
      </c>
      <c r="R17" s="34"/>
      <c r="S17" s="252"/>
    </row>
    <row r="18" spans="1:19" ht="12.95" customHeight="1" thickTop="1" x14ac:dyDescent="0.2">
      <c r="A18" s="255" t="s">
        <v>78</v>
      </c>
      <c r="B18" s="256"/>
      <c r="C18" s="35">
        <v>1</v>
      </c>
      <c r="D18" s="36">
        <v>159</v>
      </c>
      <c r="E18" s="37">
        <v>59</v>
      </c>
      <c r="F18" s="37">
        <v>6</v>
      </c>
      <c r="G18" s="38">
        <v>218</v>
      </c>
      <c r="H18" s="16"/>
      <c r="I18" s="17"/>
      <c r="J18" s="3"/>
      <c r="K18" s="255" t="s">
        <v>79</v>
      </c>
      <c r="L18" s="256"/>
      <c r="M18" s="12">
        <v>2</v>
      </c>
      <c r="N18" s="36">
        <v>125</v>
      </c>
      <c r="O18" s="37">
        <v>61</v>
      </c>
      <c r="P18" s="37">
        <v>5</v>
      </c>
      <c r="Q18" s="38">
        <v>186</v>
      </c>
      <c r="R18" s="16"/>
      <c r="S18" s="17"/>
    </row>
    <row r="19" spans="1:19" ht="12.95" customHeight="1" x14ac:dyDescent="0.2">
      <c r="A19" s="257"/>
      <c r="B19" s="258"/>
      <c r="C19" s="18">
        <v>2</v>
      </c>
      <c r="D19" s="19">
        <v>154</v>
      </c>
      <c r="E19" s="20">
        <v>62</v>
      </c>
      <c r="F19" s="20">
        <v>0</v>
      </c>
      <c r="G19" s="21">
        <v>216</v>
      </c>
      <c r="H19" s="16"/>
      <c r="I19" s="17"/>
      <c r="J19" s="3"/>
      <c r="K19" s="257"/>
      <c r="L19" s="258"/>
      <c r="M19" s="18">
        <v>1</v>
      </c>
      <c r="N19" s="19">
        <v>128</v>
      </c>
      <c r="O19" s="20">
        <v>53</v>
      </c>
      <c r="P19" s="20">
        <v>2</v>
      </c>
      <c r="Q19" s="21">
        <v>181</v>
      </c>
      <c r="R19" s="16"/>
      <c r="S19" s="17"/>
    </row>
    <row r="20" spans="1:19" ht="9.9499999999999993" customHeight="1" x14ac:dyDescent="0.2">
      <c r="A20" s="259" t="s">
        <v>37</v>
      </c>
      <c r="B20" s="260"/>
      <c r="C20" s="22"/>
      <c r="D20" s="23"/>
      <c r="E20" s="23"/>
      <c r="F20" s="23"/>
      <c r="G20" s="24" t="s">
        <v>22</v>
      </c>
      <c r="H20" s="16"/>
      <c r="I20" s="25"/>
      <c r="J20" s="3"/>
      <c r="K20" s="259" t="s">
        <v>41</v>
      </c>
      <c r="L20" s="260"/>
      <c r="M20" s="22"/>
      <c r="N20" s="23"/>
      <c r="O20" s="23"/>
      <c r="P20" s="23"/>
      <c r="Q20" s="24" t="s">
        <v>22</v>
      </c>
      <c r="R20" s="16"/>
      <c r="S20" s="25"/>
    </row>
    <row r="21" spans="1:19" ht="9.9499999999999993" customHeight="1" thickBot="1" x14ac:dyDescent="0.25">
      <c r="A21" s="259"/>
      <c r="B21" s="260"/>
      <c r="C21" s="26"/>
      <c r="D21" s="27"/>
      <c r="E21" s="27"/>
      <c r="F21" s="27"/>
      <c r="G21" s="39" t="s">
        <v>22</v>
      </c>
      <c r="H21" s="16"/>
      <c r="I21" s="251">
        <v>2</v>
      </c>
      <c r="J21" s="3"/>
      <c r="K21" s="259"/>
      <c r="L21" s="260"/>
      <c r="M21" s="26"/>
      <c r="N21" s="27"/>
      <c r="O21" s="27"/>
      <c r="P21" s="27"/>
      <c r="Q21" s="39" t="s">
        <v>22</v>
      </c>
      <c r="R21" s="16"/>
      <c r="S21" s="251">
        <v>0</v>
      </c>
    </row>
    <row r="22" spans="1:19" ht="15.95" customHeight="1" thickBot="1" x14ac:dyDescent="0.25">
      <c r="A22" s="253">
        <v>1006</v>
      </c>
      <c r="B22" s="254"/>
      <c r="C22" s="29" t="s">
        <v>17</v>
      </c>
      <c r="D22" s="30">
        <v>313</v>
      </c>
      <c r="E22" s="31">
        <v>121</v>
      </c>
      <c r="F22" s="32">
        <v>6</v>
      </c>
      <c r="G22" s="33">
        <v>434</v>
      </c>
      <c r="H22" s="34"/>
      <c r="I22" s="252"/>
      <c r="J22" s="3"/>
      <c r="K22" s="253">
        <v>10138</v>
      </c>
      <c r="L22" s="254"/>
      <c r="M22" s="29" t="s">
        <v>17</v>
      </c>
      <c r="N22" s="30">
        <v>253</v>
      </c>
      <c r="O22" s="31">
        <v>114</v>
      </c>
      <c r="P22" s="32">
        <v>7</v>
      </c>
      <c r="Q22" s="33">
        <v>367</v>
      </c>
      <c r="R22" s="34"/>
      <c r="S22" s="252"/>
    </row>
    <row r="23" spans="1:19" ht="12.95" customHeight="1" thickTop="1" x14ac:dyDescent="0.2">
      <c r="A23" s="255" t="s">
        <v>80</v>
      </c>
      <c r="B23" s="256"/>
      <c r="C23" s="35">
        <v>1</v>
      </c>
      <c r="D23" s="36">
        <v>135</v>
      </c>
      <c r="E23" s="37">
        <v>59</v>
      </c>
      <c r="F23" s="37">
        <v>5</v>
      </c>
      <c r="G23" s="38">
        <v>194</v>
      </c>
      <c r="H23" s="16"/>
      <c r="I23" s="17"/>
      <c r="J23" s="3"/>
      <c r="K23" s="255" t="s">
        <v>81</v>
      </c>
      <c r="L23" s="256"/>
      <c r="M23" s="12">
        <v>2</v>
      </c>
      <c r="N23" s="36">
        <v>143</v>
      </c>
      <c r="O23" s="37">
        <v>63</v>
      </c>
      <c r="P23" s="37">
        <v>3</v>
      </c>
      <c r="Q23" s="38">
        <v>206</v>
      </c>
      <c r="R23" s="16"/>
      <c r="S23" s="17"/>
    </row>
    <row r="24" spans="1:19" ht="12.95" customHeight="1" x14ac:dyDescent="0.2">
      <c r="A24" s="257"/>
      <c r="B24" s="258"/>
      <c r="C24" s="18">
        <v>2</v>
      </c>
      <c r="D24" s="19">
        <v>142</v>
      </c>
      <c r="E24" s="20">
        <v>63</v>
      </c>
      <c r="F24" s="20">
        <v>2</v>
      </c>
      <c r="G24" s="21">
        <v>205</v>
      </c>
      <c r="H24" s="16"/>
      <c r="I24" s="17"/>
      <c r="J24" s="3"/>
      <c r="K24" s="257"/>
      <c r="L24" s="258"/>
      <c r="M24" s="18">
        <v>1</v>
      </c>
      <c r="N24" s="19">
        <v>138</v>
      </c>
      <c r="O24" s="20">
        <v>41</v>
      </c>
      <c r="P24" s="20">
        <v>8</v>
      </c>
      <c r="Q24" s="21">
        <v>179</v>
      </c>
      <c r="R24" s="16"/>
      <c r="S24" s="17"/>
    </row>
    <row r="25" spans="1:19" ht="9.9499999999999993" customHeight="1" x14ac:dyDescent="0.2">
      <c r="A25" s="259" t="s">
        <v>82</v>
      </c>
      <c r="B25" s="260"/>
      <c r="C25" s="22"/>
      <c r="D25" s="23"/>
      <c r="E25" s="23"/>
      <c r="F25" s="23"/>
      <c r="G25" s="24" t="s">
        <v>22</v>
      </c>
      <c r="H25" s="16"/>
      <c r="I25" s="25"/>
      <c r="J25" s="3"/>
      <c r="K25" s="259" t="s">
        <v>83</v>
      </c>
      <c r="L25" s="260"/>
      <c r="M25" s="22"/>
      <c r="N25" s="23"/>
      <c r="O25" s="23"/>
      <c r="P25" s="23"/>
      <c r="Q25" s="24" t="s">
        <v>22</v>
      </c>
      <c r="R25" s="16"/>
      <c r="S25" s="25"/>
    </row>
    <row r="26" spans="1:19" ht="9.9499999999999993" customHeight="1" thickBot="1" x14ac:dyDescent="0.25">
      <c r="A26" s="259"/>
      <c r="B26" s="260"/>
      <c r="C26" s="26"/>
      <c r="D26" s="27"/>
      <c r="E26" s="27"/>
      <c r="F26" s="27"/>
      <c r="G26" s="39" t="s">
        <v>22</v>
      </c>
      <c r="H26" s="16"/>
      <c r="I26" s="251">
        <v>2</v>
      </c>
      <c r="J26" s="3"/>
      <c r="K26" s="259"/>
      <c r="L26" s="260"/>
      <c r="M26" s="26"/>
      <c r="N26" s="27"/>
      <c r="O26" s="27"/>
      <c r="P26" s="27"/>
      <c r="Q26" s="39" t="s">
        <v>22</v>
      </c>
      <c r="R26" s="16"/>
      <c r="S26" s="251">
        <v>0</v>
      </c>
    </row>
    <row r="27" spans="1:19" ht="15.95" customHeight="1" thickBot="1" x14ac:dyDescent="0.25">
      <c r="A27" s="253">
        <v>1042</v>
      </c>
      <c r="B27" s="254"/>
      <c r="C27" s="29" t="s">
        <v>17</v>
      </c>
      <c r="D27" s="30">
        <v>277</v>
      </c>
      <c r="E27" s="31">
        <v>122</v>
      </c>
      <c r="F27" s="32">
        <v>7</v>
      </c>
      <c r="G27" s="33">
        <v>399</v>
      </c>
      <c r="H27" s="34"/>
      <c r="I27" s="252"/>
      <c r="J27" s="3"/>
      <c r="K27" s="253">
        <v>15857</v>
      </c>
      <c r="L27" s="254"/>
      <c r="M27" s="29" t="s">
        <v>17</v>
      </c>
      <c r="N27" s="30">
        <v>281</v>
      </c>
      <c r="O27" s="31">
        <v>104</v>
      </c>
      <c r="P27" s="32">
        <v>11</v>
      </c>
      <c r="Q27" s="33">
        <v>385</v>
      </c>
      <c r="R27" s="34"/>
      <c r="S27" s="252"/>
    </row>
    <row r="28" spans="1:19" ht="12.95" customHeight="1" thickTop="1" x14ac:dyDescent="0.2">
      <c r="A28" s="255" t="s">
        <v>84</v>
      </c>
      <c r="B28" s="256"/>
      <c r="C28" s="35">
        <v>1</v>
      </c>
      <c r="D28" s="36">
        <v>135</v>
      </c>
      <c r="E28" s="37">
        <v>35</v>
      </c>
      <c r="F28" s="37">
        <v>12</v>
      </c>
      <c r="G28" s="38">
        <v>170</v>
      </c>
      <c r="H28" s="16"/>
      <c r="I28" s="17"/>
      <c r="J28" s="3"/>
      <c r="K28" s="255" t="s">
        <v>85</v>
      </c>
      <c r="L28" s="256"/>
      <c r="M28" s="12">
        <v>2</v>
      </c>
      <c r="N28" s="36">
        <v>146</v>
      </c>
      <c r="O28" s="37">
        <v>62</v>
      </c>
      <c r="P28" s="37">
        <v>1</v>
      </c>
      <c r="Q28" s="38">
        <v>208</v>
      </c>
      <c r="R28" s="16"/>
      <c r="S28" s="17"/>
    </row>
    <row r="29" spans="1:19" ht="12.95" customHeight="1" x14ac:dyDescent="0.2">
      <c r="A29" s="257"/>
      <c r="B29" s="258"/>
      <c r="C29" s="18">
        <v>2</v>
      </c>
      <c r="D29" s="19">
        <v>143</v>
      </c>
      <c r="E29" s="20">
        <v>60</v>
      </c>
      <c r="F29" s="20">
        <v>5</v>
      </c>
      <c r="G29" s="21">
        <v>203</v>
      </c>
      <c r="H29" s="16"/>
      <c r="I29" s="17"/>
      <c r="J29" s="3"/>
      <c r="K29" s="257"/>
      <c r="L29" s="258"/>
      <c r="M29" s="18">
        <v>1</v>
      </c>
      <c r="N29" s="19">
        <v>135</v>
      </c>
      <c r="O29" s="20">
        <v>61</v>
      </c>
      <c r="P29" s="20">
        <v>0</v>
      </c>
      <c r="Q29" s="21">
        <v>196</v>
      </c>
      <c r="R29" s="16"/>
      <c r="S29" s="17"/>
    </row>
    <row r="30" spans="1:19" ht="9.9499999999999993" customHeight="1" x14ac:dyDescent="0.2">
      <c r="A30" s="259" t="s">
        <v>86</v>
      </c>
      <c r="B30" s="260"/>
      <c r="C30" s="22"/>
      <c r="D30" s="23"/>
      <c r="E30" s="23"/>
      <c r="F30" s="23"/>
      <c r="G30" s="24" t="s">
        <v>22</v>
      </c>
      <c r="H30" s="16"/>
      <c r="I30" s="25"/>
      <c r="J30" s="3"/>
      <c r="K30" s="259" t="s">
        <v>87</v>
      </c>
      <c r="L30" s="260"/>
      <c r="M30" s="22"/>
      <c r="N30" s="23"/>
      <c r="O30" s="23"/>
      <c r="P30" s="23"/>
      <c r="Q30" s="24" t="s">
        <v>22</v>
      </c>
      <c r="R30" s="16"/>
      <c r="S30" s="25"/>
    </row>
    <row r="31" spans="1:19" ht="9.9499999999999993" customHeight="1" thickBot="1" x14ac:dyDescent="0.25">
      <c r="A31" s="259"/>
      <c r="B31" s="260"/>
      <c r="C31" s="26"/>
      <c r="D31" s="27"/>
      <c r="E31" s="27"/>
      <c r="F31" s="27"/>
      <c r="G31" s="39" t="s">
        <v>22</v>
      </c>
      <c r="H31" s="16"/>
      <c r="I31" s="251">
        <v>0</v>
      </c>
      <c r="J31" s="3"/>
      <c r="K31" s="259"/>
      <c r="L31" s="260"/>
      <c r="M31" s="26"/>
      <c r="N31" s="27"/>
      <c r="O31" s="27"/>
      <c r="P31" s="27"/>
      <c r="Q31" s="39" t="s">
        <v>22</v>
      </c>
      <c r="R31" s="16"/>
      <c r="S31" s="251">
        <v>2</v>
      </c>
    </row>
    <row r="32" spans="1:19" ht="15.95" customHeight="1" thickBot="1" x14ac:dyDescent="0.25">
      <c r="A32" s="253">
        <v>1035</v>
      </c>
      <c r="B32" s="254"/>
      <c r="C32" s="29" t="s">
        <v>17</v>
      </c>
      <c r="D32" s="30">
        <v>278</v>
      </c>
      <c r="E32" s="31">
        <v>95</v>
      </c>
      <c r="F32" s="32">
        <v>17</v>
      </c>
      <c r="G32" s="33">
        <v>373</v>
      </c>
      <c r="H32" s="34"/>
      <c r="I32" s="252"/>
      <c r="J32" s="3"/>
      <c r="K32" s="253">
        <v>797</v>
      </c>
      <c r="L32" s="254"/>
      <c r="M32" s="29" t="s">
        <v>17</v>
      </c>
      <c r="N32" s="30">
        <v>281</v>
      </c>
      <c r="O32" s="31">
        <v>123</v>
      </c>
      <c r="P32" s="32">
        <v>1</v>
      </c>
      <c r="Q32" s="33">
        <v>404</v>
      </c>
      <c r="R32" s="34"/>
      <c r="S32" s="252"/>
    </row>
    <row r="33" spans="1:19" ht="12.95" customHeight="1" thickTop="1" x14ac:dyDescent="0.2">
      <c r="A33" s="255" t="s">
        <v>88</v>
      </c>
      <c r="B33" s="256"/>
      <c r="C33" s="35">
        <v>1</v>
      </c>
      <c r="D33" s="36">
        <v>133</v>
      </c>
      <c r="E33" s="37">
        <v>69</v>
      </c>
      <c r="F33" s="37">
        <v>3</v>
      </c>
      <c r="G33" s="38">
        <v>202</v>
      </c>
      <c r="H33" s="16"/>
      <c r="I33" s="17"/>
      <c r="J33" s="3"/>
      <c r="K33" s="255" t="s">
        <v>75</v>
      </c>
      <c r="L33" s="256"/>
      <c r="M33" s="12">
        <v>2</v>
      </c>
      <c r="N33" s="36">
        <v>139</v>
      </c>
      <c r="O33" s="37">
        <v>60</v>
      </c>
      <c r="P33" s="37">
        <v>3</v>
      </c>
      <c r="Q33" s="38">
        <v>199</v>
      </c>
      <c r="R33" s="16"/>
      <c r="S33" s="17"/>
    </row>
    <row r="34" spans="1:19" ht="12.95" customHeight="1" x14ac:dyDescent="0.2">
      <c r="A34" s="257"/>
      <c r="B34" s="258"/>
      <c r="C34" s="18">
        <v>2</v>
      </c>
      <c r="D34" s="19">
        <v>136</v>
      </c>
      <c r="E34" s="20">
        <v>43</v>
      </c>
      <c r="F34" s="20">
        <v>2</v>
      </c>
      <c r="G34" s="21">
        <v>179</v>
      </c>
      <c r="H34" s="16"/>
      <c r="I34" s="17"/>
      <c r="J34" s="3"/>
      <c r="K34" s="257"/>
      <c r="L34" s="258"/>
      <c r="M34" s="18">
        <v>1</v>
      </c>
      <c r="N34" s="19">
        <v>140</v>
      </c>
      <c r="O34" s="20">
        <v>62</v>
      </c>
      <c r="P34" s="20">
        <v>2</v>
      </c>
      <c r="Q34" s="21">
        <v>202</v>
      </c>
      <c r="R34" s="16"/>
      <c r="S34" s="17"/>
    </row>
    <row r="35" spans="1:19" ht="9.9499999999999993" customHeight="1" x14ac:dyDescent="0.2">
      <c r="A35" s="259" t="s">
        <v>41</v>
      </c>
      <c r="B35" s="260"/>
      <c r="C35" s="22"/>
      <c r="D35" s="23"/>
      <c r="E35" s="23"/>
      <c r="F35" s="23"/>
      <c r="G35" s="24" t="s">
        <v>22</v>
      </c>
      <c r="H35" s="16"/>
      <c r="I35" s="25"/>
      <c r="J35" s="3"/>
      <c r="K35" s="259" t="s">
        <v>89</v>
      </c>
      <c r="L35" s="260"/>
      <c r="M35" s="22"/>
      <c r="N35" s="23"/>
      <c r="O35" s="23"/>
      <c r="P35" s="23"/>
      <c r="Q35" s="24" t="s">
        <v>22</v>
      </c>
      <c r="R35" s="16"/>
      <c r="S35" s="25"/>
    </row>
    <row r="36" spans="1:19" ht="9.9499999999999993" customHeight="1" thickBot="1" x14ac:dyDescent="0.25">
      <c r="A36" s="259"/>
      <c r="B36" s="260"/>
      <c r="C36" s="26"/>
      <c r="D36" s="27"/>
      <c r="E36" s="27"/>
      <c r="F36" s="27"/>
      <c r="G36" s="39" t="s">
        <v>22</v>
      </c>
      <c r="H36" s="16"/>
      <c r="I36" s="251">
        <v>0</v>
      </c>
      <c r="J36" s="3"/>
      <c r="K36" s="259"/>
      <c r="L36" s="260"/>
      <c r="M36" s="26"/>
      <c r="N36" s="27"/>
      <c r="O36" s="27"/>
      <c r="P36" s="27"/>
      <c r="Q36" s="39" t="s">
        <v>22</v>
      </c>
      <c r="R36" s="16"/>
      <c r="S36" s="251">
        <v>2</v>
      </c>
    </row>
    <row r="37" spans="1:19" ht="15.95" customHeight="1" thickBot="1" x14ac:dyDescent="0.25">
      <c r="A37" s="253">
        <v>8471</v>
      </c>
      <c r="B37" s="254"/>
      <c r="C37" s="29" t="s">
        <v>17</v>
      </c>
      <c r="D37" s="30">
        <v>269</v>
      </c>
      <c r="E37" s="31">
        <v>112</v>
      </c>
      <c r="F37" s="32">
        <v>5</v>
      </c>
      <c r="G37" s="33">
        <v>381</v>
      </c>
      <c r="H37" s="34"/>
      <c r="I37" s="252"/>
      <c r="J37" s="3"/>
      <c r="K37" s="253">
        <v>803</v>
      </c>
      <c r="L37" s="254"/>
      <c r="M37" s="29" t="s">
        <v>17</v>
      </c>
      <c r="N37" s="30">
        <v>279</v>
      </c>
      <c r="O37" s="31">
        <v>122</v>
      </c>
      <c r="P37" s="32">
        <v>5</v>
      </c>
      <c r="Q37" s="33">
        <v>401</v>
      </c>
      <c r="R37" s="34"/>
      <c r="S37" s="252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0">
        <v>6</v>
      </c>
      <c r="B39" s="41"/>
      <c r="C39" s="42" t="s">
        <v>42</v>
      </c>
      <c r="D39" s="43">
        <v>1661</v>
      </c>
      <c r="E39" s="44">
        <v>676</v>
      </c>
      <c r="F39" s="45">
        <v>49</v>
      </c>
      <c r="G39" s="46">
        <v>2337</v>
      </c>
      <c r="H39" s="47"/>
      <c r="I39" s="48">
        <v>0</v>
      </c>
      <c r="J39" s="3"/>
      <c r="K39" s="40">
        <v>6</v>
      </c>
      <c r="L39" s="41"/>
      <c r="M39" s="42" t="s">
        <v>42</v>
      </c>
      <c r="N39" s="43">
        <v>1664</v>
      </c>
      <c r="O39" s="44">
        <v>692</v>
      </c>
      <c r="P39" s="45">
        <v>40</v>
      </c>
      <c r="Q39" s="46">
        <v>2356</v>
      </c>
      <c r="R39" s="47"/>
      <c r="S39" s="48">
        <v>4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49"/>
      <c r="B41" s="50" t="s">
        <v>43</v>
      </c>
      <c r="C41" s="242"/>
      <c r="D41" s="242"/>
      <c r="E41" s="242"/>
      <c r="F41" s="3"/>
      <c r="G41" s="243" t="s">
        <v>44</v>
      </c>
      <c r="H41" s="244"/>
      <c r="I41" s="51">
        <v>4</v>
      </c>
      <c r="J41" s="3"/>
      <c r="K41" s="49"/>
      <c r="L41" s="50" t="s">
        <v>43</v>
      </c>
      <c r="M41" s="242"/>
      <c r="N41" s="242"/>
      <c r="O41" s="242"/>
      <c r="P41" s="3"/>
      <c r="Q41" s="243" t="s">
        <v>44</v>
      </c>
      <c r="R41" s="244"/>
      <c r="S41" s="51">
        <v>12</v>
      </c>
    </row>
    <row r="42" spans="1:19" ht="20.100000000000001" customHeight="1" x14ac:dyDescent="0.2">
      <c r="A42" s="52"/>
      <c r="B42" s="53" t="s">
        <v>45</v>
      </c>
      <c r="C42" s="245"/>
      <c r="D42" s="245"/>
      <c r="E42" s="245"/>
      <c r="F42" s="54"/>
      <c r="G42" s="54"/>
      <c r="H42" s="54"/>
      <c r="I42" s="54"/>
      <c r="J42" s="54"/>
      <c r="K42" s="52"/>
      <c r="L42" s="53" t="s">
        <v>45</v>
      </c>
      <c r="M42" s="245"/>
      <c r="N42" s="245"/>
      <c r="O42" s="245"/>
      <c r="P42" s="55"/>
      <c r="Q42" s="56"/>
      <c r="R42" s="56"/>
      <c r="S42" s="56"/>
    </row>
    <row r="43" spans="1:19" ht="24.95" customHeight="1" x14ac:dyDescent="0.2">
      <c r="A43" s="53" t="s">
        <v>46</v>
      </c>
      <c r="B43" s="53" t="s">
        <v>47</v>
      </c>
      <c r="C43" s="246"/>
      <c r="D43" s="246"/>
      <c r="E43" s="246"/>
      <c r="F43" s="246"/>
      <c r="G43" s="246"/>
      <c r="H43" s="246"/>
      <c r="I43" s="53"/>
      <c r="J43" s="53"/>
      <c r="K43" s="53" t="s">
        <v>48</v>
      </c>
      <c r="L43" s="247"/>
      <c r="M43" s="247"/>
      <c r="N43" s="57"/>
      <c r="O43" s="53" t="s">
        <v>45</v>
      </c>
      <c r="P43" s="248"/>
      <c r="Q43" s="248"/>
      <c r="R43" s="248"/>
      <c r="S43" s="248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49</v>
      </c>
    </row>
    <row r="46" spans="1:19" ht="20.100000000000001" customHeight="1" x14ac:dyDescent="0.2">
      <c r="B46" s="61" t="s">
        <v>50</v>
      </c>
      <c r="C46" s="249" t="s">
        <v>51</v>
      </c>
      <c r="D46" s="249"/>
      <c r="I46" s="61" t="s">
        <v>52</v>
      </c>
      <c r="J46" s="250">
        <v>18</v>
      </c>
      <c r="K46" s="250"/>
    </row>
    <row r="47" spans="1:19" ht="20.100000000000001" customHeight="1" x14ac:dyDescent="0.2">
      <c r="B47" s="61" t="s">
        <v>53</v>
      </c>
      <c r="C47" s="239" t="s">
        <v>54</v>
      </c>
      <c r="D47" s="239"/>
      <c r="I47" s="61" t="s">
        <v>55</v>
      </c>
      <c r="J47" s="240">
        <v>2</v>
      </c>
      <c r="K47" s="240"/>
      <c r="P47" s="61" t="s">
        <v>56</v>
      </c>
      <c r="Q47" s="241"/>
      <c r="R47" s="241"/>
      <c r="S47" s="241"/>
    </row>
    <row r="48" spans="1:19" ht="9.9499999999999993" customHeight="1" x14ac:dyDescent="0.2"/>
    <row r="49" spans="1:19" ht="15" customHeight="1" x14ac:dyDescent="0.2">
      <c r="A49" s="219" t="s">
        <v>57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1"/>
    </row>
    <row r="50" spans="1:19" ht="90" customHeight="1" x14ac:dyDescent="0.2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4"/>
    </row>
    <row r="51" spans="1:19" ht="5.0999999999999996" customHeight="1" x14ac:dyDescent="0.2"/>
    <row r="52" spans="1:19" ht="15" customHeight="1" x14ac:dyDescent="0.2">
      <c r="A52" s="236" t="s">
        <v>58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8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59</v>
      </c>
      <c r="C55" s="69"/>
      <c r="D55" s="70"/>
      <c r="E55" s="68" t="s">
        <v>60</v>
      </c>
      <c r="F55" s="69"/>
      <c r="G55" s="69"/>
      <c r="H55" s="69"/>
      <c r="I55" s="70"/>
      <c r="J55" s="63"/>
      <c r="K55" s="71"/>
      <c r="L55" s="68" t="s">
        <v>59</v>
      </c>
      <c r="M55" s="69"/>
      <c r="N55" s="70"/>
      <c r="O55" s="68" t="s">
        <v>60</v>
      </c>
      <c r="P55" s="69"/>
      <c r="Q55" s="69"/>
      <c r="R55" s="69"/>
      <c r="S55" s="72"/>
    </row>
    <row r="56" spans="1:19" ht="18" customHeight="1" x14ac:dyDescent="0.2">
      <c r="A56" s="73" t="s">
        <v>61</v>
      </c>
      <c r="B56" s="74" t="s">
        <v>62</v>
      </c>
      <c r="C56" s="75"/>
      <c r="D56" s="76" t="s">
        <v>63</v>
      </c>
      <c r="E56" s="74" t="s">
        <v>62</v>
      </c>
      <c r="F56" s="77"/>
      <c r="G56" s="77"/>
      <c r="H56" s="78"/>
      <c r="I56" s="76" t="s">
        <v>63</v>
      </c>
      <c r="J56" s="63"/>
      <c r="K56" s="79" t="s">
        <v>61</v>
      </c>
      <c r="L56" s="74" t="s">
        <v>62</v>
      </c>
      <c r="M56" s="75"/>
      <c r="N56" s="76" t="s">
        <v>63</v>
      </c>
      <c r="O56" s="74" t="s">
        <v>62</v>
      </c>
      <c r="P56" s="77"/>
      <c r="Q56" s="77"/>
      <c r="R56" s="78"/>
      <c r="S56" s="80" t="s">
        <v>63</v>
      </c>
    </row>
    <row r="57" spans="1:19" ht="18" customHeight="1" x14ac:dyDescent="0.2">
      <c r="A57" s="81"/>
      <c r="B57" s="227"/>
      <c r="C57" s="228"/>
      <c r="D57" s="82"/>
      <c r="E57" s="227"/>
      <c r="F57" s="229"/>
      <c r="G57" s="229"/>
      <c r="H57" s="228"/>
      <c r="I57" s="82"/>
      <c r="J57" s="83"/>
      <c r="K57" s="84"/>
      <c r="L57" s="227"/>
      <c r="M57" s="228"/>
      <c r="N57" s="82"/>
      <c r="O57" s="227"/>
      <c r="P57" s="229"/>
      <c r="Q57" s="229"/>
      <c r="R57" s="228"/>
      <c r="S57" s="85"/>
    </row>
    <row r="58" spans="1:19" ht="18" customHeight="1" x14ac:dyDescent="0.2">
      <c r="A58" s="81"/>
      <c r="B58" s="227"/>
      <c r="C58" s="228"/>
      <c r="D58" s="82"/>
      <c r="E58" s="227"/>
      <c r="F58" s="229"/>
      <c r="G58" s="229"/>
      <c r="H58" s="228"/>
      <c r="I58" s="82"/>
      <c r="J58" s="83"/>
      <c r="K58" s="84"/>
      <c r="L58" s="227"/>
      <c r="M58" s="228"/>
      <c r="N58" s="82"/>
      <c r="O58" s="227"/>
      <c r="P58" s="229"/>
      <c r="Q58" s="229"/>
      <c r="R58" s="228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230" t="s">
        <v>64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2"/>
    </row>
    <row r="62" spans="1:19" ht="90" customHeight="1" x14ac:dyDescent="0.2">
      <c r="A62" s="233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5"/>
    </row>
    <row r="63" spans="1:19" ht="5.0999999999999996" customHeight="1" x14ac:dyDescent="0.2"/>
    <row r="64" spans="1:19" ht="15" customHeight="1" x14ac:dyDescent="0.2">
      <c r="A64" s="219" t="s">
        <v>65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1"/>
    </row>
    <row r="65" spans="1:19" ht="90" customHeight="1" x14ac:dyDescent="0.2">
      <c r="A65" s="222" t="s">
        <v>90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4"/>
    </row>
    <row r="66" spans="1:19" ht="30" customHeight="1" x14ac:dyDescent="0.2">
      <c r="A66" s="225" t="s">
        <v>66</v>
      </c>
      <c r="B66" s="225"/>
      <c r="C66" s="226"/>
      <c r="D66" s="226"/>
      <c r="E66" s="226"/>
      <c r="F66" s="226"/>
      <c r="G66" s="226"/>
      <c r="H66" s="226"/>
    </row>
  </sheetData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68" t="s">
        <v>0</v>
      </c>
      <c r="C1" s="268"/>
      <c r="D1" s="270" t="s">
        <v>1</v>
      </c>
      <c r="E1" s="270"/>
      <c r="F1" s="270"/>
      <c r="G1" s="270"/>
      <c r="H1" s="270"/>
      <c r="I1" s="270"/>
      <c r="K1" s="1" t="s">
        <v>2</v>
      </c>
      <c r="L1" s="271" t="s">
        <v>91</v>
      </c>
      <c r="M1" s="271"/>
      <c r="N1" s="271"/>
      <c r="O1" s="272" t="s">
        <v>4</v>
      </c>
      <c r="P1" s="272"/>
      <c r="Q1" s="273">
        <v>42382</v>
      </c>
      <c r="R1" s="273"/>
      <c r="S1" s="273"/>
    </row>
    <row r="2" spans="1:19" ht="9.9499999999999993" customHeight="1" thickBot="1" x14ac:dyDescent="0.25">
      <c r="B2" s="269"/>
      <c r="C2" s="269"/>
    </row>
    <row r="3" spans="1:19" ht="18.75" thickBot="1" x14ac:dyDescent="0.25">
      <c r="A3" s="2" t="s">
        <v>5</v>
      </c>
      <c r="B3" s="274" t="s">
        <v>92</v>
      </c>
      <c r="C3" s="275"/>
      <c r="D3" s="275"/>
      <c r="E3" s="275"/>
      <c r="F3" s="275"/>
      <c r="G3" s="275"/>
      <c r="H3" s="275"/>
      <c r="I3" s="276"/>
      <c r="J3" s="3"/>
      <c r="K3" s="2" t="s">
        <v>7</v>
      </c>
      <c r="L3" s="274" t="s">
        <v>93</v>
      </c>
      <c r="M3" s="275"/>
      <c r="N3" s="275"/>
      <c r="O3" s="275"/>
      <c r="P3" s="275"/>
      <c r="Q3" s="275"/>
      <c r="R3" s="275"/>
      <c r="S3" s="276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277" t="s">
        <v>9</v>
      </c>
      <c r="B5" s="278"/>
      <c r="C5" s="279" t="s">
        <v>10</v>
      </c>
      <c r="D5" s="263" t="s">
        <v>11</v>
      </c>
      <c r="E5" s="264"/>
      <c r="F5" s="264"/>
      <c r="G5" s="265"/>
      <c r="H5" s="4"/>
      <c r="I5" s="5" t="s">
        <v>12</v>
      </c>
      <c r="J5" s="3"/>
      <c r="K5" s="277" t="s">
        <v>9</v>
      </c>
      <c r="L5" s="278"/>
      <c r="M5" s="279" t="s">
        <v>10</v>
      </c>
      <c r="N5" s="263" t="s">
        <v>11</v>
      </c>
      <c r="O5" s="264"/>
      <c r="P5" s="264"/>
      <c r="Q5" s="265"/>
      <c r="R5" s="4"/>
      <c r="S5" s="5" t="s">
        <v>12</v>
      </c>
    </row>
    <row r="6" spans="1:19" ht="12.95" customHeight="1" x14ac:dyDescent="0.2">
      <c r="A6" s="266" t="s">
        <v>13</v>
      </c>
      <c r="B6" s="267"/>
      <c r="C6" s="280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3"/>
      <c r="K6" s="266" t="s">
        <v>13</v>
      </c>
      <c r="L6" s="267"/>
      <c r="M6" s="280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261" t="s">
        <v>94</v>
      </c>
      <c r="B8" s="262"/>
      <c r="C8" s="12">
        <v>1</v>
      </c>
      <c r="D8" s="13">
        <v>150</v>
      </c>
      <c r="E8" s="14">
        <v>63</v>
      </c>
      <c r="F8" s="14">
        <v>0</v>
      </c>
      <c r="G8" s="15">
        <v>213</v>
      </c>
      <c r="H8" s="16"/>
      <c r="I8" s="17"/>
      <c r="J8" s="3"/>
      <c r="K8" s="261" t="s">
        <v>95</v>
      </c>
      <c r="L8" s="262"/>
      <c r="M8" s="12">
        <v>2</v>
      </c>
      <c r="N8" s="13">
        <v>148</v>
      </c>
      <c r="O8" s="14">
        <v>62</v>
      </c>
      <c r="P8" s="14">
        <v>4</v>
      </c>
      <c r="Q8" s="15">
        <v>210</v>
      </c>
      <c r="R8" s="16"/>
      <c r="S8" s="17"/>
    </row>
    <row r="9" spans="1:19" ht="12.95" customHeight="1" x14ac:dyDescent="0.2">
      <c r="A9" s="257"/>
      <c r="B9" s="258"/>
      <c r="C9" s="18">
        <v>2</v>
      </c>
      <c r="D9" s="19">
        <v>146</v>
      </c>
      <c r="E9" s="20">
        <v>61</v>
      </c>
      <c r="F9" s="20">
        <v>2</v>
      </c>
      <c r="G9" s="21">
        <v>207</v>
      </c>
      <c r="H9" s="16"/>
      <c r="I9" s="17"/>
      <c r="J9" s="3"/>
      <c r="K9" s="257"/>
      <c r="L9" s="258"/>
      <c r="M9" s="18">
        <v>1</v>
      </c>
      <c r="N9" s="19">
        <v>130</v>
      </c>
      <c r="O9" s="20">
        <v>63</v>
      </c>
      <c r="P9" s="20">
        <v>4</v>
      </c>
      <c r="Q9" s="21">
        <v>193</v>
      </c>
      <c r="R9" s="16"/>
      <c r="S9" s="17"/>
    </row>
    <row r="10" spans="1:19" ht="9.9499999999999993" customHeight="1" x14ac:dyDescent="0.2">
      <c r="A10" s="259" t="s">
        <v>89</v>
      </c>
      <c r="B10" s="260"/>
      <c r="C10" s="22"/>
      <c r="D10" s="23"/>
      <c r="E10" s="23"/>
      <c r="F10" s="23"/>
      <c r="G10" s="24" t="s">
        <v>22</v>
      </c>
      <c r="H10" s="16"/>
      <c r="I10" s="25"/>
      <c r="J10" s="3"/>
      <c r="K10" s="259" t="s">
        <v>96</v>
      </c>
      <c r="L10" s="260"/>
      <c r="M10" s="22"/>
      <c r="N10" s="23"/>
      <c r="O10" s="23"/>
      <c r="P10" s="23"/>
      <c r="Q10" s="24" t="s">
        <v>22</v>
      </c>
      <c r="R10" s="16"/>
      <c r="S10" s="25"/>
    </row>
    <row r="11" spans="1:19" ht="9.9499999999999993" customHeight="1" thickBot="1" x14ac:dyDescent="0.25">
      <c r="A11" s="259"/>
      <c r="B11" s="260"/>
      <c r="C11" s="26"/>
      <c r="D11" s="27"/>
      <c r="E11" s="27"/>
      <c r="F11" s="27"/>
      <c r="G11" s="28" t="s">
        <v>22</v>
      </c>
      <c r="H11" s="16"/>
      <c r="I11" s="251">
        <v>2</v>
      </c>
      <c r="J11" s="3"/>
      <c r="K11" s="259"/>
      <c r="L11" s="260"/>
      <c r="M11" s="26"/>
      <c r="N11" s="27"/>
      <c r="O11" s="27"/>
      <c r="P11" s="27"/>
      <c r="Q11" s="28" t="s">
        <v>22</v>
      </c>
      <c r="R11" s="16"/>
      <c r="S11" s="251">
        <v>0</v>
      </c>
    </row>
    <row r="12" spans="1:19" ht="15.95" customHeight="1" thickBot="1" x14ac:dyDescent="0.25">
      <c r="A12" s="253">
        <v>13626</v>
      </c>
      <c r="B12" s="254"/>
      <c r="C12" s="29" t="s">
        <v>17</v>
      </c>
      <c r="D12" s="30">
        <v>296</v>
      </c>
      <c r="E12" s="31">
        <v>124</v>
      </c>
      <c r="F12" s="32">
        <v>2</v>
      </c>
      <c r="G12" s="33">
        <v>420</v>
      </c>
      <c r="H12" s="34"/>
      <c r="I12" s="252"/>
      <c r="J12" s="3"/>
      <c r="K12" s="253">
        <v>21168</v>
      </c>
      <c r="L12" s="254"/>
      <c r="M12" s="29" t="s">
        <v>17</v>
      </c>
      <c r="N12" s="30">
        <v>278</v>
      </c>
      <c r="O12" s="31">
        <v>125</v>
      </c>
      <c r="P12" s="32">
        <v>8</v>
      </c>
      <c r="Q12" s="33">
        <v>403</v>
      </c>
      <c r="R12" s="34"/>
      <c r="S12" s="252"/>
    </row>
    <row r="13" spans="1:19" ht="12.95" customHeight="1" thickTop="1" x14ac:dyDescent="0.2">
      <c r="A13" s="255" t="s">
        <v>97</v>
      </c>
      <c r="B13" s="256"/>
      <c r="C13" s="35">
        <v>1</v>
      </c>
      <c r="D13" s="36">
        <v>130</v>
      </c>
      <c r="E13" s="37">
        <v>62</v>
      </c>
      <c r="F13" s="37">
        <v>3</v>
      </c>
      <c r="G13" s="38">
        <v>192</v>
      </c>
      <c r="H13" s="16"/>
      <c r="I13" s="17"/>
      <c r="J13" s="3"/>
      <c r="K13" s="255" t="s">
        <v>98</v>
      </c>
      <c r="L13" s="256"/>
      <c r="M13" s="12">
        <v>2</v>
      </c>
      <c r="N13" s="36">
        <v>126</v>
      </c>
      <c r="O13" s="37">
        <v>54</v>
      </c>
      <c r="P13" s="37">
        <v>2</v>
      </c>
      <c r="Q13" s="38">
        <v>180</v>
      </c>
      <c r="R13" s="16"/>
      <c r="S13" s="17"/>
    </row>
    <row r="14" spans="1:19" ht="12.95" customHeight="1" x14ac:dyDescent="0.2">
      <c r="A14" s="257"/>
      <c r="B14" s="258"/>
      <c r="C14" s="18">
        <v>2</v>
      </c>
      <c r="D14" s="19">
        <v>126</v>
      </c>
      <c r="E14" s="20">
        <v>60</v>
      </c>
      <c r="F14" s="20">
        <v>2</v>
      </c>
      <c r="G14" s="21">
        <v>186</v>
      </c>
      <c r="H14" s="16"/>
      <c r="I14" s="17"/>
      <c r="J14" s="3"/>
      <c r="K14" s="257"/>
      <c r="L14" s="258"/>
      <c r="M14" s="18">
        <v>1</v>
      </c>
      <c r="N14" s="19">
        <v>142</v>
      </c>
      <c r="O14" s="20">
        <v>44</v>
      </c>
      <c r="P14" s="20">
        <v>7</v>
      </c>
      <c r="Q14" s="21">
        <v>186</v>
      </c>
      <c r="R14" s="16"/>
      <c r="S14" s="17"/>
    </row>
    <row r="15" spans="1:19" ht="9.9499999999999993" customHeight="1" x14ac:dyDescent="0.2">
      <c r="A15" s="259" t="s">
        <v>37</v>
      </c>
      <c r="B15" s="260"/>
      <c r="C15" s="22"/>
      <c r="D15" s="23"/>
      <c r="E15" s="23"/>
      <c r="F15" s="23"/>
      <c r="G15" s="24" t="s">
        <v>22</v>
      </c>
      <c r="H15" s="16"/>
      <c r="I15" s="25"/>
      <c r="J15" s="3"/>
      <c r="K15" s="259" t="s">
        <v>37</v>
      </c>
      <c r="L15" s="260"/>
      <c r="M15" s="22"/>
      <c r="N15" s="23"/>
      <c r="O15" s="23"/>
      <c r="P15" s="23"/>
      <c r="Q15" s="24" t="s">
        <v>22</v>
      </c>
      <c r="R15" s="16"/>
      <c r="S15" s="25"/>
    </row>
    <row r="16" spans="1:19" ht="9.9499999999999993" customHeight="1" thickBot="1" x14ac:dyDescent="0.25">
      <c r="A16" s="259"/>
      <c r="B16" s="260"/>
      <c r="C16" s="26"/>
      <c r="D16" s="27"/>
      <c r="E16" s="27"/>
      <c r="F16" s="27"/>
      <c r="G16" s="39" t="s">
        <v>22</v>
      </c>
      <c r="H16" s="16"/>
      <c r="I16" s="251">
        <v>2</v>
      </c>
      <c r="J16" s="3"/>
      <c r="K16" s="259"/>
      <c r="L16" s="260"/>
      <c r="M16" s="26"/>
      <c r="N16" s="27"/>
      <c r="O16" s="27"/>
      <c r="P16" s="27"/>
      <c r="Q16" s="39" t="s">
        <v>22</v>
      </c>
      <c r="R16" s="16"/>
      <c r="S16" s="251">
        <v>0</v>
      </c>
    </row>
    <row r="17" spans="1:19" ht="15.95" customHeight="1" thickBot="1" x14ac:dyDescent="0.25">
      <c r="A17" s="253">
        <v>10206</v>
      </c>
      <c r="B17" s="254"/>
      <c r="C17" s="29" t="s">
        <v>17</v>
      </c>
      <c r="D17" s="30">
        <v>256</v>
      </c>
      <c r="E17" s="31">
        <v>122</v>
      </c>
      <c r="F17" s="32">
        <v>5</v>
      </c>
      <c r="G17" s="33">
        <v>378</v>
      </c>
      <c r="H17" s="34"/>
      <c r="I17" s="252"/>
      <c r="J17" s="3"/>
      <c r="K17" s="253">
        <v>787</v>
      </c>
      <c r="L17" s="254"/>
      <c r="M17" s="29" t="s">
        <v>17</v>
      </c>
      <c r="N17" s="30">
        <v>268</v>
      </c>
      <c r="O17" s="31">
        <v>98</v>
      </c>
      <c r="P17" s="32">
        <v>9</v>
      </c>
      <c r="Q17" s="33">
        <v>366</v>
      </c>
      <c r="R17" s="34"/>
      <c r="S17" s="252"/>
    </row>
    <row r="18" spans="1:19" ht="12.95" customHeight="1" thickTop="1" x14ac:dyDescent="0.2">
      <c r="A18" s="255" t="s">
        <v>99</v>
      </c>
      <c r="B18" s="256"/>
      <c r="C18" s="35">
        <v>1</v>
      </c>
      <c r="D18" s="36">
        <v>142</v>
      </c>
      <c r="E18" s="37">
        <v>58</v>
      </c>
      <c r="F18" s="37">
        <v>1</v>
      </c>
      <c r="G18" s="38">
        <v>200</v>
      </c>
      <c r="H18" s="16"/>
      <c r="I18" s="17"/>
      <c r="J18" s="3"/>
      <c r="K18" s="255" t="s">
        <v>100</v>
      </c>
      <c r="L18" s="256"/>
      <c r="M18" s="12">
        <v>2</v>
      </c>
      <c r="N18" s="36">
        <v>134</v>
      </c>
      <c r="O18" s="37">
        <v>40</v>
      </c>
      <c r="P18" s="37">
        <v>7</v>
      </c>
      <c r="Q18" s="38">
        <v>174</v>
      </c>
      <c r="R18" s="16"/>
      <c r="S18" s="17"/>
    </row>
    <row r="19" spans="1:19" ht="12.95" customHeight="1" x14ac:dyDescent="0.2">
      <c r="A19" s="257"/>
      <c r="B19" s="258"/>
      <c r="C19" s="18">
        <v>2</v>
      </c>
      <c r="D19" s="19">
        <v>131</v>
      </c>
      <c r="E19" s="20">
        <v>72</v>
      </c>
      <c r="F19" s="20">
        <v>0</v>
      </c>
      <c r="G19" s="21">
        <v>203</v>
      </c>
      <c r="H19" s="16"/>
      <c r="I19" s="17"/>
      <c r="J19" s="3"/>
      <c r="K19" s="257"/>
      <c r="L19" s="258"/>
      <c r="M19" s="18">
        <v>1</v>
      </c>
      <c r="N19" s="19">
        <v>115</v>
      </c>
      <c r="O19" s="20">
        <v>51</v>
      </c>
      <c r="P19" s="20">
        <v>7</v>
      </c>
      <c r="Q19" s="21">
        <v>166</v>
      </c>
      <c r="R19" s="16"/>
      <c r="S19" s="17"/>
    </row>
    <row r="20" spans="1:19" ht="9.9499999999999993" customHeight="1" x14ac:dyDescent="0.2">
      <c r="A20" s="259" t="s">
        <v>21</v>
      </c>
      <c r="B20" s="260"/>
      <c r="C20" s="22"/>
      <c r="D20" s="23"/>
      <c r="E20" s="23"/>
      <c r="F20" s="23"/>
      <c r="G20" s="24" t="s">
        <v>22</v>
      </c>
      <c r="H20" s="16"/>
      <c r="I20" s="25"/>
      <c r="J20" s="3"/>
      <c r="K20" s="259" t="s">
        <v>33</v>
      </c>
      <c r="L20" s="260"/>
      <c r="M20" s="22"/>
      <c r="N20" s="23"/>
      <c r="O20" s="23"/>
      <c r="P20" s="23"/>
      <c r="Q20" s="24" t="s">
        <v>22</v>
      </c>
      <c r="R20" s="16"/>
      <c r="S20" s="25"/>
    </row>
    <row r="21" spans="1:19" ht="9.9499999999999993" customHeight="1" thickBot="1" x14ac:dyDescent="0.25">
      <c r="A21" s="259"/>
      <c r="B21" s="260"/>
      <c r="C21" s="26"/>
      <c r="D21" s="27"/>
      <c r="E21" s="27"/>
      <c r="F21" s="27"/>
      <c r="G21" s="39" t="s">
        <v>22</v>
      </c>
      <c r="H21" s="16"/>
      <c r="I21" s="251">
        <v>2</v>
      </c>
      <c r="J21" s="3"/>
      <c r="K21" s="259"/>
      <c r="L21" s="260"/>
      <c r="M21" s="26"/>
      <c r="N21" s="27"/>
      <c r="O21" s="27"/>
      <c r="P21" s="27"/>
      <c r="Q21" s="39" t="s">
        <v>22</v>
      </c>
      <c r="R21" s="16"/>
      <c r="S21" s="251">
        <v>0</v>
      </c>
    </row>
    <row r="22" spans="1:19" ht="15.95" customHeight="1" thickBot="1" x14ac:dyDescent="0.25">
      <c r="A22" s="253">
        <v>23177</v>
      </c>
      <c r="B22" s="254"/>
      <c r="C22" s="29" t="s">
        <v>17</v>
      </c>
      <c r="D22" s="30">
        <v>273</v>
      </c>
      <c r="E22" s="31">
        <v>130</v>
      </c>
      <c r="F22" s="32">
        <v>1</v>
      </c>
      <c r="G22" s="33">
        <v>403</v>
      </c>
      <c r="H22" s="34"/>
      <c r="I22" s="252"/>
      <c r="J22" s="3"/>
      <c r="K22" s="253">
        <v>2514</v>
      </c>
      <c r="L22" s="254"/>
      <c r="M22" s="29" t="s">
        <v>17</v>
      </c>
      <c r="N22" s="30">
        <v>249</v>
      </c>
      <c r="O22" s="31">
        <v>91</v>
      </c>
      <c r="P22" s="32">
        <v>14</v>
      </c>
      <c r="Q22" s="33">
        <v>340</v>
      </c>
      <c r="R22" s="34"/>
      <c r="S22" s="252"/>
    </row>
    <row r="23" spans="1:19" ht="12.95" customHeight="1" thickTop="1" x14ac:dyDescent="0.2">
      <c r="A23" s="255" t="s">
        <v>101</v>
      </c>
      <c r="B23" s="256"/>
      <c r="C23" s="35">
        <v>1</v>
      </c>
      <c r="D23" s="36">
        <v>134</v>
      </c>
      <c r="E23" s="37">
        <v>88</v>
      </c>
      <c r="F23" s="37">
        <v>0</v>
      </c>
      <c r="G23" s="38">
        <v>222</v>
      </c>
      <c r="H23" s="16"/>
      <c r="I23" s="17"/>
      <c r="J23" s="3"/>
      <c r="K23" s="255" t="s">
        <v>102</v>
      </c>
      <c r="L23" s="256"/>
      <c r="M23" s="12">
        <v>2</v>
      </c>
      <c r="N23" s="36">
        <v>148</v>
      </c>
      <c r="O23" s="37">
        <v>62</v>
      </c>
      <c r="P23" s="37">
        <v>6</v>
      </c>
      <c r="Q23" s="38">
        <v>210</v>
      </c>
      <c r="R23" s="16"/>
      <c r="S23" s="17"/>
    </row>
    <row r="24" spans="1:19" ht="12.95" customHeight="1" x14ac:dyDescent="0.2">
      <c r="A24" s="257"/>
      <c r="B24" s="258"/>
      <c r="C24" s="18">
        <v>2</v>
      </c>
      <c r="D24" s="19">
        <v>132</v>
      </c>
      <c r="E24" s="20">
        <v>63</v>
      </c>
      <c r="F24" s="20">
        <v>0</v>
      </c>
      <c r="G24" s="21">
        <v>195</v>
      </c>
      <c r="H24" s="16"/>
      <c r="I24" s="17"/>
      <c r="J24" s="3"/>
      <c r="K24" s="257"/>
      <c r="L24" s="258"/>
      <c r="M24" s="18">
        <v>1</v>
      </c>
      <c r="N24" s="19">
        <v>146</v>
      </c>
      <c r="O24" s="20">
        <v>36</v>
      </c>
      <c r="P24" s="20">
        <v>10</v>
      </c>
      <c r="Q24" s="21">
        <v>182</v>
      </c>
      <c r="R24" s="16"/>
      <c r="S24" s="17"/>
    </row>
    <row r="25" spans="1:19" ht="9.9499999999999993" customHeight="1" x14ac:dyDescent="0.2">
      <c r="A25" s="259" t="s">
        <v>34</v>
      </c>
      <c r="B25" s="260"/>
      <c r="C25" s="22"/>
      <c r="D25" s="23"/>
      <c r="E25" s="23"/>
      <c r="F25" s="23"/>
      <c r="G25" s="24" t="s">
        <v>22</v>
      </c>
      <c r="H25" s="16"/>
      <c r="I25" s="25"/>
      <c r="J25" s="3"/>
      <c r="K25" s="259" t="s">
        <v>23</v>
      </c>
      <c r="L25" s="260"/>
      <c r="M25" s="22"/>
      <c r="N25" s="23"/>
      <c r="O25" s="23"/>
      <c r="P25" s="23"/>
      <c r="Q25" s="24" t="s">
        <v>22</v>
      </c>
      <c r="R25" s="16"/>
      <c r="S25" s="25"/>
    </row>
    <row r="26" spans="1:19" ht="9.9499999999999993" customHeight="1" thickBot="1" x14ac:dyDescent="0.25">
      <c r="A26" s="259"/>
      <c r="B26" s="260"/>
      <c r="C26" s="26"/>
      <c r="D26" s="27"/>
      <c r="E26" s="27"/>
      <c r="F26" s="27"/>
      <c r="G26" s="39" t="s">
        <v>22</v>
      </c>
      <c r="H26" s="16"/>
      <c r="I26" s="251">
        <v>2</v>
      </c>
      <c r="J26" s="3"/>
      <c r="K26" s="259"/>
      <c r="L26" s="260"/>
      <c r="M26" s="26"/>
      <c r="N26" s="27"/>
      <c r="O26" s="27"/>
      <c r="P26" s="27"/>
      <c r="Q26" s="39" t="s">
        <v>22</v>
      </c>
      <c r="R26" s="16"/>
      <c r="S26" s="251">
        <v>0</v>
      </c>
    </row>
    <row r="27" spans="1:19" ht="15.95" customHeight="1" thickBot="1" x14ac:dyDescent="0.25">
      <c r="A27" s="253">
        <v>17967</v>
      </c>
      <c r="B27" s="254"/>
      <c r="C27" s="29" t="s">
        <v>17</v>
      </c>
      <c r="D27" s="30">
        <v>266</v>
      </c>
      <c r="E27" s="31">
        <v>151</v>
      </c>
      <c r="F27" s="32">
        <v>0</v>
      </c>
      <c r="G27" s="33">
        <v>417</v>
      </c>
      <c r="H27" s="34"/>
      <c r="I27" s="252"/>
      <c r="J27" s="3"/>
      <c r="K27" s="253">
        <v>15372</v>
      </c>
      <c r="L27" s="254"/>
      <c r="M27" s="29" t="s">
        <v>17</v>
      </c>
      <c r="N27" s="30">
        <v>294</v>
      </c>
      <c r="O27" s="31">
        <v>98</v>
      </c>
      <c r="P27" s="32">
        <v>16</v>
      </c>
      <c r="Q27" s="33">
        <v>392</v>
      </c>
      <c r="R27" s="34"/>
      <c r="S27" s="252"/>
    </row>
    <row r="28" spans="1:19" ht="12.95" customHeight="1" thickTop="1" x14ac:dyDescent="0.2">
      <c r="A28" s="255" t="s">
        <v>99</v>
      </c>
      <c r="B28" s="256"/>
      <c r="C28" s="35">
        <v>1</v>
      </c>
      <c r="D28" s="36">
        <v>148</v>
      </c>
      <c r="E28" s="37">
        <v>70</v>
      </c>
      <c r="F28" s="37">
        <v>0</v>
      </c>
      <c r="G28" s="38">
        <v>218</v>
      </c>
      <c r="H28" s="16"/>
      <c r="I28" s="17"/>
      <c r="J28" s="3"/>
      <c r="K28" s="255" t="s">
        <v>103</v>
      </c>
      <c r="L28" s="256"/>
      <c r="M28" s="12">
        <v>2</v>
      </c>
      <c r="N28" s="36">
        <v>125</v>
      </c>
      <c r="O28" s="37">
        <v>68</v>
      </c>
      <c r="P28" s="37">
        <v>2</v>
      </c>
      <c r="Q28" s="38">
        <v>193</v>
      </c>
      <c r="R28" s="16"/>
      <c r="S28" s="17"/>
    </row>
    <row r="29" spans="1:19" ht="12.95" customHeight="1" x14ac:dyDescent="0.2">
      <c r="A29" s="257"/>
      <c r="B29" s="258"/>
      <c r="C29" s="18">
        <v>2</v>
      </c>
      <c r="D29" s="19">
        <v>154</v>
      </c>
      <c r="E29" s="20">
        <v>81</v>
      </c>
      <c r="F29" s="20">
        <v>1</v>
      </c>
      <c r="G29" s="21">
        <v>235</v>
      </c>
      <c r="H29" s="16"/>
      <c r="I29" s="17"/>
      <c r="J29" s="3"/>
      <c r="K29" s="257"/>
      <c r="L29" s="258"/>
      <c r="M29" s="18">
        <v>1</v>
      </c>
      <c r="N29" s="19">
        <v>134</v>
      </c>
      <c r="O29" s="20">
        <v>59</v>
      </c>
      <c r="P29" s="20">
        <v>5</v>
      </c>
      <c r="Q29" s="21">
        <v>193</v>
      </c>
      <c r="R29" s="16"/>
      <c r="S29" s="17"/>
    </row>
    <row r="30" spans="1:19" ht="9.9499999999999993" customHeight="1" x14ac:dyDescent="0.2">
      <c r="A30" s="259" t="s">
        <v>104</v>
      </c>
      <c r="B30" s="260"/>
      <c r="C30" s="22"/>
      <c r="D30" s="23"/>
      <c r="E30" s="23"/>
      <c r="F30" s="23"/>
      <c r="G30" s="24" t="s">
        <v>22</v>
      </c>
      <c r="H30" s="16"/>
      <c r="I30" s="25"/>
      <c r="J30" s="3"/>
      <c r="K30" s="259" t="s">
        <v>41</v>
      </c>
      <c r="L30" s="260"/>
      <c r="M30" s="22"/>
      <c r="N30" s="23"/>
      <c r="O30" s="23"/>
      <c r="P30" s="23"/>
      <c r="Q30" s="24" t="s">
        <v>22</v>
      </c>
      <c r="R30" s="16"/>
      <c r="S30" s="25"/>
    </row>
    <row r="31" spans="1:19" ht="9.9499999999999993" customHeight="1" thickBot="1" x14ac:dyDescent="0.25">
      <c r="A31" s="259"/>
      <c r="B31" s="260"/>
      <c r="C31" s="26"/>
      <c r="D31" s="27"/>
      <c r="E31" s="27"/>
      <c r="F31" s="27"/>
      <c r="G31" s="39" t="s">
        <v>22</v>
      </c>
      <c r="H31" s="16"/>
      <c r="I31" s="251">
        <v>2</v>
      </c>
      <c r="J31" s="3"/>
      <c r="K31" s="259"/>
      <c r="L31" s="260"/>
      <c r="M31" s="26"/>
      <c r="N31" s="27"/>
      <c r="O31" s="27"/>
      <c r="P31" s="27"/>
      <c r="Q31" s="39" t="s">
        <v>22</v>
      </c>
      <c r="R31" s="16"/>
      <c r="S31" s="251">
        <v>0</v>
      </c>
    </row>
    <row r="32" spans="1:19" ht="15.95" customHeight="1" thickBot="1" x14ac:dyDescent="0.25">
      <c r="A32" s="253">
        <v>1192</v>
      </c>
      <c r="B32" s="254"/>
      <c r="C32" s="29" t="s">
        <v>17</v>
      </c>
      <c r="D32" s="30">
        <v>302</v>
      </c>
      <c r="E32" s="31">
        <v>151</v>
      </c>
      <c r="F32" s="32">
        <v>1</v>
      </c>
      <c r="G32" s="33">
        <v>453</v>
      </c>
      <c r="H32" s="34"/>
      <c r="I32" s="252"/>
      <c r="J32" s="3"/>
      <c r="K32" s="253">
        <v>11112</v>
      </c>
      <c r="L32" s="254"/>
      <c r="M32" s="29" t="s">
        <v>17</v>
      </c>
      <c r="N32" s="30">
        <v>259</v>
      </c>
      <c r="O32" s="31">
        <v>127</v>
      </c>
      <c r="P32" s="32">
        <v>7</v>
      </c>
      <c r="Q32" s="33">
        <v>386</v>
      </c>
      <c r="R32" s="34"/>
      <c r="S32" s="252"/>
    </row>
    <row r="33" spans="1:19" ht="12.95" customHeight="1" thickTop="1" x14ac:dyDescent="0.2">
      <c r="A33" s="255" t="s">
        <v>99</v>
      </c>
      <c r="B33" s="256"/>
      <c r="C33" s="35">
        <v>1</v>
      </c>
      <c r="D33" s="36">
        <v>161</v>
      </c>
      <c r="E33" s="37">
        <v>48</v>
      </c>
      <c r="F33" s="37">
        <v>6</v>
      </c>
      <c r="G33" s="38">
        <v>209</v>
      </c>
      <c r="H33" s="16"/>
      <c r="I33" s="17"/>
      <c r="J33" s="3"/>
      <c r="K33" s="255" t="s">
        <v>105</v>
      </c>
      <c r="L33" s="256"/>
      <c r="M33" s="12">
        <v>2</v>
      </c>
      <c r="N33" s="36">
        <v>139</v>
      </c>
      <c r="O33" s="37">
        <v>61</v>
      </c>
      <c r="P33" s="37">
        <v>3</v>
      </c>
      <c r="Q33" s="38">
        <v>200</v>
      </c>
      <c r="R33" s="16"/>
      <c r="S33" s="17"/>
    </row>
    <row r="34" spans="1:19" ht="12.95" customHeight="1" x14ac:dyDescent="0.2">
      <c r="A34" s="257"/>
      <c r="B34" s="258"/>
      <c r="C34" s="18">
        <v>2</v>
      </c>
      <c r="D34" s="19">
        <v>138</v>
      </c>
      <c r="E34" s="20">
        <v>63</v>
      </c>
      <c r="F34" s="20">
        <v>3</v>
      </c>
      <c r="G34" s="21">
        <v>201</v>
      </c>
      <c r="H34" s="16"/>
      <c r="I34" s="17"/>
      <c r="J34" s="3"/>
      <c r="K34" s="257"/>
      <c r="L34" s="258"/>
      <c r="M34" s="18">
        <v>1</v>
      </c>
      <c r="N34" s="19">
        <v>135</v>
      </c>
      <c r="O34" s="20">
        <v>26</v>
      </c>
      <c r="P34" s="20">
        <v>12</v>
      </c>
      <c r="Q34" s="21">
        <v>161</v>
      </c>
      <c r="R34" s="16"/>
      <c r="S34" s="17"/>
    </row>
    <row r="35" spans="1:19" ht="9.9499999999999993" customHeight="1" x14ac:dyDescent="0.2">
      <c r="A35" s="259" t="s">
        <v>38</v>
      </c>
      <c r="B35" s="260"/>
      <c r="C35" s="22"/>
      <c r="D35" s="23"/>
      <c r="E35" s="23"/>
      <c r="F35" s="23"/>
      <c r="G35" s="24" t="s">
        <v>22</v>
      </c>
      <c r="H35" s="16"/>
      <c r="I35" s="25"/>
      <c r="J35" s="3"/>
      <c r="K35" s="259" t="s">
        <v>106</v>
      </c>
      <c r="L35" s="260"/>
      <c r="M35" s="22"/>
      <c r="N35" s="23"/>
      <c r="O35" s="23"/>
      <c r="P35" s="23"/>
      <c r="Q35" s="24" t="s">
        <v>22</v>
      </c>
      <c r="R35" s="16"/>
      <c r="S35" s="25"/>
    </row>
    <row r="36" spans="1:19" ht="9.9499999999999993" customHeight="1" thickBot="1" x14ac:dyDescent="0.25">
      <c r="A36" s="259"/>
      <c r="B36" s="260"/>
      <c r="C36" s="26"/>
      <c r="D36" s="27"/>
      <c r="E36" s="27"/>
      <c r="F36" s="27"/>
      <c r="G36" s="39" t="s">
        <v>22</v>
      </c>
      <c r="H36" s="16"/>
      <c r="I36" s="251">
        <v>2</v>
      </c>
      <c r="J36" s="3"/>
      <c r="K36" s="259"/>
      <c r="L36" s="260"/>
      <c r="M36" s="26"/>
      <c r="N36" s="27"/>
      <c r="O36" s="27"/>
      <c r="P36" s="27"/>
      <c r="Q36" s="39" t="s">
        <v>22</v>
      </c>
      <c r="R36" s="16"/>
      <c r="S36" s="251">
        <v>0</v>
      </c>
    </row>
    <row r="37" spans="1:19" ht="15.95" customHeight="1" thickBot="1" x14ac:dyDescent="0.25">
      <c r="A37" s="253">
        <v>18519</v>
      </c>
      <c r="B37" s="254"/>
      <c r="C37" s="29" t="s">
        <v>17</v>
      </c>
      <c r="D37" s="30">
        <v>299</v>
      </c>
      <c r="E37" s="31">
        <v>111</v>
      </c>
      <c r="F37" s="32">
        <v>9</v>
      </c>
      <c r="G37" s="33">
        <v>410</v>
      </c>
      <c r="H37" s="34"/>
      <c r="I37" s="252"/>
      <c r="J37" s="3"/>
      <c r="K37" s="253">
        <v>14609</v>
      </c>
      <c r="L37" s="254"/>
      <c r="M37" s="29" t="s">
        <v>17</v>
      </c>
      <c r="N37" s="30">
        <v>274</v>
      </c>
      <c r="O37" s="31">
        <v>87</v>
      </c>
      <c r="P37" s="32">
        <v>15</v>
      </c>
      <c r="Q37" s="33">
        <v>361</v>
      </c>
      <c r="R37" s="34"/>
      <c r="S37" s="252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0">
        <v>6</v>
      </c>
      <c r="B39" s="41"/>
      <c r="C39" s="42" t="s">
        <v>42</v>
      </c>
      <c r="D39" s="43">
        <v>1692</v>
      </c>
      <c r="E39" s="44">
        <v>789</v>
      </c>
      <c r="F39" s="45">
        <v>18</v>
      </c>
      <c r="G39" s="46">
        <v>2481</v>
      </c>
      <c r="H39" s="47"/>
      <c r="I39" s="48">
        <v>4</v>
      </c>
      <c r="J39" s="3"/>
      <c r="K39" s="40">
        <v>6</v>
      </c>
      <c r="L39" s="41"/>
      <c r="M39" s="42" t="s">
        <v>42</v>
      </c>
      <c r="N39" s="43">
        <v>1622</v>
      </c>
      <c r="O39" s="44">
        <v>626</v>
      </c>
      <c r="P39" s="45">
        <v>69</v>
      </c>
      <c r="Q39" s="46">
        <v>2248</v>
      </c>
      <c r="R39" s="47"/>
      <c r="S39" s="48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49"/>
      <c r="B41" s="50" t="s">
        <v>43</v>
      </c>
      <c r="C41" s="242"/>
      <c r="D41" s="242"/>
      <c r="E41" s="242"/>
      <c r="F41" s="3"/>
      <c r="G41" s="243" t="s">
        <v>44</v>
      </c>
      <c r="H41" s="244"/>
      <c r="I41" s="51">
        <v>16</v>
      </c>
      <c r="J41" s="3"/>
      <c r="K41" s="49"/>
      <c r="L41" s="50" t="s">
        <v>43</v>
      </c>
      <c r="M41" s="242"/>
      <c r="N41" s="242"/>
      <c r="O41" s="242"/>
      <c r="P41" s="3"/>
      <c r="Q41" s="243" t="s">
        <v>44</v>
      </c>
      <c r="R41" s="244"/>
      <c r="S41" s="51">
        <v>0</v>
      </c>
    </row>
    <row r="42" spans="1:19" ht="20.100000000000001" customHeight="1" x14ac:dyDescent="0.2">
      <c r="A42" s="52"/>
      <c r="B42" s="53" t="s">
        <v>45</v>
      </c>
      <c r="C42" s="245"/>
      <c r="D42" s="245"/>
      <c r="E42" s="245"/>
      <c r="F42" s="54"/>
      <c r="G42" s="54"/>
      <c r="H42" s="54"/>
      <c r="I42" s="54"/>
      <c r="J42" s="54"/>
      <c r="K42" s="52"/>
      <c r="L42" s="53" t="s">
        <v>45</v>
      </c>
      <c r="M42" s="245"/>
      <c r="N42" s="245"/>
      <c r="O42" s="245"/>
      <c r="P42" s="55"/>
      <c r="Q42" s="56"/>
      <c r="R42" s="56"/>
      <c r="S42" s="56"/>
    </row>
    <row r="43" spans="1:19" ht="24.95" customHeight="1" x14ac:dyDescent="0.2">
      <c r="A43" s="53" t="s">
        <v>46</v>
      </c>
      <c r="B43" s="53" t="s">
        <v>47</v>
      </c>
      <c r="C43" s="246"/>
      <c r="D43" s="246"/>
      <c r="E43" s="246"/>
      <c r="F43" s="246"/>
      <c r="G43" s="246"/>
      <c r="H43" s="246"/>
      <c r="I43" s="53"/>
      <c r="J43" s="53"/>
      <c r="K43" s="53" t="s">
        <v>48</v>
      </c>
      <c r="L43" s="247"/>
      <c r="M43" s="247"/>
      <c r="N43" s="57"/>
      <c r="O43" s="53" t="s">
        <v>45</v>
      </c>
      <c r="P43" s="248"/>
      <c r="Q43" s="248"/>
      <c r="R43" s="248"/>
      <c r="S43" s="248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49</v>
      </c>
    </row>
    <row r="46" spans="1:19" ht="20.100000000000001" customHeight="1" x14ac:dyDescent="0.2">
      <c r="B46" s="89" t="s">
        <v>50</v>
      </c>
      <c r="C46" s="249" t="s">
        <v>51</v>
      </c>
      <c r="D46" s="249"/>
      <c r="I46" s="89" t="s">
        <v>52</v>
      </c>
      <c r="J46" s="250">
        <v>18</v>
      </c>
      <c r="K46" s="250"/>
    </row>
    <row r="47" spans="1:19" ht="20.100000000000001" customHeight="1" x14ac:dyDescent="0.2">
      <c r="B47" s="89" t="s">
        <v>53</v>
      </c>
      <c r="C47" s="239" t="s">
        <v>54</v>
      </c>
      <c r="D47" s="239"/>
      <c r="I47" s="89" t="s">
        <v>55</v>
      </c>
      <c r="J47" s="240">
        <v>2</v>
      </c>
      <c r="K47" s="240"/>
      <c r="P47" s="89" t="s">
        <v>56</v>
      </c>
      <c r="Q47" s="241"/>
      <c r="R47" s="241"/>
      <c r="S47" s="241"/>
    </row>
    <row r="48" spans="1:19" ht="9.9499999999999993" customHeight="1" x14ac:dyDescent="0.2"/>
    <row r="49" spans="1:19" ht="15" customHeight="1" x14ac:dyDescent="0.2">
      <c r="A49" s="219" t="s">
        <v>57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1"/>
    </row>
    <row r="50" spans="1:19" ht="90" customHeight="1" x14ac:dyDescent="0.2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4"/>
    </row>
    <row r="51" spans="1:19" ht="5.0999999999999996" customHeight="1" x14ac:dyDescent="0.2"/>
    <row r="52" spans="1:19" ht="15" customHeight="1" x14ac:dyDescent="0.2">
      <c r="A52" s="236" t="s">
        <v>58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8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59</v>
      </c>
      <c r="C55" s="69"/>
      <c r="D55" s="70"/>
      <c r="E55" s="68" t="s">
        <v>60</v>
      </c>
      <c r="F55" s="69"/>
      <c r="G55" s="69"/>
      <c r="H55" s="69"/>
      <c r="I55" s="70"/>
      <c r="J55" s="63"/>
      <c r="K55" s="71"/>
      <c r="L55" s="68" t="s">
        <v>59</v>
      </c>
      <c r="M55" s="69"/>
      <c r="N55" s="70"/>
      <c r="O55" s="68" t="s">
        <v>60</v>
      </c>
      <c r="P55" s="69"/>
      <c r="Q55" s="69"/>
      <c r="R55" s="69"/>
      <c r="S55" s="72"/>
    </row>
    <row r="56" spans="1:19" ht="18" customHeight="1" x14ac:dyDescent="0.2">
      <c r="A56" s="73" t="s">
        <v>61</v>
      </c>
      <c r="B56" s="74" t="s">
        <v>62</v>
      </c>
      <c r="C56" s="75"/>
      <c r="D56" s="76" t="s">
        <v>63</v>
      </c>
      <c r="E56" s="74" t="s">
        <v>62</v>
      </c>
      <c r="F56" s="77"/>
      <c r="G56" s="77"/>
      <c r="H56" s="78"/>
      <c r="I56" s="76" t="s">
        <v>63</v>
      </c>
      <c r="J56" s="63"/>
      <c r="K56" s="79" t="s">
        <v>61</v>
      </c>
      <c r="L56" s="74" t="s">
        <v>62</v>
      </c>
      <c r="M56" s="75"/>
      <c r="N56" s="76" t="s">
        <v>63</v>
      </c>
      <c r="O56" s="74" t="s">
        <v>62</v>
      </c>
      <c r="P56" s="77"/>
      <c r="Q56" s="77"/>
      <c r="R56" s="78"/>
      <c r="S56" s="80" t="s">
        <v>63</v>
      </c>
    </row>
    <row r="57" spans="1:19" ht="18" customHeight="1" x14ac:dyDescent="0.2">
      <c r="A57" s="81"/>
      <c r="B57" s="227"/>
      <c r="C57" s="228"/>
      <c r="D57" s="82"/>
      <c r="E57" s="227"/>
      <c r="F57" s="229"/>
      <c r="G57" s="229"/>
      <c r="H57" s="228"/>
      <c r="I57" s="82"/>
      <c r="J57" s="83"/>
      <c r="K57" s="84"/>
      <c r="L57" s="227"/>
      <c r="M57" s="228"/>
      <c r="N57" s="82"/>
      <c r="O57" s="227"/>
      <c r="P57" s="229"/>
      <c r="Q57" s="229"/>
      <c r="R57" s="228"/>
      <c r="S57" s="85"/>
    </row>
    <row r="58" spans="1:19" ht="18" customHeight="1" x14ac:dyDescent="0.2">
      <c r="A58" s="81"/>
      <c r="B58" s="227"/>
      <c r="C58" s="228"/>
      <c r="D58" s="82"/>
      <c r="E58" s="227"/>
      <c r="F58" s="229"/>
      <c r="G58" s="229"/>
      <c r="H58" s="228"/>
      <c r="I58" s="82"/>
      <c r="J58" s="83"/>
      <c r="K58" s="84"/>
      <c r="L58" s="227"/>
      <c r="M58" s="228"/>
      <c r="N58" s="82"/>
      <c r="O58" s="227"/>
      <c r="P58" s="229"/>
      <c r="Q58" s="229"/>
      <c r="R58" s="228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230" t="s">
        <v>64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2"/>
    </row>
    <row r="62" spans="1:19" ht="90" customHeight="1" x14ac:dyDescent="0.2">
      <c r="A62" s="233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5"/>
    </row>
    <row r="63" spans="1:19" ht="5.0999999999999996" customHeight="1" x14ac:dyDescent="0.2"/>
    <row r="64" spans="1:19" ht="15" customHeight="1" x14ac:dyDescent="0.2">
      <c r="A64" s="219" t="s">
        <v>65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1"/>
    </row>
    <row r="65" spans="1:19" ht="90" customHeight="1" x14ac:dyDescent="0.2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4"/>
    </row>
    <row r="66" spans="1:19" ht="30" customHeight="1" x14ac:dyDescent="0.2">
      <c r="A66" s="225" t="s">
        <v>66</v>
      </c>
      <c r="B66" s="225"/>
      <c r="C66" s="226"/>
      <c r="D66" s="226"/>
      <c r="E66" s="226"/>
      <c r="F66" s="226"/>
      <c r="G66" s="226"/>
      <c r="H66" s="226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68" t="s">
        <v>0</v>
      </c>
      <c r="C1" s="268"/>
      <c r="D1" s="270" t="s">
        <v>1</v>
      </c>
      <c r="E1" s="270"/>
      <c r="F1" s="270"/>
      <c r="G1" s="270"/>
      <c r="H1" s="270"/>
      <c r="I1" s="270"/>
      <c r="K1" s="1" t="s">
        <v>2</v>
      </c>
      <c r="L1" s="271" t="s">
        <v>107</v>
      </c>
      <c r="M1" s="271"/>
      <c r="N1" s="271"/>
      <c r="O1" s="272" t="s">
        <v>4</v>
      </c>
      <c r="P1" s="272"/>
      <c r="Q1" s="273">
        <v>42383</v>
      </c>
      <c r="R1" s="273"/>
      <c r="S1" s="273"/>
    </row>
    <row r="2" spans="1:19" ht="9.9499999999999993" customHeight="1" thickBot="1" x14ac:dyDescent="0.25">
      <c r="B2" s="269"/>
      <c r="C2" s="269"/>
    </row>
    <row r="3" spans="1:19" ht="18.75" thickBot="1" x14ac:dyDescent="0.25">
      <c r="A3" s="2" t="s">
        <v>5</v>
      </c>
      <c r="B3" s="274" t="s">
        <v>108</v>
      </c>
      <c r="C3" s="275"/>
      <c r="D3" s="275"/>
      <c r="E3" s="275"/>
      <c r="F3" s="275"/>
      <c r="G3" s="275"/>
      <c r="H3" s="275"/>
      <c r="I3" s="276"/>
      <c r="J3" s="3"/>
      <c r="K3" s="2" t="s">
        <v>7</v>
      </c>
      <c r="L3" s="274" t="s">
        <v>109</v>
      </c>
      <c r="M3" s="275"/>
      <c r="N3" s="275"/>
      <c r="O3" s="275"/>
      <c r="P3" s="275"/>
      <c r="Q3" s="275"/>
      <c r="R3" s="275"/>
      <c r="S3" s="276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277" t="s">
        <v>9</v>
      </c>
      <c r="B5" s="278"/>
      <c r="C5" s="279" t="s">
        <v>10</v>
      </c>
      <c r="D5" s="263" t="s">
        <v>11</v>
      </c>
      <c r="E5" s="264"/>
      <c r="F5" s="264"/>
      <c r="G5" s="265"/>
      <c r="H5" s="4"/>
      <c r="I5" s="5" t="s">
        <v>12</v>
      </c>
      <c r="J5" s="3"/>
      <c r="K5" s="277" t="s">
        <v>9</v>
      </c>
      <c r="L5" s="278"/>
      <c r="M5" s="279" t="s">
        <v>10</v>
      </c>
      <c r="N5" s="263" t="s">
        <v>11</v>
      </c>
      <c r="O5" s="264"/>
      <c r="P5" s="264"/>
      <c r="Q5" s="265"/>
      <c r="R5" s="4"/>
      <c r="S5" s="5" t="s">
        <v>12</v>
      </c>
    </row>
    <row r="6" spans="1:19" ht="12.95" customHeight="1" x14ac:dyDescent="0.2">
      <c r="A6" s="266" t="s">
        <v>13</v>
      </c>
      <c r="B6" s="267"/>
      <c r="C6" s="280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3"/>
      <c r="K6" s="266" t="s">
        <v>13</v>
      </c>
      <c r="L6" s="267"/>
      <c r="M6" s="280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261" t="s">
        <v>110</v>
      </c>
      <c r="B8" s="262"/>
      <c r="C8" s="12">
        <v>1</v>
      </c>
      <c r="D8" s="13">
        <v>146</v>
      </c>
      <c r="E8" s="14">
        <v>81</v>
      </c>
      <c r="F8" s="14">
        <v>2</v>
      </c>
      <c r="G8" s="15">
        <v>227</v>
      </c>
      <c r="H8" s="16"/>
      <c r="I8" s="17"/>
      <c r="J8" s="3"/>
      <c r="K8" s="261" t="s">
        <v>111</v>
      </c>
      <c r="L8" s="262"/>
      <c r="M8" s="12">
        <v>2</v>
      </c>
      <c r="N8" s="13">
        <v>129</v>
      </c>
      <c r="O8" s="14">
        <v>54</v>
      </c>
      <c r="P8" s="14">
        <v>5</v>
      </c>
      <c r="Q8" s="15">
        <v>183</v>
      </c>
      <c r="R8" s="16"/>
      <c r="S8" s="17"/>
    </row>
    <row r="9" spans="1:19" ht="12.95" customHeight="1" x14ac:dyDescent="0.2">
      <c r="A9" s="257"/>
      <c r="B9" s="258"/>
      <c r="C9" s="18">
        <v>2</v>
      </c>
      <c r="D9" s="19">
        <v>135</v>
      </c>
      <c r="E9" s="20">
        <v>54</v>
      </c>
      <c r="F9" s="20">
        <v>2</v>
      </c>
      <c r="G9" s="21">
        <v>189</v>
      </c>
      <c r="H9" s="16"/>
      <c r="I9" s="17"/>
      <c r="J9" s="3"/>
      <c r="K9" s="257"/>
      <c r="L9" s="258"/>
      <c r="M9" s="18">
        <v>1</v>
      </c>
      <c r="N9" s="19">
        <v>143</v>
      </c>
      <c r="O9" s="20">
        <v>53</v>
      </c>
      <c r="P9" s="20">
        <v>4</v>
      </c>
      <c r="Q9" s="21">
        <v>196</v>
      </c>
      <c r="R9" s="16"/>
      <c r="S9" s="17"/>
    </row>
    <row r="10" spans="1:19" ht="9.9499999999999993" customHeight="1" x14ac:dyDescent="0.2">
      <c r="A10" s="259" t="s">
        <v>112</v>
      </c>
      <c r="B10" s="260"/>
      <c r="C10" s="22"/>
      <c r="D10" s="23"/>
      <c r="E10" s="23"/>
      <c r="F10" s="23"/>
      <c r="G10" s="24" t="s">
        <v>22</v>
      </c>
      <c r="H10" s="16"/>
      <c r="I10" s="25"/>
      <c r="J10" s="3"/>
      <c r="K10" s="259" t="s">
        <v>113</v>
      </c>
      <c r="L10" s="260"/>
      <c r="M10" s="22"/>
      <c r="N10" s="23"/>
      <c r="O10" s="23"/>
      <c r="P10" s="23"/>
      <c r="Q10" s="24" t="s">
        <v>22</v>
      </c>
      <c r="R10" s="16"/>
      <c r="S10" s="25"/>
    </row>
    <row r="11" spans="1:19" ht="9.9499999999999993" customHeight="1" thickBot="1" x14ac:dyDescent="0.25">
      <c r="A11" s="259"/>
      <c r="B11" s="260"/>
      <c r="C11" s="26"/>
      <c r="D11" s="27"/>
      <c r="E11" s="27"/>
      <c r="F11" s="27"/>
      <c r="G11" s="28" t="s">
        <v>22</v>
      </c>
      <c r="H11" s="16"/>
      <c r="I11" s="251">
        <v>2</v>
      </c>
      <c r="J11" s="3"/>
      <c r="K11" s="259"/>
      <c r="L11" s="260"/>
      <c r="M11" s="26"/>
      <c r="N11" s="27"/>
      <c r="O11" s="27"/>
      <c r="P11" s="27"/>
      <c r="Q11" s="28" t="s">
        <v>22</v>
      </c>
      <c r="R11" s="16"/>
      <c r="S11" s="251">
        <v>0</v>
      </c>
    </row>
    <row r="12" spans="1:19" ht="15.95" customHeight="1" thickBot="1" x14ac:dyDescent="0.25">
      <c r="A12" s="253">
        <v>1305</v>
      </c>
      <c r="B12" s="254"/>
      <c r="C12" s="29" t="s">
        <v>17</v>
      </c>
      <c r="D12" s="30">
        <v>281</v>
      </c>
      <c r="E12" s="31">
        <v>135</v>
      </c>
      <c r="F12" s="32">
        <v>4</v>
      </c>
      <c r="G12" s="33">
        <v>416</v>
      </c>
      <c r="H12" s="34"/>
      <c r="I12" s="252"/>
      <c r="J12" s="3"/>
      <c r="K12" s="253">
        <v>1363</v>
      </c>
      <c r="L12" s="254"/>
      <c r="M12" s="29" t="s">
        <v>17</v>
      </c>
      <c r="N12" s="30">
        <v>272</v>
      </c>
      <c r="O12" s="31">
        <v>107</v>
      </c>
      <c r="P12" s="32">
        <v>9</v>
      </c>
      <c r="Q12" s="33">
        <v>379</v>
      </c>
      <c r="R12" s="34"/>
      <c r="S12" s="252"/>
    </row>
    <row r="13" spans="1:19" ht="12.95" customHeight="1" thickTop="1" x14ac:dyDescent="0.2">
      <c r="A13" s="255" t="s">
        <v>114</v>
      </c>
      <c r="B13" s="256"/>
      <c r="C13" s="35">
        <v>1</v>
      </c>
      <c r="D13" s="36">
        <v>138</v>
      </c>
      <c r="E13" s="37">
        <v>42</v>
      </c>
      <c r="F13" s="37">
        <v>7</v>
      </c>
      <c r="G13" s="38">
        <v>180</v>
      </c>
      <c r="H13" s="16"/>
      <c r="I13" s="17"/>
      <c r="J13" s="3"/>
      <c r="K13" s="255" t="s">
        <v>115</v>
      </c>
      <c r="L13" s="256"/>
      <c r="M13" s="12">
        <v>2</v>
      </c>
      <c r="N13" s="36">
        <v>125</v>
      </c>
      <c r="O13" s="37">
        <v>44</v>
      </c>
      <c r="P13" s="37">
        <v>5</v>
      </c>
      <c r="Q13" s="38">
        <v>169</v>
      </c>
      <c r="R13" s="16"/>
      <c r="S13" s="17"/>
    </row>
    <row r="14" spans="1:19" ht="12.95" customHeight="1" x14ac:dyDescent="0.2">
      <c r="A14" s="257"/>
      <c r="B14" s="258"/>
      <c r="C14" s="18">
        <v>2</v>
      </c>
      <c r="D14" s="19">
        <v>130</v>
      </c>
      <c r="E14" s="20">
        <v>63</v>
      </c>
      <c r="F14" s="20">
        <v>3</v>
      </c>
      <c r="G14" s="21">
        <v>193</v>
      </c>
      <c r="H14" s="16"/>
      <c r="I14" s="17"/>
      <c r="J14" s="3"/>
      <c r="K14" s="257"/>
      <c r="L14" s="258"/>
      <c r="M14" s="18">
        <v>1</v>
      </c>
      <c r="N14" s="19">
        <v>135</v>
      </c>
      <c r="O14" s="20">
        <v>53</v>
      </c>
      <c r="P14" s="20">
        <v>4</v>
      </c>
      <c r="Q14" s="21">
        <v>188</v>
      </c>
      <c r="R14" s="16"/>
      <c r="S14" s="17"/>
    </row>
    <row r="15" spans="1:19" ht="9.9499999999999993" customHeight="1" x14ac:dyDescent="0.2">
      <c r="A15" s="259" t="s">
        <v>116</v>
      </c>
      <c r="B15" s="260"/>
      <c r="C15" s="22"/>
      <c r="D15" s="23"/>
      <c r="E15" s="23"/>
      <c r="F15" s="23"/>
      <c r="G15" s="24" t="s">
        <v>22</v>
      </c>
      <c r="H15" s="16"/>
      <c r="I15" s="25"/>
      <c r="J15" s="3"/>
      <c r="K15" s="259" t="s">
        <v>21</v>
      </c>
      <c r="L15" s="260"/>
      <c r="M15" s="22"/>
      <c r="N15" s="23"/>
      <c r="O15" s="23"/>
      <c r="P15" s="23"/>
      <c r="Q15" s="24" t="s">
        <v>22</v>
      </c>
      <c r="R15" s="16"/>
      <c r="S15" s="25"/>
    </row>
    <row r="16" spans="1:19" ht="9.9499999999999993" customHeight="1" thickBot="1" x14ac:dyDescent="0.25">
      <c r="A16" s="259"/>
      <c r="B16" s="260"/>
      <c r="C16" s="26"/>
      <c r="D16" s="27"/>
      <c r="E16" s="27"/>
      <c r="F16" s="27"/>
      <c r="G16" s="39" t="s">
        <v>22</v>
      </c>
      <c r="H16" s="16"/>
      <c r="I16" s="251">
        <v>2</v>
      </c>
      <c r="J16" s="3"/>
      <c r="K16" s="259"/>
      <c r="L16" s="260"/>
      <c r="M16" s="26"/>
      <c r="N16" s="27"/>
      <c r="O16" s="27"/>
      <c r="P16" s="27"/>
      <c r="Q16" s="39" t="s">
        <v>22</v>
      </c>
      <c r="R16" s="16"/>
      <c r="S16" s="251">
        <v>0</v>
      </c>
    </row>
    <row r="17" spans="1:19" ht="15.95" customHeight="1" thickBot="1" x14ac:dyDescent="0.25">
      <c r="A17" s="253">
        <v>1087</v>
      </c>
      <c r="B17" s="254"/>
      <c r="C17" s="29" t="s">
        <v>17</v>
      </c>
      <c r="D17" s="30">
        <v>268</v>
      </c>
      <c r="E17" s="31">
        <v>105</v>
      </c>
      <c r="F17" s="32">
        <v>10</v>
      </c>
      <c r="G17" s="33">
        <v>373</v>
      </c>
      <c r="H17" s="34"/>
      <c r="I17" s="252"/>
      <c r="J17" s="3"/>
      <c r="K17" s="253">
        <v>16017</v>
      </c>
      <c r="L17" s="254"/>
      <c r="M17" s="29" t="s">
        <v>17</v>
      </c>
      <c r="N17" s="30">
        <v>260</v>
      </c>
      <c r="O17" s="31">
        <v>97</v>
      </c>
      <c r="P17" s="32">
        <v>9</v>
      </c>
      <c r="Q17" s="33">
        <v>357</v>
      </c>
      <c r="R17" s="34"/>
      <c r="S17" s="252"/>
    </row>
    <row r="18" spans="1:19" ht="12.95" customHeight="1" thickTop="1" x14ac:dyDescent="0.2">
      <c r="A18" s="255" t="s">
        <v>117</v>
      </c>
      <c r="B18" s="256"/>
      <c r="C18" s="35">
        <v>1</v>
      </c>
      <c r="D18" s="36">
        <v>152</v>
      </c>
      <c r="E18" s="37">
        <v>59</v>
      </c>
      <c r="F18" s="37">
        <v>2</v>
      </c>
      <c r="G18" s="38">
        <v>211</v>
      </c>
      <c r="H18" s="16"/>
      <c r="I18" s="17"/>
      <c r="J18" s="3"/>
      <c r="K18" s="255" t="s">
        <v>118</v>
      </c>
      <c r="L18" s="256"/>
      <c r="M18" s="12">
        <v>2</v>
      </c>
      <c r="N18" s="36">
        <v>143</v>
      </c>
      <c r="O18" s="37">
        <v>62</v>
      </c>
      <c r="P18" s="37">
        <v>4</v>
      </c>
      <c r="Q18" s="38">
        <v>205</v>
      </c>
      <c r="R18" s="16"/>
      <c r="S18" s="17"/>
    </row>
    <row r="19" spans="1:19" ht="12.95" customHeight="1" x14ac:dyDescent="0.2">
      <c r="A19" s="257"/>
      <c r="B19" s="258"/>
      <c r="C19" s="18">
        <v>2</v>
      </c>
      <c r="D19" s="19">
        <v>135</v>
      </c>
      <c r="E19" s="20">
        <v>60</v>
      </c>
      <c r="F19" s="20">
        <v>2</v>
      </c>
      <c r="G19" s="21">
        <v>195</v>
      </c>
      <c r="H19" s="16"/>
      <c r="I19" s="17"/>
      <c r="J19" s="3"/>
      <c r="K19" s="257"/>
      <c r="L19" s="258"/>
      <c r="M19" s="18">
        <v>1</v>
      </c>
      <c r="N19" s="19">
        <v>142</v>
      </c>
      <c r="O19" s="20">
        <v>53</v>
      </c>
      <c r="P19" s="20">
        <v>5</v>
      </c>
      <c r="Q19" s="21">
        <v>195</v>
      </c>
      <c r="R19" s="16"/>
      <c r="S19" s="17"/>
    </row>
    <row r="20" spans="1:19" ht="9.9499999999999993" customHeight="1" x14ac:dyDescent="0.2">
      <c r="A20" s="259" t="s">
        <v>96</v>
      </c>
      <c r="B20" s="260"/>
      <c r="C20" s="22"/>
      <c r="D20" s="23"/>
      <c r="E20" s="23"/>
      <c r="F20" s="23"/>
      <c r="G20" s="24" t="s">
        <v>22</v>
      </c>
      <c r="H20" s="16"/>
      <c r="I20" s="25"/>
      <c r="J20" s="3"/>
      <c r="K20" s="259" t="s">
        <v>89</v>
      </c>
      <c r="L20" s="260"/>
      <c r="M20" s="22"/>
      <c r="N20" s="23"/>
      <c r="O20" s="23"/>
      <c r="P20" s="23"/>
      <c r="Q20" s="24" t="s">
        <v>22</v>
      </c>
      <c r="R20" s="16"/>
      <c r="S20" s="25"/>
    </row>
    <row r="21" spans="1:19" ht="9.9499999999999993" customHeight="1" thickBot="1" x14ac:dyDescent="0.25">
      <c r="A21" s="259"/>
      <c r="B21" s="260"/>
      <c r="C21" s="26"/>
      <c r="D21" s="27"/>
      <c r="E21" s="27"/>
      <c r="F21" s="27"/>
      <c r="G21" s="39" t="s">
        <v>22</v>
      </c>
      <c r="H21" s="16"/>
      <c r="I21" s="251">
        <v>2</v>
      </c>
      <c r="J21" s="3"/>
      <c r="K21" s="259"/>
      <c r="L21" s="260"/>
      <c r="M21" s="26"/>
      <c r="N21" s="27"/>
      <c r="O21" s="27"/>
      <c r="P21" s="27"/>
      <c r="Q21" s="39" t="s">
        <v>22</v>
      </c>
      <c r="R21" s="16"/>
      <c r="S21" s="251">
        <v>0</v>
      </c>
    </row>
    <row r="22" spans="1:19" ht="15.95" customHeight="1" thickBot="1" x14ac:dyDescent="0.25">
      <c r="A22" s="253">
        <v>1324</v>
      </c>
      <c r="B22" s="254"/>
      <c r="C22" s="29" t="s">
        <v>17</v>
      </c>
      <c r="D22" s="30">
        <v>287</v>
      </c>
      <c r="E22" s="31">
        <v>119</v>
      </c>
      <c r="F22" s="32">
        <v>4</v>
      </c>
      <c r="G22" s="33">
        <v>406</v>
      </c>
      <c r="H22" s="34"/>
      <c r="I22" s="252"/>
      <c r="J22" s="3"/>
      <c r="K22" s="253">
        <v>3734</v>
      </c>
      <c r="L22" s="254"/>
      <c r="M22" s="29" t="s">
        <v>17</v>
      </c>
      <c r="N22" s="30">
        <v>285</v>
      </c>
      <c r="O22" s="31">
        <v>115</v>
      </c>
      <c r="P22" s="32">
        <v>9</v>
      </c>
      <c r="Q22" s="33">
        <v>400</v>
      </c>
      <c r="R22" s="34"/>
      <c r="S22" s="252"/>
    </row>
    <row r="23" spans="1:19" ht="12.95" customHeight="1" thickTop="1" x14ac:dyDescent="0.2">
      <c r="A23" s="255" t="s">
        <v>119</v>
      </c>
      <c r="B23" s="256"/>
      <c r="C23" s="35">
        <v>1</v>
      </c>
      <c r="D23" s="36">
        <v>145</v>
      </c>
      <c r="E23" s="37">
        <v>70</v>
      </c>
      <c r="F23" s="37">
        <v>0</v>
      </c>
      <c r="G23" s="38">
        <v>215</v>
      </c>
      <c r="H23" s="16"/>
      <c r="I23" s="17"/>
      <c r="J23" s="3"/>
      <c r="K23" s="255" t="s">
        <v>120</v>
      </c>
      <c r="L23" s="256"/>
      <c r="M23" s="12">
        <v>2</v>
      </c>
      <c r="N23" s="36">
        <v>136</v>
      </c>
      <c r="O23" s="37">
        <v>62</v>
      </c>
      <c r="P23" s="37">
        <v>5</v>
      </c>
      <c r="Q23" s="38">
        <v>198</v>
      </c>
      <c r="R23" s="16"/>
      <c r="S23" s="17"/>
    </row>
    <row r="24" spans="1:19" ht="12.95" customHeight="1" x14ac:dyDescent="0.2">
      <c r="A24" s="257"/>
      <c r="B24" s="258"/>
      <c r="C24" s="18">
        <v>2</v>
      </c>
      <c r="D24" s="19">
        <v>150</v>
      </c>
      <c r="E24" s="20">
        <v>63</v>
      </c>
      <c r="F24" s="20">
        <v>2</v>
      </c>
      <c r="G24" s="21">
        <v>213</v>
      </c>
      <c r="H24" s="16"/>
      <c r="I24" s="17"/>
      <c r="J24" s="3"/>
      <c r="K24" s="257"/>
      <c r="L24" s="258"/>
      <c r="M24" s="18">
        <v>1</v>
      </c>
      <c r="N24" s="19">
        <v>127</v>
      </c>
      <c r="O24" s="20">
        <v>80</v>
      </c>
      <c r="P24" s="20">
        <v>0</v>
      </c>
      <c r="Q24" s="21">
        <v>207</v>
      </c>
      <c r="R24" s="16"/>
      <c r="S24" s="17"/>
    </row>
    <row r="25" spans="1:19" ht="9.9499999999999993" customHeight="1" x14ac:dyDescent="0.2">
      <c r="A25" s="259" t="s">
        <v>34</v>
      </c>
      <c r="B25" s="260"/>
      <c r="C25" s="22"/>
      <c r="D25" s="23"/>
      <c r="E25" s="23"/>
      <c r="F25" s="23"/>
      <c r="G25" s="24" t="s">
        <v>22</v>
      </c>
      <c r="H25" s="16"/>
      <c r="I25" s="25"/>
      <c r="J25" s="3"/>
      <c r="K25" s="259" t="s">
        <v>121</v>
      </c>
      <c r="L25" s="260"/>
      <c r="M25" s="22"/>
      <c r="N25" s="23"/>
      <c r="O25" s="23"/>
      <c r="P25" s="23"/>
      <c r="Q25" s="24" t="s">
        <v>22</v>
      </c>
      <c r="R25" s="16"/>
      <c r="S25" s="25"/>
    </row>
    <row r="26" spans="1:19" ht="9.9499999999999993" customHeight="1" thickBot="1" x14ac:dyDescent="0.25">
      <c r="A26" s="259"/>
      <c r="B26" s="260"/>
      <c r="C26" s="26"/>
      <c r="D26" s="27"/>
      <c r="E26" s="27"/>
      <c r="F26" s="27"/>
      <c r="G26" s="39" t="s">
        <v>22</v>
      </c>
      <c r="H26" s="16"/>
      <c r="I26" s="251">
        <v>2</v>
      </c>
      <c r="J26" s="3"/>
      <c r="K26" s="259"/>
      <c r="L26" s="260"/>
      <c r="M26" s="26"/>
      <c r="N26" s="27"/>
      <c r="O26" s="27"/>
      <c r="P26" s="27"/>
      <c r="Q26" s="39" t="s">
        <v>22</v>
      </c>
      <c r="R26" s="16"/>
      <c r="S26" s="251">
        <v>0</v>
      </c>
    </row>
    <row r="27" spans="1:19" ht="15.95" customHeight="1" thickBot="1" x14ac:dyDescent="0.25">
      <c r="A27" s="253">
        <v>10912</v>
      </c>
      <c r="B27" s="254"/>
      <c r="C27" s="29" t="s">
        <v>17</v>
      </c>
      <c r="D27" s="30">
        <v>295</v>
      </c>
      <c r="E27" s="31">
        <v>133</v>
      </c>
      <c r="F27" s="32">
        <v>2</v>
      </c>
      <c r="G27" s="33">
        <v>428</v>
      </c>
      <c r="H27" s="34"/>
      <c r="I27" s="252"/>
      <c r="J27" s="3"/>
      <c r="K27" s="253">
        <v>1341</v>
      </c>
      <c r="L27" s="254"/>
      <c r="M27" s="29" t="s">
        <v>17</v>
      </c>
      <c r="N27" s="30">
        <v>263</v>
      </c>
      <c r="O27" s="31">
        <v>142</v>
      </c>
      <c r="P27" s="32">
        <v>5</v>
      </c>
      <c r="Q27" s="33">
        <v>405</v>
      </c>
      <c r="R27" s="34"/>
      <c r="S27" s="252"/>
    </row>
    <row r="28" spans="1:19" ht="12.95" customHeight="1" thickTop="1" x14ac:dyDescent="0.2">
      <c r="A28" s="255" t="s">
        <v>122</v>
      </c>
      <c r="B28" s="256"/>
      <c r="C28" s="35">
        <v>1</v>
      </c>
      <c r="D28" s="36">
        <v>130</v>
      </c>
      <c r="E28" s="37">
        <v>53</v>
      </c>
      <c r="F28" s="37">
        <v>2</v>
      </c>
      <c r="G28" s="38">
        <v>183</v>
      </c>
      <c r="H28" s="16"/>
      <c r="I28" s="17"/>
      <c r="J28" s="3"/>
      <c r="K28" s="255" t="s">
        <v>123</v>
      </c>
      <c r="L28" s="256"/>
      <c r="M28" s="12">
        <v>2</v>
      </c>
      <c r="N28" s="36">
        <v>149</v>
      </c>
      <c r="O28" s="37">
        <v>53</v>
      </c>
      <c r="P28" s="37">
        <v>5</v>
      </c>
      <c r="Q28" s="38">
        <v>202</v>
      </c>
      <c r="R28" s="16"/>
      <c r="S28" s="17"/>
    </row>
    <row r="29" spans="1:19" ht="12.95" customHeight="1" x14ac:dyDescent="0.2">
      <c r="A29" s="257"/>
      <c r="B29" s="258"/>
      <c r="C29" s="18">
        <v>2</v>
      </c>
      <c r="D29" s="19">
        <v>152</v>
      </c>
      <c r="E29" s="20">
        <v>52</v>
      </c>
      <c r="F29" s="20">
        <v>4</v>
      </c>
      <c r="G29" s="21">
        <v>204</v>
      </c>
      <c r="H29" s="16"/>
      <c r="I29" s="17"/>
      <c r="J29" s="3"/>
      <c r="K29" s="257"/>
      <c r="L29" s="258"/>
      <c r="M29" s="18">
        <v>1</v>
      </c>
      <c r="N29" s="19">
        <v>144</v>
      </c>
      <c r="O29" s="20">
        <v>45</v>
      </c>
      <c r="P29" s="20">
        <v>5</v>
      </c>
      <c r="Q29" s="21">
        <v>189</v>
      </c>
      <c r="R29" s="16"/>
      <c r="S29" s="17"/>
    </row>
    <row r="30" spans="1:19" ht="9.9499999999999993" customHeight="1" x14ac:dyDescent="0.2">
      <c r="A30" s="259" t="s">
        <v>41</v>
      </c>
      <c r="B30" s="260"/>
      <c r="C30" s="22"/>
      <c r="D30" s="23"/>
      <c r="E30" s="23"/>
      <c r="F30" s="23"/>
      <c r="G30" s="24" t="s">
        <v>22</v>
      </c>
      <c r="H30" s="16"/>
      <c r="I30" s="25"/>
      <c r="J30" s="3"/>
      <c r="K30" s="259" t="s">
        <v>124</v>
      </c>
      <c r="L30" s="260"/>
      <c r="M30" s="22"/>
      <c r="N30" s="23"/>
      <c r="O30" s="23"/>
      <c r="P30" s="23"/>
      <c r="Q30" s="24" t="s">
        <v>22</v>
      </c>
      <c r="R30" s="16"/>
      <c r="S30" s="25"/>
    </row>
    <row r="31" spans="1:19" ht="9.9499999999999993" customHeight="1" thickBot="1" x14ac:dyDescent="0.25">
      <c r="A31" s="259"/>
      <c r="B31" s="260"/>
      <c r="C31" s="26"/>
      <c r="D31" s="27"/>
      <c r="E31" s="27"/>
      <c r="F31" s="27"/>
      <c r="G31" s="39" t="s">
        <v>22</v>
      </c>
      <c r="H31" s="16"/>
      <c r="I31" s="251">
        <v>0</v>
      </c>
      <c r="J31" s="3"/>
      <c r="K31" s="259"/>
      <c r="L31" s="260"/>
      <c r="M31" s="26"/>
      <c r="N31" s="27"/>
      <c r="O31" s="27"/>
      <c r="P31" s="27"/>
      <c r="Q31" s="39" t="s">
        <v>22</v>
      </c>
      <c r="R31" s="16"/>
      <c r="S31" s="251">
        <v>2</v>
      </c>
    </row>
    <row r="32" spans="1:19" ht="15.95" customHeight="1" thickBot="1" x14ac:dyDescent="0.25">
      <c r="A32" s="253">
        <v>16915</v>
      </c>
      <c r="B32" s="254"/>
      <c r="C32" s="29" t="s">
        <v>17</v>
      </c>
      <c r="D32" s="30">
        <v>282</v>
      </c>
      <c r="E32" s="31">
        <v>105</v>
      </c>
      <c r="F32" s="32">
        <v>6</v>
      </c>
      <c r="G32" s="33">
        <v>387</v>
      </c>
      <c r="H32" s="34"/>
      <c r="I32" s="252"/>
      <c r="J32" s="3"/>
      <c r="K32" s="253">
        <v>20199</v>
      </c>
      <c r="L32" s="254"/>
      <c r="M32" s="29" t="s">
        <v>17</v>
      </c>
      <c r="N32" s="30">
        <v>293</v>
      </c>
      <c r="O32" s="31">
        <v>98</v>
      </c>
      <c r="P32" s="32">
        <v>10</v>
      </c>
      <c r="Q32" s="33">
        <v>391</v>
      </c>
      <c r="R32" s="34"/>
      <c r="S32" s="252"/>
    </row>
    <row r="33" spans="1:19" ht="12.95" customHeight="1" thickTop="1" x14ac:dyDescent="0.2">
      <c r="A33" s="255" t="s">
        <v>20</v>
      </c>
      <c r="B33" s="256"/>
      <c r="C33" s="35">
        <v>1</v>
      </c>
      <c r="D33" s="36">
        <v>141</v>
      </c>
      <c r="E33" s="37">
        <v>54</v>
      </c>
      <c r="F33" s="37">
        <v>2</v>
      </c>
      <c r="G33" s="38">
        <v>195</v>
      </c>
      <c r="H33" s="16"/>
      <c r="I33" s="17"/>
      <c r="J33" s="3"/>
      <c r="K33" s="255" t="s">
        <v>125</v>
      </c>
      <c r="L33" s="256"/>
      <c r="M33" s="12">
        <v>2</v>
      </c>
      <c r="N33" s="36">
        <v>138</v>
      </c>
      <c r="O33" s="37">
        <v>72</v>
      </c>
      <c r="P33" s="37">
        <v>1</v>
      </c>
      <c r="Q33" s="38">
        <v>210</v>
      </c>
      <c r="R33" s="16"/>
      <c r="S33" s="17"/>
    </row>
    <row r="34" spans="1:19" ht="12.95" customHeight="1" x14ac:dyDescent="0.2">
      <c r="A34" s="257"/>
      <c r="B34" s="258"/>
      <c r="C34" s="18">
        <v>2</v>
      </c>
      <c r="D34" s="19">
        <v>139</v>
      </c>
      <c r="E34" s="20">
        <v>63</v>
      </c>
      <c r="F34" s="20">
        <v>1</v>
      </c>
      <c r="G34" s="21">
        <v>202</v>
      </c>
      <c r="H34" s="16"/>
      <c r="I34" s="17"/>
      <c r="J34" s="3"/>
      <c r="K34" s="257"/>
      <c r="L34" s="258"/>
      <c r="M34" s="18">
        <v>1</v>
      </c>
      <c r="N34" s="19">
        <v>147</v>
      </c>
      <c r="O34" s="20">
        <v>54</v>
      </c>
      <c r="P34" s="20">
        <v>2</v>
      </c>
      <c r="Q34" s="21">
        <v>201</v>
      </c>
      <c r="R34" s="16"/>
      <c r="S34" s="17"/>
    </row>
    <row r="35" spans="1:19" ht="9.9499999999999993" customHeight="1" x14ac:dyDescent="0.2">
      <c r="A35" s="259" t="s">
        <v>37</v>
      </c>
      <c r="B35" s="260"/>
      <c r="C35" s="22"/>
      <c r="D35" s="23"/>
      <c r="E35" s="23"/>
      <c r="F35" s="23"/>
      <c r="G35" s="24" t="s">
        <v>22</v>
      </c>
      <c r="H35" s="16"/>
      <c r="I35" s="25"/>
      <c r="J35" s="3"/>
      <c r="K35" s="259" t="s">
        <v>126</v>
      </c>
      <c r="L35" s="260"/>
      <c r="M35" s="22"/>
      <c r="N35" s="23"/>
      <c r="O35" s="23"/>
      <c r="P35" s="23"/>
      <c r="Q35" s="24" t="s">
        <v>22</v>
      </c>
      <c r="R35" s="16"/>
      <c r="S35" s="25"/>
    </row>
    <row r="36" spans="1:19" ht="9.9499999999999993" customHeight="1" thickBot="1" x14ac:dyDescent="0.25">
      <c r="A36" s="259"/>
      <c r="B36" s="260"/>
      <c r="C36" s="26"/>
      <c r="D36" s="27"/>
      <c r="E36" s="27"/>
      <c r="F36" s="27"/>
      <c r="G36" s="39" t="s">
        <v>22</v>
      </c>
      <c r="H36" s="16"/>
      <c r="I36" s="251">
        <v>0</v>
      </c>
      <c r="J36" s="3"/>
      <c r="K36" s="259"/>
      <c r="L36" s="260"/>
      <c r="M36" s="26"/>
      <c r="N36" s="27"/>
      <c r="O36" s="27"/>
      <c r="P36" s="27"/>
      <c r="Q36" s="39" t="s">
        <v>22</v>
      </c>
      <c r="R36" s="16"/>
      <c r="S36" s="251">
        <v>2</v>
      </c>
    </row>
    <row r="37" spans="1:19" ht="15.95" customHeight="1" thickBot="1" x14ac:dyDescent="0.25">
      <c r="A37" s="253">
        <v>10143</v>
      </c>
      <c r="B37" s="254"/>
      <c r="C37" s="29" t="s">
        <v>17</v>
      </c>
      <c r="D37" s="30">
        <v>280</v>
      </c>
      <c r="E37" s="31">
        <v>117</v>
      </c>
      <c r="F37" s="32">
        <v>3</v>
      </c>
      <c r="G37" s="33">
        <v>397</v>
      </c>
      <c r="H37" s="34"/>
      <c r="I37" s="252"/>
      <c r="J37" s="3"/>
      <c r="K37" s="253">
        <v>5123</v>
      </c>
      <c r="L37" s="254"/>
      <c r="M37" s="29" t="s">
        <v>17</v>
      </c>
      <c r="N37" s="30">
        <v>285</v>
      </c>
      <c r="O37" s="31">
        <v>126</v>
      </c>
      <c r="P37" s="32">
        <v>3</v>
      </c>
      <c r="Q37" s="33">
        <v>411</v>
      </c>
      <c r="R37" s="34"/>
      <c r="S37" s="252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0">
        <v>6</v>
      </c>
      <c r="B39" s="41"/>
      <c r="C39" s="42" t="s">
        <v>42</v>
      </c>
      <c r="D39" s="43">
        <v>1693</v>
      </c>
      <c r="E39" s="44">
        <v>714</v>
      </c>
      <c r="F39" s="45">
        <v>29</v>
      </c>
      <c r="G39" s="46">
        <v>2407</v>
      </c>
      <c r="H39" s="47"/>
      <c r="I39" s="48">
        <v>4</v>
      </c>
      <c r="J39" s="3"/>
      <c r="K39" s="40">
        <v>6</v>
      </c>
      <c r="L39" s="41"/>
      <c r="M39" s="42" t="s">
        <v>42</v>
      </c>
      <c r="N39" s="43">
        <v>1658</v>
      </c>
      <c r="O39" s="44">
        <v>685</v>
      </c>
      <c r="P39" s="45">
        <v>45</v>
      </c>
      <c r="Q39" s="46">
        <v>2343</v>
      </c>
      <c r="R39" s="47"/>
      <c r="S39" s="48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49"/>
      <c r="B41" s="50" t="s">
        <v>43</v>
      </c>
      <c r="C41" s="242"/>
      <c r="D41" s="242"/>
      <c r="E41" s="242"/>
      <c r="F41" s="3"/>
      <c r="G41" s="243" t="s">
        <v>44</v>
      </c>
      <c r="H41" s="244"/>
      <c r="I41" s="51">
        <v>12</v>
      </c>
      <c r="J41" s="3"/>
      <c r="K41" s="49"/>
      <c r="L41" s="50" t="s">
        <v>43</v>
      </c>
      <c r="M41" s="242"/>
      <c r="N41" s="242"/>
      <c r="O41" s="242"/>
      <c r="P41" s="3"/>
      <c r="Q41" s="243" t="s">
        <v>44</v>
      </c>
      <c r="R41" s="244"/>
      <c r="S41" s="51">
        <v>4</v>
      </c>
    </row>
    <row r="42" spans="1:19" ht="20.100000000000001" customHeight="1" x14ac:dyDescent="0.2">
      <c r="A42" s="52"/>
      <c r="B42" s="53" t="s">
        <v>45</v>
      </c>
      <c r="C42" s="245"/>
      <c r="D42" s="245"/>
      <c r="E42" s="245"/>
      <c r="F42" s="54"/>
      <c r="G42" s="54"/>
      <c r="H42" s="54"/>
      <c r="I42" s="54"/>
      <c r="J42" s="54"/>
      <c r="K42" s="52"/>
      <c r="L42" s="53" t="s">
        <v>45</v>
      </c>
      <c r="M42" s="245"/>
      <c r="N42" s="245"/>
      <c r="O42" s="245"/>
      <c r="P42" s="55"/>
      <c r="Q42" s="56"/>
      <c r="R42" s="56"/>
      <c r="S42" s="56"/>
    </row>
    <row r="43" spans="1:19" ht="24.95" customHeight="1" x14ac:dyDescent="0.2">
      <c r="A43" s="53" t="s">
        <v>46</v>
      </c>
      <c r="B43" s="53" t="s">
        <v>47</v>
      </c>
      <c r="C43" s="246"/>
      <c r="D43" s="246"/>
      <c r="E43" s="246"/>
      <c r="F43" s="246"/>
      <c r="G43" s="246"/>
      <c r="H43" s="246"/>
      <c r="I43" s="53"/>
      <c r="J43" s="53"/>
      <c r="K43" s="53" t="s">
        <v>48</v>
      </c>
      <c r="L43" s="247"/>
      <c r="M43" s="247"/>
      <c r="N43" s="57"/>
      <c r="O43" s="53" t="s">
        <v>45</v>
      </c>
      <c r="P43" s="248"/>
      <c r="Q43" s="248"/>
      <c r="R43" s="248"/>
      <c r="S43" s="248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49</v>
      </c>
    </row>
    <row r="46" spans="1:19" ht="20.100000000000001" customHeight="1" x14ac:dyDescent="0.2">
      <c r="B46" s="90" t="s">
        <v>50</v>
      </c>
      <c r="C46" s="249" t="s">
        <v>51</v>
      </c>
      <c r="D46" s="249"/>
      <c r="I46" s="90" t="s">
        <v>52</v>
      </c>
      <c r="J46" s="250">
        <v>18</v>
      </c>
      <c r="K46" s="250"/>
    </row>
    <row r="47" spans="1:19" ht="20.100000000000001" customHeight="1" x14ac:dyDescent="0.2">
      <c r="B47" s="90" t="s">
        <v>53</v>
      </c>
      <c r="C47" s="239" t="s">
        <v>54</v>
      </c>
      <c r="D47" s="239"/>
      <c r="I47" s="90" t="s">
        <v>55</v>
      </c>
      <c r="J47" s="240">
        <v>2</v>
      </c>
      <c r="K47" s="240"/>
      <c r="P47" s="90" t="s">
        <v>56</v>
      </c>
      <c r="Q47" s="241"/>
      <c r="R47" s="241"/>
      <c r="S47" s="241"/>
    </row>
    <row r="48" spans="1:19" ht="9.9499999999999993" customHeight="1" x14ac:dyDescent="0.2"/>
    <row r="49" spans="1:19" ht="15" customHeight="1" x14ac:dyDescent="0.2">
      <c r="A49" s="219" t="s">
        <v>57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1"/>
    </row>
    <row r="50" spans="1:19" ht="90" customHeight="1" x14ac:dyDescent="0.2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4"/>
    </row>
    <row r="51" spans="1:19" ht="5.0999999999999996" customHeight="1" x14ac:dyDescent="0.2"/>
    <row r="52" spans="1:19" ht="15" customHeight="1" x14ac:dyDescent="0.2">
      <c r="A52" s="236" t="s">
        <v>58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8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59</v>
      </c>
      <c r="C55" s="69"/>
      <c r="D55" s="70"/>
      <c r="E55" s="68" t="s">
        <v>60</v>
      </c>
      <c r="F55" s="69"/>
      <c r="G55" s="69"/>
      <c r="H55" s="69"/>
      <c r="I55" s="70"/>
      <c r="J55" s="63"/>
      <c r="K55" s="71"/>
      <c r="L55" s="68" t="s">
        <v>59</v>
      </c>
      <c r="M55" s="69"/>
      <c r="N55" s="70"/>
      <c r="O55" s="68" t="s">
        <v>60</v>
      </c>
      <c r="P55" s="69"/>
      <c r="Q55" s="69"/>
      <c r="R55" s="69"/>
      <c r="S55" s="72"/>
    </row>
    <row r="56" spans="1:19" ht="18" customHeight="1" x14ac:dyDescent="0.2">
      <c r="A56" s="73" t="s">
        <v>61</v>
      </c>
      <c r="B56" s="74" t="s">
        <v>62</v>
      </c>
      <c r="C56" s="75"/>
      <c r="D56" s="76" t="s">
        <v>63</v>
      </c>
      <c r="E56" s="74" t="s">
        <v>62</v>
      </c>
      <c r="F56" s="77"/>
      <c r="G56" s="77"/>
      <c r="H56" s="78"/>
      <c r="I56" s="76" t="s">
        <v>63</v>
      </c>
      <c r="J56" s="63"/>
      <c r="K56" s="79" t="s">
        <v>61</v>
      </c>
      <c r="L56" s="74" t="s">
        <v>62</v>
      </c>
      <c r="M56" s="75"/>
      <c r="N56" s="76" t="s">
        <v>63</v>
      </c>
      <c r="O56" s="74" t="s">
        <v>62</v>
      </c>
      <c r="P56" s="77"/>
      <c r="Q56" s="77"/>
      <c r="R56" s="78"/>
      <c r="S56" s="80" t="s">
        <v>63</v>
      </c>
    </row>
    <row r="57" spans="1:19" ht="18" customHeight="1" x14ac:dyDescent="0.2">
      <c r="A57" s="81"/>
      <c r="B57" s="227"/>
      <c r="C57" s="228"/>
      <c r="D57" s="82"/>
      <c r="E57" s="227"/>
      <c r="F57" s="229"/>
      <c r="G57" s="229"/>
      <c r="H57" s="228"/>
      <c r="I57" s="82"/>
      <c r="J57" s="83"/>
      <c r="K57" s="84"/>
      <c r="L57" s="227"/>
      <c r="M57" s="228"/>
      <c r="N57" s="82"/>
      <c r="O57" s="227"/>
      <c r="P57" s="229"/>
      <c r="Q57" s="229"/>
      <c r="R57" s="228"/>
      <c r="S57" s="85"/>
    </row>
    <row r="58" spans="1:19" ht="18" customHeight="1" x14ac:dyDescent="0.2">
      <c r="A58" s="81"/>
      <c r="B58" s="227"/>
      <c r="C58" s="228"/>
      <c r="D58" s="82"/>
      <c r="E58" s="227"/>
      <c r="F58" s="229"/>
      <c r="G58" s="229"/>
      <c r="H58" s="228"/>
      <c r="I58" s="82"/>
      <c r="J58" s="83"/>
      <c r="K58" s="84"/>
      <c r="L58" s="227"/>
      <c r="M58" s="228"/>
      <c r="N58" s="82"/>
      <c r="O58" s="227"/>
      <c r="P58" s="229"/>
      <c r="Q58" s="229"/>
      <c r="R58" s="228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230" t="s">
        <v>64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2"/>
    </row>
    <row r="62" spans="1:19" ht="90" customHeight="1" x14ac:dyDescent="0.2">
      <c r="A62" s="233" t="s">
        <v>127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5"/>
    </row>
    <row r="63" spans="1:19" ht="5.0999999999999996" customHeight="1" x14ac:dyDescent="0.2"/>
    <row r="64" spans="1:19" ht="15" customHeight="1" x14ac:dyDescent="0.2">
      <c r="A64" s="219" t="s">
        <v>65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1"/>
    </row>
    <row r="65" spans="1:19" ht="90" customHeight="1" x14ac:dyDescent="0.2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4"/>
    </row>
    <row r="66" spans="1:19" ht="30" customHeight="1" x14ac:dyDescent="0.2">
      <c r="A66" s="225" t="s">
        <v>66</v>
      </c>
      <c r="B66" s="225"/>
      <c r="C66" s="226"/>
      <c r="D66" s="226"/>
      <c r="E66" s="226"/>
      <c r="F66" s="226"/>
      <c r="G66" s="226"/>
      <c r="H66" s="226"/>
    </row>
  </sheetData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showRowColHeaders="0" zoomScale="70" zoomScaleNormal="70" zoomScaleSheetLayoutView="80" workbookViewId="0">
      <selection activeCell="L3" sqref="L3:S3"/>
    </sheetView>
  </sheetViews>
  <sheetFormatPr defaultRowHeight="12.75" x14ac:dyDescent="0.2"/>
  <cols>
    <col min="1" max="1" width="10.7109375" style="94" customWidth="1"/>
    <col min="2" max="2" width="15.7109375" style="94" customWidth="1"/>
    <col min="3" max="3" width="5.7109375" style="94" customWidth="1"/>
    <col min="4" max="5" width="6.7109375" style="94" customWidth="1"/>
    <col min="6" max="6" width="4.7109375" style="94" customWidth="1"/>
    <col min="7" max="7" width="6.7109375" style="94" customWidth="1"/>
    <col min="8" max="8" width="5.7109375" style="94" customWidth="1"/>
    <col min="9" max="9" width="6.7109375" style="94" customWidth="1"/>
    <col min="10" max="10" width="1.7109375" style="94" customWidth="1"/>
    <col min="11" max="11" width="10.7109375" style="94" customWidth="1"/>
    <col min="12" max="12" width="15.7109375" style="94" customWidth="1"/>
    <col min="13" max="13" width="5.7109375" style="94" customWidth="1"/>
    <col min="14" max="15" width="6.7109375" style="94" customWidth="1"/>
    <col min="16" max="16" width="4.7109375" style="94" customWidth="1"/>
    <col min="17" max="17" width="6.7109375" style="94" customWidth="1"/>
    <col min="18" max="18" width="5.7109375" style="94" customWidth="1"/>
    <col min="19" max="19" width="6.7109375" style="94" customWidth="1"/>
    <col min="20" max="256" width="9.140625" style="94"/>
    <col min="257" max="257" width="10.7109375" style="94" customWidth="1"/>
    <col min="258" max="258" width="15.7109375" style="94" customWidth="1"/>
    <col min="259" max="259" width="5.7109375" style="94" customWidth="1"/>
    <col min="260" max="261" width="6.7109375" style="94" customWidth="1"/>
    <col min="262" max="262" width="4.7109375" style="94" customWidth="1"/>
    <col min="263" max="263" width="6.7109375" style="94" customWidth="1"/>
    <col min="264" max="264" width="5.7109375" style="94" customWidth="1"/>
    <col min="265" max="265" width="6.7109375" style="94" customWidth="1"/>
    <col min="266" max="266" width="1.7109375" style="94" customWidth="1"/>
    <col min="267" max="267" width="10.7109375" style="94" customWidth="1"/>
    <col min="268" max="268" width="15.7109375" style="94" customWidth="1"/>
    <col min="269" max="269" width="5.7109375" style="94" customWidth="1"/>
    <col min="270" max="271" width="6.7109375" style="94" customWidth="1"/>
    <col min="272" max="272" width="4.7109375" style="94" customWidth="1"/>
    <col min="273" max="273" width="6.7109375" style="94" customWidth="1"/>
    <col min="274" max="274" width="5.7109375" style="94" customWidth="1"/>
    <col min="275" max="275" width="6.7109375" style="94" customWidth="1"/>
    <col min="276" max="512" width="9.140625" style="94"/>
    <col min="513" max="513" width="10.7109375" style="94" customWidth="1"/>
    <col min="514" max="514" width="15.7109375" style="94" customWidth="1"/>
    <col min="515" max="515" width="5.7109375" style="94" customWidth="1"/>
    <col min="516" max="517" width="6.7109375" style="94" customWidth="1"/>
    <col min="518" max="518" width="4.7109375" style="94" customWidth="1"/>
    <col min="519" max="519" width="6.7109375" style="94" customWidth="1"/>
    <col min="520" max="520" width="5.7109375" style="94" customWidth="1"/>
    <col min="521" max="521" width="6.7109375" style="94" customWidth="1"/>
    <col min="522" max="522" width="1.7109375" style="94" customWidth="1"/>
    <col min="523" max="523" width="10.7109375" style="94" customWidth="1"/>
    <col min="524" max="524" width="15.7109375" style="94" customWidth="1"/>
    <col min="525" max="525" width="5.7109375" style="94" customWidth="1"/>
    <col min="526" max="527" width="6.7109375" style="94" customWidth="1"/>
    <col min="528" max="528" width="4.7109375" style="94" customWidth="1"/>
    <col min="529" max="529" width="6.7109375" style="94" customWidth="1"/>
    <col min="530" max="530" width="5.7109375" style="94" customWidth="1"/>
    <col min="531" max="531" width="6.7109375" style="94" customWidth="1"/>
    <col min="532" max="768" width="9.140625" style="94"/>
    <col min="769" max="769" width="10.7109375" style="94" customWidth="1"/>
    <col min="770" max="770" width="15.7109375" style="94" customWidth="1"/>
    <col min="771" max="771" width="5.7109375" style="94" customWidth="1"/>
    <col min="772" max="773" width="6.7109375" style="94" customWidth="1"/>
    <col min="774" max="774" width="4.7109375" style="94" customWidth="1"/>
    <col min="775" max="775" width="6.7109375" style="94" customWidth="1"/>
    <col min="776" max="776" width="5.7109375" style="94" customWidth="1"/>
    <col min="777" max="777" width="6.7109375" style="94" customWidth="1"/>
    <col min="778" max="778" width="1.7109375" style="94" customWidth="1"/>
    <col min="779" max="779" width="10.7109375" style="94" customWidth="1"/>
    <col min="780" max="780" width="15.7109375" style="94" customWidth="1"/>
    <col min="781" max="781" width="5.7109375" style="94" customWidth="1"/>
    <col min="782" max="783" width="6.7109375" style="94" customWidth="1"/>
    <col min="784" max="784" width="4.7109375" style="94" customWidth="1"/>
    <col min="785" max="785" width="6.7109375" style="94" customWidth="1"/>
    <col min="786" max="786" width="5.7109375" style="94" customWidth="1"/>
    <col min="787" max="787" width="6.7109375" style="94" customWidth="1"/>
    <col min="788" max="1024" width="9.140625" style="94"/>
    <col min="1025" max="1025" width="10.7109375" style="94" customWidth="1"/>
    <col min="1026" max="1026" width="15.7109375" style="94" customWidth="1"/>
    <col min="1027" max="1027" width="5.7109375" style="94" customWidth="1"/>
    <col min="1028" max="1029" width="6.7109375" style="94" customWidth="1"/>
    <col min="1030" max="1030" width="4.7109375" style="94" customWidth="1"/>
    <col min="1031" max="1031" width="6.7109375" style="94" customWidth="1"/>
    <col min="1032" max="1032" width="5.7109375" style="94" customWidth="1"/>
    <col min="1033" max="1033" width="6.7109375" style="94" customWidth="1"/>
    <col min="1034" max="1034" width="1.7109375" style="94" customWidth="1"/>
    <col min="1035" max="1035" width="10.7109375" style="94" customWidth="1"/>
    <col min="1036" max="1036" width="15.7109375" style="94" customWidth="1"/>
    <col min="1037" max="1037" width="5.7109375" style="94" customWidth="1"/>
    <col min="1038" max="1039" width="6.7109375" style="94" customWidth="1"/>
    <col min="1040" max="1040" width="4.7109375" style="94" customWidth="1"/>
    <col min="1041" max="1041" width="6.7109375" style="94" customWidth="1"/>
    <col min="1042" max="1042" width="5.7109375" style="94" customWidth="1"/>
    <col min="1043" max="1043" width="6.7109375" style="94" customWidth="1"/>
    <col min="1044" max="1280" width="9.140625" style="94"/>
    <col min="1281" max="1281" width="10.7109375" style="94" customWidth="1"/>
    <col min="1282" max="1282" width="15.7109375" style="94" customWidth="1"/>
    <col min="1283" max="1283" width="5.7109375" style="94" customWidth="1"/>
    <col min="1284" max="1285" width="6.7109375" style="94" customWidth="1"/>
    <col min="1286" max="1286" width="4.7109375" style="94" customWidth="1"/>
    <col min="1287" max="1287" width="6.7109375" style="94" customWidth="1"/>
    <col min="1288" max="1288" width="5.7109375" style="94" customWidth="1"/>
    <col min="1289" max="1289" width="6.7109375" style="94" customWidth="1"/>
    <col min="1290" max="1290" width="1.7109375" style="94" customWidth="1"/>
    <col min="1291" max="1291" width="10.7109375" style="94" customWidth="1"/>
    <col min="1292" max="1292" width="15.7109375" style="94" customWidth="1"/>
    <col min="1293" max="1293" width="5.7109375" style="94" customWidth="1"/>
    <col min="1294" max="1295" width="6.7109375" style="94" customWidth="1"/>
    <col min="1296" max="1296" width="4.7109375" style="94" customWidth="1"/>
    <col min="1297" max="1297" width="6.7109375" style="94" customWidth="1"/>
    <col min="1298" max="1298" width="5.7109375" style="94" customWidth="1"/>
    <col min="1299" max="1299" width="6.7109375" style="94" customWidth="1"/>
    <col min="1300" max="1536" width="9.140625" style="94"/>
    <col min="1537" max="1537" width="10.7109375" style="94" customWidth="1"/>
    <col min="1538" max="1538" width="15.7109375" style="94" customWidth="1"/>
    <col min="1539" max="1539" width="5.7109375" style="94" customWidth="1"/>
    <col min="1540" max="1541" width="6.7109375" style="94" customWidth="1"/>
    <col min="1542" max="1542" width="4.7109375" style="94" customWidth="1"/>
    <col min="1543" max="1543" width="6.7109375" style="94" customWidth="1"/>
    <col min="1544" max="1544" width="5.7109375" style="94" customWidth="1"/>
    <col min="1545" max="1545" width="6.7109375" style="94" customWidth="1"/>
    <col min="1546" max="1546" width="1.7109375" style="94" customWidth="1"/>
    <col min="1547" max="1547" width="10.7109375" style="94" customWidth="1"/>
    <col min="1548" max="1548" width="15.7109375" style="94" customWidth="1"/>
    <col min="1549" max="1549" width="5.7109375" style="94" customWidth="1"/>
    <col min="1550" max="1551" width="6.7109375" style="94" customWidth="1"/>
    <col min="1552" max="1552" width="4.7109375" style="94" customWidth="1"/>
    <col min="1553" max="1553" width="6.7109375" style="94" customWidth="1"/>
    <col min="1554" max="1554" width="5.7109375" style="94" customWidth="1"/>
    <col min="1555" max="1555" width="6.7109375" style="94" customWidth="1"/>
    <col min="1556" max="1792" width="9.140625" style="94"/>
    <col min="1793" max="1793" width="10.7109375" style="94" customWidth="1"/>
    <col min="1794" max="1794" width="15.7109375" style="94" customWidth="1"/>
    <col min="1795" max="1795" width="5.7109375" style="94" customWidth="1"/>
    <col min="1796" max="1797" width="6.7109375" style="94" customWidth="1"/>
    <col min="1798" max="1798" width="4.7109375" style="94" customWidth="1"/>
    <col min="1799" max="1799" width="6.7109375" style="94" customWidth="1"/>
    <col min="1800" max="1800" width="5.7109375" style="94" customWidth="1"/>
    <col min="1801" max="1801" width="6.7109375" style="94" customWidth="1"/>
    <col min="1802" max="1802" width="1.7109375" style="94" customWidth="1"/>
    <col min="1803" max="1803" width="10.7109375" style="94" customWidth="1"/>
    <col min="1804" max="1804" width="15.7109375" style="94" customWidth="1"/>
    <col min="1805" max="1805" width="5.7109375" style="94" customWidth="1"/>
    <col min="1806" max="1807" width="6.7109375" style="94" customWidth="1"/>
    <col min="1808" max="1808" width="4.7109375" style="94" customWidth="1"/>
    <col min="1809" max="1809" width="6.7109375" style="94" customWidth="1"/>
    <col min="1810" max="1810" width="5.7109375" style="94" customWidth="1"/>
    <col min="1811" max="1811" width="6.7109375" style="94" customWidth="1"/>
    <col min="1812" max="2048" width="9.140625" style="94"/>
    <col min="2049" max="2049" width="10.7109375" style="94" customWidth="1"/>
    <col min="2050" max="2050" width="15.7109375" style="94" customWidth="1"/>
    <col min="2051" max="2051" width="5.7109375" style="94" customWidth="1"/>
    <col min="2052" max="2053" width="6.7109375" style="94" customWidth="1"/>
    <col min="2054" max="2054" width="4.7109375" style="94" customWidth="1"/>
    <col min="2055" max="2055" width="6.7109375" style="94" customWidth="1"/>
    <col min="2056" max="2056" width="5.7109375" style="94" customWidth="1"/>
    <col min="2057" max="2057" width="6.7109375" style="94" customWidth="1"/>
    <col min="2058" max="2058" width="1.7109375" style="94" customWidth="1"/>
    <col min="2059" max="2059" width="10.7109375" style="94" customWidth="1"/>
    <col min="2060" max="2060" width="15.7109375" style="94" customWidth="1"/>
    <col min="2061" max="2061" width="5.7109375" style="94" customWidth="1"/>
    <col min="2062" max="2063" width="6.7109375" style="94" customWidth="1"/>
    <col min="2064" max="2064" width="4.7109375" style="94" customWidth="1"/>
    <col min="2065" max="2065" width="6.7109375" style="94" customWidth="1"/>
    <col min="2066" max="2066" width="5.7109375" style="94" customWidth="1"/>
    <col min="2067" max="2067" width="6.7109375" style="94" customWidth="1"/>
    <col min="2068" max="2304" width="9.140625" style="94"/>
    <col min="2305" max="2305" width="10.7109375" style="94" customWidth="1"/>
    <col min="2306" max="2306" width="15.7109375" style="94" customWidth="1"/>
    <col min="2307" max="2307" width="5.7109375" style="94" customWidth="1"/>
    <col min="2308" max="2309" width="6.7109375" style="94" customWidth="1"/>
    <col min="2310" max="2310" width="4.7109375" style="94" customWidth="1"/>
    <col min="2311" max="2311" width="6.7109375" style="94" customWidth="1"/>
    <col min="2312" max="2312" width="5.7109375" style="94" customWidth="1"/>
    <col min="2313" max="2313" width="6.7109375" style="94" customWidth="1"/>
    <col min="2314" max="2314" width="1.7109375" style="94" customWidth="1"/>
    <col min="2315" max="2315" width="10.7109375" style="94" customWidth="1"/>
    <col min="2316" max="2316" width="15.7109375" style="94" customWidth="1"/>
    <col min="2317" max="2317" width="5.7109375" style="94" customWidth="1"/>
    <col min="2318" max="2319" width="6.7109375" style="94" customWidth="1"/>
    <col min="2320" max="2320" width="4.7109375" style="94" customWidth="1"/>
    <col min="2321" max="2321" width="6.7109375" style="94" customWidth="1"/>
    <col min="2322" max="2322" width="5.7109375" style="94" customWidth="1"/>
    <col min="2323" max="2323" width="6.7109375" style="94" customWidth="1"/>
    <col min="2324" max="2560" width="9.140625" style="94"/>
    <col min="2561" max="2561" width="10.7109375" style="94" customWidth="1"/>
    <col min="2562" max="2562" width="15.7109375" style="94" customWidth="1"/>
    <col min="2563" max="2563" width="5.7109375" style="94" customWidth="1"/>
    <col min="2564" max="2565" width="6.7109375" style="94" customWidth="1"/>
    <col min="2566" max="2566" width="4.7109375" style="94" customWidth="1"/>
    <col min="2567" max="2567" width="6.7109375" style="94" customWidth="1"/>
    <col min="2568" max="2568" width="5.7109375" style="94" customWidth="1"/>
    <col min="2569" max="2569" width="6.7109375" style="94" customWidth="1"/>
    <col min="2570" max="2570" width="1.7109375" style="94" customWidth="1"/>
    <col min="2571" max="2571" width="10.7109375" style="94" customWidth="1"/>
    <col min="2572" max="2572" width="15.7109375" style="94" customWidth="1"/>
    <col min="2573" max="2573" width="5.7109375" style="94" customWidth="1"/>
    <col min="2574" max="2575" width="6.7109375" style="94" customWidth="1"/>
    <col min="2576" max="2576" width="4.7109375" style="94" customWidth="1"/>
    <col min="2577" max="2577" width="6.7109375" style="94" customWidth="1"/>
    <col min="2578" max="2578" width="5.7109375" style="94" customWidth="1"/>
    <col min="2579" max="2579" width="6.7109375" style="94" customWidth="1"/>
    <col min="2580" max="2816" width="9.140625" style="94"/>
    <col min="2817" max="2817" width="10.7109375" style="94" customWidth="1"/>
    <col min="2818" max="2818" width="15.7109375" style="94" customWidth="1"/>
    <col min="2819" max="2819" width="5.7109375" style="94" customWidth="1"/>
    <col min="2820" max="2821" width="6.7109375" style="94" customWidth="1"/>
    <col min="2822" max="2822" width="4.7109375" style="94" customWidth="1"/>
    <col min="2823" max="2823" width="6.7109375" style="94" customWidth="1"/>
    <col min="2824" max="2824" width="5.7109375" style="94" customWidth="1"/>
    <col min="2825" max="2825" width="6.7109375" style="94" customWidth="1"/>
    <col min="2826" max="2826" width="1.7109375" style="94" customWidth="1"/>
    <col min="2827" max="2827" width="10.7109375" style="94" customWidth="1"/>
    <col min="2828" max="2828" width="15.7109375" style="94" customWidth="1"/>
    <col min="2829" max="2829" width="5.7109375" style="94" customWidth="1"/>
    <col min="2830" max="2831" width="6.7109375" style="94" customWidth="1"/>
    <col min="2832" max="2832" width="4.7109375" style="94" customWidth="1"/>
    <col min="2833" max="2833" width="6.7109375" style="94" customWidth="1"/>
    <col min="2834" max="2834" width="5.7109375" style="94" customWidth="1"/>
    <col min="2835" max="2835" width="6.7109375" style="94" customWidth="1"/>
    <col min="2836" max="3072" width="9.140625" style="94"/>
    <col min="3073" max="3073" width="10.7109375" style="94" customWidth="1"/>
    <col min="3074" max="3074" width="15.7109375" style="94" customWidth="1"/>
    <col min="3075" max="3075" width="5.7109375" style="94" customWidth="1"/>
    <col min="3076" max="3077" width="6.7109375" style="94" customWidth="1"/>
    <col min="3078" max="3078" width="4.7109375" style="94" customWidth="1"/>
    <col min="3079" max="3079" width="6.7109375" style="94" customWidth="1"/>
    <col min="3080" max="3080" width="5.7109375" style="94" customWidth="1"/>
    <col min="3081" max="3081" width="6.7109375" style="94" customWidth="1"/>
    <col min="3082" max="3082" width="1.7109375" style="94" customWidth="1"/>
    <col min="3083" max="3083" width="10.7109375" style="94" customWidth="1"/>
    <col min="3084" max="3084" width="15.7109375" style="94" customWidth="1"/>
    <col min="3085" max="3085" width="5.7109375" style="94" customWidth="1"/>
    <col min="3086" max="3087" width="6.7109375" style="94" customWidth="1"/>
    <col min="3088" max="3088" width="4.7109375" style="94" customWidth="1"/>
    <col min="3089" max="3089" width="6.7109375" style="94" customWidth="1"/>
    <col min="3090" max="3090" width="5.7109375" style="94" customWidth="1"/>
    <col min="3091" max="3091" width="6.7109375" style="94" customWidth="1"/>
    <col min="3092" max="3328" width="9.140625" style="94"/>
    <col min="3329" max="3329" width="10.7109375" style="94" customWidth="1"/>
    <col min="3330" max="3330" width="15.7109375" style="94" customWidth="1"/>
    <col min="3331" max="3331" width="5.7109375" style="94" customWidth="1"/>
    <col min="3332" max="3333" width="6.7109375" style="94" customWidth="1"/>
    <col min="3334" max="3334" width="4.7109375" style="94" customWidth="1"/>
    <col min="3335" max="3335" width="6.7109375" style="94" customWidth="1"/>
    <col min="3336" max="3336" width="5.7109375" style="94" customWidth="1"/>
    <col min="3337" max="3337" width="6.7109375" style="94" customWidth="1"/>
    <col min="3338" max="3338" width="1.7109375" style="94" customWidth="1"/>
    <col min="3339" max="3339" width="10.7109375" style="94" customWidth="1"/>
    <col min="3340" max="3340" width="15.7109375" style="94" customWidth="1"/>
    <col min="3341" max="3341" width="5.7109375" style="94" customWidth="1"/>
    <col min="3342" max="3343" width="6.7109375" style="94" customWidth="1"/>
    <col min="3344" max="3344" width="4.7109375" style="94" customWidth="1"/>
    <col min="3345" max="3345" width="6.7109375" style="94" customWidth="1"/>
    <col min="3346" max="3346" width="5.7109375" style="94" customWidth="1"/>
    <col min="3347" max="3347" width="6.7109375" style="94" customWidth="1"/>
    <col min="3348" max="3584" width="9.140625" style="94"/>
    <col min="3585" max="3585" width="10.7109375" style="94" customWidth="1"/>
    <col min="3586" max="3586" width="15.7109375" style="94" customWidth="1"/>
    <col min="3587" max="3587" width="5.7109375" style="94" customWidth="1"/>
    <col min="3588" max="3589" width="6.7109375" style="94" customWidth="1"/>
    <col min="3590" max="3590" width="4.7109375" style="94" customWidth="1"/>
    <col min="3591" max="3591" width="6.7109375" style="94" customWidth="1"/>
    <col min="3592" max="3592" width="5.7109375" style="94" customWidth="1"/>
    <col min="3593" max="3593" width="6.7109375" style="94" customWidth="1"/>
    <col min="3594" max="3594" width="1.7109375" style="94" customWidth="1"/>
    <col min="3595" max="3595" width="10.7109375" style="94" customWidth="1"/>
    <col min="3596" max="3596" width="15.7109375" style="94" customWidth="1"/>
    <col min="3597" max="3597" width="5.7109375" style="94" customWidth="1"/>
    <col min="3598" max="3599" width="6.7109375" style="94" customWidth="1"/>
    <col min="3600" max="3600" width="4.7109375" style="94" customWidth="1"/>
    <col min="3601" max="3601" width="6.7109375" style="94" customWidth="1"/>
    <col min="3602" max="3602" width="5.7109375" style="94" customWidth="1"/>
    <col min="3603" max="3603" width="6.7109375" style="94" customWidth="1"/>
    <col min="3604" max="3840" width="9.140625" style="94"/>
    <col min="3841" max="3841" width="10.7109375" style="94" customWidth="1"/>
    <col min="3842" max="3842" width="15.7109375" style="94" customWidth="1"/>
    <col min="3843" max="3843" width="5.7109375" style="94" customWidth="1"/>
    <col min="3844" max="3845" width="6.7109375" style="94" customWidth="1"/>
    <col min="3846" max="3846" width="4.7109375" style="94" customWidth="1"/>
    <col min="3847" max="3847" width="6.7109375" style="94" customWidth="1"/>
    <col min="3848" max="3848" width="5.7109375" style="94" customWidth="1"/>
    <col min="3849" max="3849" width="6.7109375" style="94" customWidth="1"/>
    <col min="3850" max="3850" width="1.7109375" style="94" customWidth="1"/>
    <col min="3851" max="3851" width="10.7109375" style="94" customWidth="1"/>
    <col min="3852" max="3852" width="15.7109375" style="94" customWidth="1"/>
    <col min="3853" max="3853" width="5.7109375" style="94" customWidth="1"/>
    <col min="3854" max="3855" width="6.7109375" style="94" customWidth="1"/>
    <col min="3856" max="3856" width="4.7109375" style="94" customWidth="1"/>
    <col min="3857" max="3857" width="6.7109375" style="94" customWidth="1"/>
    <col min="3858" max="3858" width="5.7109375" style="94" customWidth="1"/>
    <col min="3859" max="3859" width="6.7109375" style="94" customWidth="1"/>
    <col min="3860" max="4096" width="9.140625" style="94"/>
    <col min="4097" max="4097" width="10.7109375" style="94" customWidth="1"/>
    <col min="4098" max="4098" width="15.7109375" style="94" customWidth="1"/>
    <col min="4099" max="4099" width="5.7109375" style="94" customWidth="1"/>
    <col min="4100" max="4101" width="6.7109375" style="94" customWidth="1"/>
    <col min="4102" max="4102" width="4.7109375" style="94" customWidth="1"/>
    <col min="4103" max="4103" width="6.7109375" style="94" customWidth="1"/>
    <col min="4104" max="4104" width="5.7109375" style="94" customWidth="1"/>
    <col min="4105" max="4105" width="6.7109375" style="94" customWidth="1"/>
    <col min="4106" max="4106" width="1.7109375" style="94" customWidth="1"/>
    <col min="4107" max="4107" width="10.7109375" style="94" customWidth="1"/>
    <col min="4108" max="4108" width="15.7109375" style="94" customWidth="1"/>
    <col min="4109" max="4109" width="5.7109375" style="94" customWidth="1"/>
    <col min="4110" max="4111" width="6.7109375" style="94" customWidth="1"/>
    <col min="4112" max="4112" width="4.7109375" style="94" customWidth="1"/>
    <col min="4113" max="4113" width="6.7109375" style="94" customWidth="1"/>
    <col min="4114" max="4114" width="5.7109375" style="94" customWidth="1"/>
    <col min="4115" max="4115" width="6.7109375" style="94" customWidth="1"/>
    <col min="4116" max="4352" width="9.140625" style="94"/>
    <col min="4353" max="4353" width="10.7109375" style="94" customWidth="1"/>
    <col min="4354" max="4354" width="15.7109375" style="94" customWidth="1"/>
    <col min="4355" max="4355" width="5.7109375" style="94" customWidth="1"/>
    <col min="4356" max="4357" width="6.7109375" style="94" customWidth="1"/>
    <col min="4358" max="4358" width="4.7109375" style="94" customWidth="1"/>
    <col min="4359" max="4359" width="6.7109375" style="94" customWidth="1"/>
    <col min="4360" max="4360" width="5.7109375" style="94" customWidth="1"/>
    <col min="4361" max="4361" width="6.7109375" style="94" customWidth="1"/>
    <col min="4362" max="4362" width="1.7109375" style="94" customWidth="1"/>
    <col min="4363" max="4363" width="10.7109375" style="94" customWidth="1"/>
    <col min="4364" max="4364" width="15.7109375" style="94" customWidth="1"/>
    <col min="4365" max="4365" width="5.7109375" style="94" customWidth="1"/>
    <col min="4366" max="4367" width="6.7109375" style="94" customWidth="1"/>
    <col min="4368" max="4368" width="4.7109375" style="94" customWidth="1"/>
    <col min="4369" max="4369" width="6.7109375" style="94" customWidth="1"/>
    <col min="4370" max="4370" width="5.7109375" style="94" customWidth="1"/>
    <col min="4371" max="4371" width="6.7109375" style="94" customWidth="1"/>
    <col min="4372" max="4608" width="9.140625" style="94"/>
    <col min="4609" max="4609" width="10.7109375" style="94" customWidth="1"/>
    <col min="4610" max="4610" width="15.7109375" style="94" customWidth="1"/>
    <col min="4611" max="4611" width="5.7109375" style="94" customWidth="1"/>
    <col min="4612" max="4613" width="6.7109375" style="94" customWidth="1"/>
    <col min="4614" max="4614" width="4.7109375" style="94" customWidth="1"/>
    <col min="4615" max="4615" width="6.7109375" style="94" customWidth="1"/>
    <col min="4616" max="4616" width="5.7109375" style="94" customWidth="1"/>
    <col min="4617" max="4617" width="6.7109375" style="94" customWidth="1"/>
    <col min="4618" max="4618" width="1.7109375" style="94" customWidth="1"/>
    <col min="4619" max="4619" width="10.7109375" style="94" customWidth="1"/>
    <col min="4620" max="4620" width="15.7109375" style="94" customWidth="1"/>
    <col min="4621" max="4621" width="5.7109375" style="94" customWidth="1"/>
    <col min="4622" max="4623" width="6.7109375" style="94" customWidth="1"/>
    <col min="4624" max="4624" width="4.7109375" style="94" customWidth="1"/>
    <col min="4625" max="4625" width="6.7109375" style="94" customWidth="1"/>
    <col min="4626" max="4626" width="5.7109375" style="94" customWidth="1"/>
    <col min="4627" max="4627" width="6.7109375" style="94" customWidth="1"/>
    <col min="4628" max="4864" width="9.140625" style="94"/>
    <col min="4865" max="4865" width="10.7109375" style="94" customWidth="1"/>
    <col min="4866" max="4866" width="15.7109375" style="94" customWidth="1"/>
    <col min="4867" max="4867" width="5.7109375" style="94" customWidth="1"/>
    <col min="4868" max="4869" width="6.7109375" style="94" customWidth="1"/>
    <col min="4870" max="4870" width="4.7109375" style="94" customWidth="1"/>
    <col min="4871" max="4871" width="6.7109375" style="94" customWidth="1"/>
    <col min="4872" max="4872" width="5.7109375" style="94" customWidth="1"/>
    <col min="4873" max="4873" width="6.7109375" style="94" customWidth="1"/>
    <col min="4874" max="4874" width="1.7109375" style="94" customWidth="1"/>
    <col min="4875" max="4875" width="10.7109375" style="94" customWidth="1"/>
    <col min="4876" max="4876" width="15.7109375" style="94" customWidth="1"/>
    <col min="4877" max="4877" width="5.7109375" style="94" customWidth="1"/>
    <col min="4878" max="4879" width="6.7109375" style="94" customWidth="1"/>
    <col min="4880" max="4880" width="4.7109375" style="94" customWidth="1"/>
    <col min="4881" max="4881" width="6.7109375" style="94" customWidth="1"/>
    <col min="4882" max="4882" width="5.7109375" style="94" customWidth="1"/>
    <col min="4883" max="4883" width="6.7109375" style="94" customWidth="1"/>
    <col min="4884" max="5120" width="9.140625" style="94"/>
    <col min="5121" max="5121" width="10.7109375" style="94" customWidth="1"/>
    <col min="5122" max="5122" width="15.7109375" style="94" customWidth="1"/>
    <col min="5123" max="5123" width="5.7109375" style="94" customWidth="1"/>
    <col min="5124" max="5125" width="6.7109375" style="94" customWidth="1"/>
    <col min="5126" max="5126" width="4.7109375" style="94" customWidth="1"/>
    <col min="5127" max="5127" width="6.7109375" style="94" customWidth="1"/>
    <col min="5128" max="5128" width="5.7109375" style="94" customWidth="1"/>
    <col min="5129" max="5129" width="6.7109375" style="94" customWidth="1"/>
    <col min="5130" max="5130" width="1.7109375" style="94" customWidth="1"/>
    <col min="5131" max="5131" width="10.7109375" style="94" customWidth="1"/>
    <col min="5132" max="5132" width="15.7109375" style="94" customWidth="1"/>
    <col min="5133" max="5133" width="5.7109375" style="94" customWidth="1"/>
    <col min="5134" max="5135" width="6.7109375" style="94" customWidth="1"/>
    <col min="5136" max="5136" width="4.7109375" style="94" customWidth="1"/>
    <col min="5137" max="5137" width="6.7109375" style="94" customWidth="1"/>
    <col min="5138" max="5138" width="5.7109375" style="94" customWidth="1"/>
    <col min="5139" max="5139" width="6.7109375" style="94" customWidth="1"/>
    <col min="5140" max="5376" width="9.140625" style="94"/>
    <col min="5377" max="5377" width="10.7109375" style="94" customWidth="1"/>
    <col min="5378" max="5378" width="15.7109375" style="94" customWidth="1"/>
    <col min="5379" max="5379" width="5.7109375" style="94" customWidth="1"/>
    <col min="5380" max="5381" width="6.7109375" style="94" customWidth="1"/>
    <col min="5382" max="5382" width="4.7109375" style="94" customWidth="1"/>
    <col min="5383" max="5383" width="6.7109375" style="94" customWidth="1"/>
    <col min="5384" max="5384" width="5.7109375" style="94" customWidth="1"/>
    <col min="5385" max="5385" width="6.7109375" style="94" customWidth="1"/>
    <col min="5386" max="5386" width="1.7109375" style="94" customWidth="1"/>
    <col min="5387" max="5387" width="10.7109375" style="94" customWidth="1"/>
    <col min="5388" max="5388" width="15.7109375" style="94" customWidth="1"/>
    <col min="5389" max="5389" width="5.7109375" style="94" customWidth="1"/>
    <col min="5390" max="5391" width="6.7109375" style="94" customWidth="1"/>
    <col min="5392" max="5392" width="4.7109375" style="94" customWidth="1"/>
    <col min="5393" max="5393" width="6.7109375" style="94" customWidth="1"/>
    <col min="5394" max="5394" width="5.7109375" style="94" customWidth="1"/>
    <col min="5395" max="5395" width="6.7109375" style="94" customWidth="1"/>
    <col min="5396" max="5632" width="9.140625" style="94"/>
    <col min="5633" max="5633" width="10.7109375" style="94" customWidth="1"/>
    <col min="5634" max="5634" width="15.7109375" style="94" customWidth="1"/>
    <col min="5635" max="5635" width="5.7109375" style="94" customWidth="1"/>
    <col min="5636" max="5637" width="6.7109375" style="94" customWidth="1"/>
    <col min="5638" max="5638" width="4.7109375" style="94" customWidth="1"/>
    <col min="5639" max="5639" width="6.7109375" style="94" customWidth="1"/>
    <col min="5640" max="5640" width="5.7109375" style="94" customWidth="1"/>
    <col min="5641" max="5641" width="6.7109375" style="94" customWidth="1"/>
    <col min="5642" max="5642" width="1.7109375" style="94" customWidth="1"/>
    <col min="5643" max="5643" width="10.7109375" style="94" customWidth="1"/>
    <col min="5644" max="5644" width="15.7109375" style="94" customWidth="1"/>
    <col min="5645" max="5645" width="5.7109375" style="94" customWidth="1"/>
    <col min="5646" max="5647" width="6.7109375" style="94" customWidth="1"/>
    <col min="5648" max="5648" width="4.7109375" style="94" customWidth="1"/>
    <col min="5649" max="5649" width="6.7109375" style="94" customWidth="1"/>
    <col min="5650" max="5650" width="5.7109375" style="94" customWidth="1"/>
    <col min="5651" max="5651" width="6.7109375" style="94" customWidth="1"/>
    <col min="5652" max="5888" width="9.140625" style="94"/>
    <col min="5889" max="5889" width="10.7109375" style="94" customWidth="1"/>
    <col min="5890" max="5890" width="15.7109375" style="94" customWidth="1"/>
    <col min="5891" max="5891" width="5.7109375" style="94" customWidth="1"/>
    <col min="5892" max="5893" width="6.7109375" style="94" customWidth="1"/>
    <col min="5894" max="5894" width="4.7109375" style="94" customWidth="1"/>
    <col min="5895" max="5895" width="6.7109375" style="94" customWidth="1"/>
    <col min="5896" max="5896" width="5.7109375" style="94" customWidth="1"/>
    <col min="5897" max="5897" width="6.7109375" style="94" customWidth="1"/>
    <col min="5898" max="5898" width="1.7109375" style="94" customWidth="1"/>
    <col min="5899" max="5899" width="10.7109375" style="94" customWidth="1"/>
    <col min="5900" max="5900" width="15.7109375" style="94" customWidth="1"/>
    <col min="5901" max="5901" width="5.7109375" style="94" customWidth="1"/>
    <col min="5902" max="5903" width="6.7109375" style="94" customWidth="1"/>
    <col min="5904" max="5904" width="4.7109375" style="94" customWidth="1"/>
    <col min="5905" max="5905" width="6.7109375" style="94" customWidth="1"/>
    <col min="5906" max="5906" width="5.7109375" style="94" customWidth="1"/>
    <col min="5907" max="5907" width="6.7109375" style="94" customWidth="1"/>
    <col min="5908" max="6144" width="9.140625" style="94"/>
    <col min="6145" max="6145" width="10.7109375" style="94" customWidth="1"/>
    <col min="6146" max="6146" width="15.7109375" style="94" customWidth="1"/>
    <col min="6147" max="6147" width="5.7109375" style="94" customWidth="1"/>
    <col min="6148" max="6149" width="6.7109375" style="94" customWidth="1"/>
    <col min="6150" max="6150" width="4.7109375" style="94" customWidth="1"/>
    <col min="6151" max="6151" width="6.7109375" style="94" customWidth="1"/>
    <col min="6152" max="6152" width="5.7109375" style="94" customWidth="1"/>
    <col min="6153" max="6153" width="6.7109375" style="94" customWidth="1"/>
    <col min="6154" max="6154" width="1.7109375" style="94" customWidth="1"/>
    <col min="6155" max="6155" width="10.7109375" style="94" customWidth="1"/>
    <col min="6156" max="6156" width="15.7109375" style="94" customWidth="1"/>
    <col min="6157" max="6157" width="5.7109375" style="94" customWidth="1"/>
    <col min="6158" max="6159" width="6.7109375" style="94" customWidth="1"/>
    <col min="6160" max="6160" width="4.7109375" style="94" customWidth="1"/>
    <col min="6161" max="6161" width="6.7109375" style="94" customWidth="1"/>
    <col min="6162" max="6162" width="5.7109375" style="94" customWidth="1"/>
    <col min="6163" max="6163" width="6.7109375" style="94" customWidth="1"/>
    <col min="6164" max="6400" width="9.140625" style="94"/>
    <col min="6401" max="6401" width="10.7109375" style="94" customWidth="1"/>
    <col min="6402" max="6402" width="15.7109375" style="94" customWidth="1"/>
    <col min="6403" max="6403" width="5.7109375" style="94" customWidth="1"/>
    <col min="6404" max="6405" width="6.7109375" style="94" customWidth="1"/>
    <col min="6406" max="6406" width="4.7109375" style="94" customWidth="1"/>
    <col min="6407" max="6407" width="6.7109375" style="94" customWidth="1"/>
    <col min="6408" max="6408" width="5.7109375" style="94" customWidth="1"/>
    <col min="6409" max="6409" width="6.7109375" style="94" customWidth="1"/>
    <col min="6410" max="6410" width="1.7109375" style="94" customWidth="1"/>
    <col min="6411" max="6411" width="10.7109375" style="94" customWidth="1"/>
    <col min="6412" max="6412" width="15.7109375" style="94" customWidth="1"/>
    <col min="6413" max="6413" width="5.7109375" style="94" customWidth="1"/>
    <col min="6414" max="6415" width="6.7109375" style="94" customWidth="1"/>
    <col min="6416" max="6416" width="4.7109375" style="94" customWidth="1"/>
    <col min="6417" max="6417" width="6.7109375" style="94" customWidth="1"/>
    <col min="6418" max="6418" width="5.7109375" style="94" customWidth="1"/>
    <col min="6419" max="6419" width="6.7109375" style="94" customWidth="1"/>
    <col min="6420" max="6656" width="9.140625" style="94"/>
    <col min="6657" max="6657" width="10.7109375" style="94" customWidth="1"/>
    <col min="6658" max="6658" width="15.7109375" style="94" customWidth="1"/>
    <col min="6659" max="6659" width="5.7109375" style="94" customWidth="1"/>
    <col min="6660" max="6661" width="6.7109375" style="94" customWidth="1"/>
    <col min="6662" max="6662" width="4.7109375" style="94" customWidth="1"/>
    <col min="6663" max="6663" width="6.7109375" style="94" customWidth="1"/>
    <col min="6664" max="6664" width="5.7109375" style="94" customWidth="1"/>
    <col min="6665" max="6665" width="6.7109375" style="94" customWidth="1"/>
    <col min="6666" max="6666" width="1.7109375" style="94" customWidth="1"/>
    <col min="6667" max="6667" width="10.7109375" style="94" customWidth="1"/>
    <col min="6668" max="6668" width="15.7109375" style="94" customWidth="1"/>
    <col min="6669" max="6669" width="5.7109375" style="94" customWidth="1"/>
    <col min="6670" max="6671" width="6.7109375" style="94" customWidth="1"/>
    <col min="6672" max="6672" width="4.7109375" style="94" customWidth="1"/>
    <col min="6673" max="6673" width="6.7109375" style="94" customWidth="1"/>
    <col min="6674" max="6674" width="5.7109375" style="94" customWidth="1"/>
    <col min="6675" max="6675" width="6.7109375" style="94" customWidth="1"/>
    <col min="6676" max="6912" width="9.140625" style="94"/>
    <col min="6913" max="6913" width="10.7109375" style="94" customWidth="1"/>
    <col min="6914" max="6914" width="15.7109375" style="94" customWidth="1"/>
    <col min="6915" max="6915" width="5.7109375" style="94" customWidth="1"/>
    <col min="6916" max="6917" width="6.7109375" style="94" customWidth="1"/>
    <col min="6918" max="6918" width="4.7109375" style="94" customWidth="1"/>
    <col min="6919" max="6919" width="6.7109375" style="94" customWidth="1"/>
    <col min="6920" max="6920" width="5.7109375" style="94" customWidth="1"/>
    <col min="6921" max="6921" width="6.7109375" style="94" customWidth="1"/>
    <col min="6922" max="6922" width="1.7109375" style="94" customWidth="1"/>
    <col min="6923" max="6923" width="10.7109375" style="94" customWidth="1"/>
    <col min="6924" max="6924" width="15.7109375" style="94" customWidth="1"/>
    <col min="6925" max="6925" width="5.7109375" style="94" customWidth="1"/>
    <col min="6926" max="6927" width="6.7109375" style="94" customWidth="1"/>
    <col min="6928" max="6928" width="4.7109375" style="94" customWidth="1"/>
    <col min="6929" max="6929" width="6.7109375" style="94" customWidth="1"/>
    <col min="6930" max="6930" width="5.7109375" style="94" customWidth="1"/>
    <col min="6931" max="6931" width="6.7109375" style="94" customWidth="1"/>
    <col min="6932" max="7168" width="9.140625" style="94"/>
    <col min="7169" max="7169" width="10.7109375" style="94" customWidth="1"/>
    <col min="7170" max="7170" width="15.7109375" style="94" customWidth="1"/>
    <col min="7171" max="7171" width="5.7109375" style="94" customWidth="1"/>
    <col min="7172" max="7173" width="6.7109375" style="94" customWidth="1"/>
    <col min="7174" max="7174" width="4.7109375" style="94" customWidth="1"/>
    <col min="7175" max="7175" width="6.7109375" style="94" customWidth="1"/>
    <col min="7176" max="7176" width="5.7109375" style="94" customWidth="1"/>
    <col min="7177" max="7177" width="6.7109375" style="94" customWidth="1"/>
    <col min="7178" max="7178" width="1.7109375" style="94" customWidth="1"/>
    <col min="7179" max="7179" width="10.7109375" style="94" customWidth="1"/>
    <col min="7180" max="7180" width="15.7109375" style="94" customWidth="1"/>
    <col min="7181" max="7181" width="5.7109375" style="94" customWidth="1"/>
    <col min="7182" max="7183" width="6.7109375" style="94" customWidth="1"/>
    <col min="7184" max="7184" width="4.7109375" style="94" customWidth="1"/>
    <col min="7185" max="7185" width="6.7109375" style="94" customWidth="1"/>
    <col min="7186" max="7186" width="5.7109375" style="94" customWidth="1"/>
    <col min="7187" max="7187" width="6.7109375" style="94" customWidth="1"/>
    <col min="7188" max="7424" width="9.140625" style="94"/>
    <col min="7425" max="7425" width="10.7109375" style="94" customWidth="1"/>
    <col min="7426" max="7426" width="15.7109375" style="94" customWidth="1"/>
    <col min="7427" max="7427" width="5.7109375" style="94" customWidth="1"/>
    <col min="7428" max="7429" width="6.7109375" style="94" customWidth="1"/>
    <col min="7430" max="7430" width="4.7109375" style="94" customWidth="1"/>
    <col min="7431" max="7431" width="6.7109375" style="94" customWidth="1"/>
    <col min="7432" max="7432" width="5.7109375" style="94" customWidth="1"/>
    <col min="7433" max="7433" width="6.7109375" style="94" customWidth="1"/>
    <col min="7434" max="7434" width="1.7109375" style="94" customWidth="1"/>
    <col min="7435" max="7435" width="10.7109375" style="94" customWidth="1"/>
    <col min="7436" max="7436" width="15.7109375" style="94" customWidth="1"/>
    <col min="7437" max="7437" width="5.7109375" style="94" customWidth="1"/>
    <col min="7438" max="7439" width="6.7109375" style="94" customWidth="1"/>
    <col min="7440" max="7440" width="4.7109375" style="94" customWidth="1"/>
    <col min="7441" max="7441" width="6.7109375" style="94" customWidth="1"/>
    <col min="7442" max="7442" width="5.7109375" style="94" customWidth="1"/>
    <col min="7443" max="7443" width="6.7109375" style="94" customWidth="1"/>
    <col min="7444" max="7680" width="9.140625" style="94"/>
    <col min="7681" max="7681" width="10.7109375" style="94" customWidth="1"/>
    <col min="7682" max="7682" width="15.7109375" style="94" customWidth="1"/>
    <col min="7683" max="7683" width="5.7109375" style="94" customWidth="1"/>
    <col min="7684" max="7685" width="6.7109375" style="94" customWidth="1"/>
    <col min="7686" max="7686" width="4.7109375" style="94" customWidth="1"/>
    <col min="7687" max="7687" width="6.7109375" style="94" customWidth="1"/>
    <col min="7688" max="7688" width="5.7109375" style="94" customWidth="1"/>
    <col min="7689" max="7689" width="6.7109375" style="94" customWidth="1"/>
    <col min="7690" max="7690" width="1.7109375" style="94" customWidth="1"/>
    <col min="7691" max="7691" width="10.7109375" style="94" customWidth="1"/>
    <col min="7692" max="7692" width="15.7109375" style="94" customWidth="1"/>
    <col min="7693" max="7693" width="5.7109375" style="94" customWidth="1"/>
    <col min="7694" max="7695" width="6.7109375" style="94" customWidth="1"/>
    <col min="7696" max="7696" width="4.7109375" style="94" customWidth="1"/>
    <col min="7697" max="7697" width="6.7109375" style="94" customWidth="1"/>
    <col min="7698" max="7698" width="5.7109375" style="94" customWidth="1"/>
    <col min="7699" max="7699" width="6.7109375" style="94" customWidth="1"/>
    <col min="7700" max="7936" width="9.140625" style="94"/>
    <col min="7937" max="7937" width="10.7109375" style="94" customWidth="1"/>
    <col min="7938" max="7938" width="15.7109375" style="94" customWidth="1"/>
    <col min="7939" max="7939" width="5.7109375" style="94" customWidth="1"/>
    <col min="7940" max="7941" width="6.7109375" style="94" customWidth="1"/>
    <col min="7942" max="7942" width="4.7109375" style="94" customWidth="1"/>
    <col min="7943" max="7943" width="6.7109375" style="94" customWidth="1"/>
    <col min="7944" max="7944" width="5.7109375" style="94" customWidth="1"/>
    <col min="7945" max="7945" width="6.7109375" style="94" customWidth="1"/>
    <col min="7946" max="7946" width="1.7109375" style="94" customWidth="1"/>
    <col min="7947" max="7947" width="10.7109375" style="94" customWidth="1"/>
    <col min="7948" max="7948" width="15.7109375" style="94" customWidth="1"/>
    <col min="7949" max="7949" width="5.7109375" style="94" customWidth="1"/>
    <col min="7950" max="7951" width="6.7109375" style="94" customWidth="1"/>
    <col min="7952" max="7952" width="4.7109375" style="94" customWidth="1"/>
    <col min="7953" max="7953" width="6.7109375" style="94" customWidth="1"/>
    <col min="7954" max="7954" width="5.7109375" style="94" customWidth="1"/>
    <col min="7955" max="7955" width="6.7109375" style="94" customWidth="1"/>
    <col min="7956" max="8192" width="9.140625" style="94"/>
    <col min="8193" max="8193" width="10.7109375" style="94" customWidth="1"/>
    <col min="8194" max="8194" width="15.7109375" style="94" customWidth="1"/>
    <col min="8195" max="8195" width="5.7109375" style="94" customWidth="1"/>
    <col min="8196" max="8197" width="6.7109375" style="94" customWidth="1"/>
    <col min="8198" max="8198" width="4.7109375" style="94" customWidth="1"/>
    <col min="8199" max="8199" width="6.7109375" style="94" customWidth="1"/>
    <col min="8200" max="8200" width="5.7109375" style="94" customWidth="1"/>
    <col min="8201" max="8201" width="6.7109375" style="94" customWidth="1"/>
    <col min="8202" max="8202" width="1.7109375" style="94" customWidth="1"/>
    <col min="8203" max="8203" width="10.7109375" style="94" customWidth="1"/>
    <col min="8204" max="8204" width="15.7109375" style="94" customWidth="1"/>
    <col min="8205" max="8205" width="5.7109375" style="94" customWidth="1"/>
    <col min="8206" max="8207" width="6.7109375" style="94" customWidth="1"/>
    <col min="8208" max="8208" width="4.7109375" style="94" customWidth="1"/>
    <col min="8209" max="8209" width="6.7109375" style="94" customWidth="1"/>
    <col min="8210" max="8210" width="5.7109375" style="94" customWidth="1"/>
    <col min="8211" max="8211" width="6.7109375" style="94" customWidth="1"/>
    <col min="8212" max="8448" width="9.140625" style="94"/>
    <col min="8449" max="8449" width="10.7109375" style="94" customWidth="1"/>
    <col min="8450" max="8450" width="15.7109375" style="94" customWidth="1"/>
    <col min="8451" max="8451" width="5.7109375" style="94" customWidth="1"/>
    <col min="8452" max="8453" width="6.7109375" style="94" customWidth="1"/>
    <col min="8454" max="8454" width="4.7109375" style="94" customWidth="1"/>
    <col min="8455" max="8455" width="6.7109375" style="94" customWidth="1"/>
    <col min="8456" max="8456" width="5.7109375" style="94" customWidth="1"/>
    <col min="8457" max="8457" width="6.7109375" style="94" customWidth="1"/>
    <col min="8458" max="8458" width="1.7109375" style="94" customWidth="1"/>
    <col min="8459" max="8459" width="10.7109375" style="94" customWidth="1"/>
    <col min="8460" max="8460" width="15.7109375" style="94" customWidth="1"/>
    <col min="8461" max="8461" width="5.7109375" style="94" customWidth="1"/>
    <col min="8462" max="8463" width="6.7109375" style="94" customWidth="1"/>
    <col min="8464" max="8464" width="4.7109375" style="94" customWidth="1"/>
    <col min="8465" max="8465" width="6.7109375" style="94" customWidth="1"/>
    <col min="8466" max="8466" width="5.7109375" style="94" customWidth="1"/>
    <col min="8467" max="8467" width="6.7109375" style="94" customWidth="1"/>
    <col min="8468" max="8704" width="9.140625" style="94"/>
    <col min="8705" max="8705" width="10.7109375" style="94" customWidth="1"/>
    <col min="8706" max="8706" width="15.7109375" style="94" customWidth="1"/>
    <col min="8707" max="8707" width="5.7109375" style="94" customWidth="1"/>
    <col min="8708" max="8709" width="6.7109375" style="94" customWidth="1"/>
    <col min="8710" max="8710" width="4.7109375" style="94" customWidth="1"/>
    <col min="8711" max="8711" width="6.7109375" style="94" customWidth="1"/>
    <col min="8712" max="8712" width="5.7109375" style="94" customWidth="1"/>
    <col min="8713" max="8713" width="6.7109375" style="94" customWidth="1"/>
    <col min="8714" max="8714" width="1.7109375" style="94" customWidth="1"/>
    <col min="8715" max="8715" width="10.7109375" style="94" customWidth="1"/>
    <col min="8716" max="8716" width="15.7109375" style="94" customWidth="1"/>
    <col min="8717" max="8717" width="5.7109375" style="94" customWidth="1"/>
    <col min="8718" max="8719" width="6.7109375" style="94" customWidth="1"/>
    <col min="8720" max="8720" width="4.7109375" style="94" customWidth="1"/>
    <col min="8721" max="8721" width="6.7109375" style="94" customWidth="1"/>
    <col min="8722" max="8722" width="5.7109375" style="94" customWidth="1"/>
    <col min="8723" max="8723" width="6.7109375" style="94" customWidth="1"/>
    <col min="8724" max="8960" width="9.140625" style="94"/>
    <col min="8961" max="8961" width="10.7109375" style="94" customWidth="1"/>
    <col min="8962" max="8962" width="15.7109375" style="94" customWidth="1"/>
    <col min="8963" max="8963" width="5.7109375" style="94" customWidth="1"/>
    <col min="8964" max="8965" width="6.7109375" style="94" customWidth="1"/>
    <col min="8966" max="8966" width="4.7109375" style="94" customWidth="1"/>
    <col min="8967" max="8967" width="6.7109375" style="94" customWidth="1"/>
    <col min="8968" max="8968" width="5.7109375" style="94" customWidth="1"/>
    <col min="8969" max="8969" width="6.7109375" style="94" customWidth="1"/>
    <col min="8970" max="8970" width="1.7109375" style="94" customWidth="1"/>
    <col min="8971" max="8971" width="10.7109375" style="94" customWidth="1"/>
    <col min="8972" max="8972" width="15.7109375" style="94" customWidth="1"/>
    <col min="8973" max="8973" width="5.7109375" style="94" customWidth="1"/>
    <col min="8974" max="8975" width="6.7109375" style="94" customWidth="1"/>
    <col min="8976" max="8976" width="4.7109375" style="94" customWidth="1"/>
    <col min="8977" max="8977" width="6.7109375" style="94" customWidth="1"/>
    <col min="8978" max="8978" width="5.7109375" style="94" customWidth="1"/>
    <col min="8979" max="8979" width="6.7109375" style="94" customWidth="1"/>
    <col min="8980" max="9216" width="9.140625" style="94"/>
    <col min="9217" max="9217" width="10.7109375" style="94" customWidth="1"/>
    <col min="9218" max="9218" width="15.7109375" style="94" customWidth="1"/>
    <col min="9219" max="9219" width="5.7109375" style="94" customWidth="1"/>
    <col min="9220" max="9221" width="6.7109375" style="94" customWidth="1"/>
    <col min="9222" max="9222" width="4.7109375" style="94" customWidth="1"/>
    <col min="9223" max="9223" width="6.7109375" style="94" customWidth="1"/>
    <col min="9224" max="9224" width="5.7109375" style="94" customWidth="1"/>
    <col min="9225" max="9225" width="6.7109375" style="94" customWidth="1"/>
    <col min="9226" max="9226" width="1.7109375" style="94" customWidth="1"/>
    <col min="9227" max="9227" width="10.7109375" style="94" customWidth="1"/>
    <col min="9228" max="9228" width="15.7109375" style="94" customWidth="1"/>
    <col min="9229" max="9229" width="5.7109375" style="94" customWidth="1"/>
    <col min="9230" max="9231" width="6.7109375" style="94" customWidth="1"/>
    <col min="9232" max="9232" width="4.7109375" style="94" customWidth="1"/>
    <col min="9233" max="9233" width="6.7109375" style="94" customWidth="1"/>
    <col min="9234" max="9234" width="5.7109375" style="94" customWidth="1"/>
    <col min="9235" max="9235" width="6.7109375" style="94" customWidth="1"/>
    <col min="9236" max="9472" width="9.140625" style="94"/>
    <col min="9473" max="9473" width="10.7109375" style="94" customWidth="1"/>
    <col min="9474" max="9474" width="15.7109375" style="94" customWidth="1"/>
    <col min="9475" max="9475" width="5.7109375" style="94" customWidth="1"/>
    <col min="9476" max="9477" width="6.7109375" style="94" customWidth="1"/>
    <col min="9478" max="9478" width="4.7109375" style="94" customWidth="1"/>
    <col min="9479" max="9479" width="6.7109375" style="94" customWidth="1"/>
    <col min="9480" max="9480" width="5.7109375" style="94" customWidth="1"/>
    <col min="9481" max="9481" width="6.7109375" style="94" customWidth="1"/>
    <col min="9482" max="9482" width="1.7109375" style="94" customWidth="1"/>
    <col min="9483" max="9483" width="10.7109375" style="94" customWidth="1"/>
    <col min="9484" max="9484" width="15.7109375" style="94" customWidth="1"/>
    <col min="9485" max="9485" width="5.7109375" style="94" customWidth="1"/>
    <col min="9486" max="9487" width="6.7109375" style="94" customWidth="1"/>
    <col min="9488" max="9488" width="4.7109375" style="94" customWidth="1"/>
    <col min="9489" max="9489" width="6.7109375" style="94" customWidth="1"/>
    <col min="9490" max="9490" width="5.7109375" style="94" customWidth="1"/>
    <col min="9491" max="9491" width="6.7109375" style="94" customWidth="1"/>
    <col min="9492" max="9728" width="9.140625" style="94"/>
    <col min="9729" max="9729" width="10.7109375" style="94" customWidth="1"/>
    <col min="9730" max="9730" width="15.7109375" style="94" customWidth="1"/>
    <col min="9731" max="9731" width="5.7109375" style="94" customWidth="1"/>
    <col min="9732" max="9733" width="6.7109375" style="94" customWidth="1"/>
    <col min="9734" max="9734" width="4.7109375" style="94" customWidth="1"/>
    <col min="9735" max="9735" width="6.7109375" style="94" customWidth="1"/>
    <col min="9736" max="9736" width="5.7109375" style="94" customWidth="1"/>
    <col min="9737" max="9737" width="6.7109375" style="94" customWidth="1"/>
    <col min="9738" max="9738" width="1.7109375" style="94" customWidth="1"/>
    <col min="9739" max="9739" width="10.7109375" style="94" customWidth="1"/>
    <col min="9740" max="9740" width="15.7109375" style="94" customWidth="1"/>
    <col min="9741" max="9741" width="5.7109375" style="94" customWidth="1"/>
    <col min="9742" max="9743" width="6.7109375" style="94" customWidth="1"/>
    <col min="9744" max="9744" width="4.7109375" style="94" customWidth="1"/>
    <col min="9745" max="9745" width="6.7109375" style="94" customWidth="1"/>
    <col min="9746" max="9746" width="5.7109375" style="94" customWidth="1"/>
    <col min="9747" max="9747" width="6.7109375" style="94" customWidth="1"/>
    <col min="9748" max="9984" width="9.140625" style="94"/>
    <col min="9985" max="9985" width="10.7109375" style="94" customWidth="1"/>
    <col min="9986" max="9986" width="15.7109375" style="94" customWidth="1"/>
    <col min="9987" max="9987" width="5.7109375" style="94" customWidth="1"/>
    <col min="9988" max="9989" width="6.7109375" style="94" customWidth="1"/>
    <col min="9990" max="9990" width="4.7109375" style="94" customWidth="1"/>
    <col min="9991" max="9991" width="6.7109375" style="94" customWidth="1"/>
    <col min="9992" max="9992" width="5.7109375" style="94" customWidth="1"/>
    <col min="9993" max="9993" width="6.7109375" style="94" customWidth="1"/>
    <col min="9994" max="9994" width="1.7109375" style="94" customWidth="1"/>
    <col min="9995" max="9995" width="10.7109375" style="94" customWidth="1"/>
    <col min="9996" max="9996" width="15.7109375" style="94" customWidth="1"/>
    <col min="9997" max="9997" width="5.7109375" style="94" customWidth="1"/>
    <col min="9998" max="9999" width="6.7109375" style="94" customWidth="1"/>
    <col min="10000" max="10000" width="4.7109375" style="94" customWidth="1"/>
    <col min="10001" max="10001" width="6.7109375" style="94" customWidth="1"/>
    <col min="10002" max="10002" width="5.7109375" style="94" customWidth="1"/>
    <col min="10003" max="10003" width="6.7109375" style="94" customWidth="1"/>
    <col min="10004" max="10240" width="9.140625" style="94"/>
    <col min="10241" max="10241" width="10.7109375" style="94" customWidth="1"/>
    <col min="10242" max="10242" width="15.7109375" style="94" customWidth="1"/>
    <col min="10243" max="10243" width="5.7109375" style="94" customWidth="1"/>
    <col min="10244" max="10245" width="6.7109375" style="94" customWidth="1"/>
    <col min="10246" max="10246" width="4.7109375" style="94" customWidth="1"/>
    <col min="10247" max="10247" width="6.7109375" style="94" customWidth="1"/>
    <col min="10248" max="10248" width="5.7109375" style="94" customWidth="1"/>
    <col min="10249" max="10249" width="6.7109375" style="94" customWidth="1"/>
    <col min="10250" max="10250" width="1.7109375" style="94" customWidth="1"/>
    <col min="10251" max="10251" width="10.7109375" style="94" customWidth="1"/>
    <col min="10252" max="10252" width="15.7109375" style="94" customWidth="1"/>
    <col min="10253" max="10253" width="5.7109375" style="94" customWidth="1"/>
    <col min="10254" max="10255" width="6.7109375" style="94" customWidth="1"/>
    <col min="10256" max="10256" width="4.7109375" style="94" customWidth="1"/>
    <col min="10257" max="10257" width="6.7109375" style="94" customWidth="1"/>
    <col min="10258" max="10258" width="5.7109375" style="94" customWidth="1"/>
    <col min="10259" max="10259" width="6.7109375" style="94" customWidth="1"/>
    <col min="10260" max="10496" width="9.140625" style="94"/>
    <col min="10497" max="10497" width="10.7109375" style="94" customWidth="1"/>
    <col min="10498" max="10498" width="15.7109375" style="94" customWidth="1"/>
    <col min="10499" max="10499" width="5.7109375" style="94" customWidth="1"/>
    <col min="10500" max="10501" width="6.7109375" style="94" customWidth="1"/>
    <col min="10502" max="10502" width="4.7109375" style="94" customWidth="1"/>
    <col min="10503" max="10503" width="6.7109375" style="94" customWidth="1"/>
    <col min="10504" max="10504" width="5.7109375" style="94" customWidth="1"/>
    <col min="10505" max="10505" width="6.7109375" style="94" customWidth="1"/>
    <col min="10506" max="10506" width="1.7109375" style="94" customWidth="1"/>
    <col min="10507" max="10507" width="10.7109375" style="94" customWidth="1"/>
    <col min="10508" max="10508" width="15.7109375" style="94" customWidth="1"/>
    <col min="10509" max="10509" width="5.7109375" style="94" customWidth="1"/>
    <col min="10510" max="10511" width="6.7109375" style="94" customWidth="1"/>
    <col min="10512" max="10512" width="4.7109375" style="94" customWidth="1"/>
    <col min="10513" max="10513" width="6.7109375" style="94" customWidth="1"/>
    <col min="10514" max="10514" width="5.7109375" style="94" customWidth="1"/>
    <col min="10515" max="10515" width="6.7109375" style="94" customWidth="1"/>
    <col min="10516" max="10752" width="9.140625" style="94"/>
    <col min="10753" max="10753" width="10.7109375" style="94" customWidth="1"/>
    <col min="10754" max="10754" width="15.7109375" style="94" customWidth="1"/>
    <col min="10755" max="10755" width="5.7109375" style="94" customWidth="1"/>
    <col min="10756" max="10757" width="6.7109375" style="94" customWidth="1"/>
    <col min="10758" max="10758" width="4.7109375" style="94" customWidth="1"/>
    <col min="10759" max="10759" width="6.7109375" style="94" customWidth="1"/>
    <col min="10760" max="10760" width="5.7109375" style="94" customWidth="1"/>
    <col min="10761" max="10761" width="6.7109375" style="94" customWidth="1"/>
    <col min="10762" max="10762" width="1.7109375" style="94" customWidth="1"/>
    <col min="10763" max="10763" width="10.7109375" style="94" customWidth="1"/>
    <col min="10764" max="10764" width="15.7109375" style="94" customWidth="1"/>
    <col min="10765" max="10765" width="5.7109375" style="94" customWidth="1"/>
    <col min="10766" max="10767" width="6.7109375" style="94" customWidth="1"/>
    <col min="10768" max="10768" width="4.7109375" style="94" customWidth="1"/>
    <col min="10769" max="10769" width="6.7109375" style="94" customWidth="1"/>
    <col min="10770" max="10770" width="5.7109375" style="94" customWidth="1"/>
    <col min="10771" max="10771" width="6.7109375" style="94" customWidth="1"/>
    <col min="10772" max="11008" width="9.140625" style="94"/>
    <col min="11009" max="11009" width="10.7109375" style="94" customWidth="1"/>
    <col min="11010" max="11010" width="15.7109375" style="94" customWidth="1"/>
    <col min="11011" max="11011" width="5.7109375" style="94" customWidth="1"/>
    <col min="11012" max="11013" width="6.7109375" style="94" customWidth="1"/>
    <col min="11014" max="11014" width="4.7109375" style="94" customWidth="1"/>
    <col min="11015" max="11015" width="6.7109375" style="94" customWidth="1"/>
    <col min="11016" max="11016" width="5.7109375" style="94" customWidth="1"/>
    <col min="11017" max="11017" width="6.7109375" style="94" customWidth="1"/>
    <col min="11018" max="11018" width="1.7109375" style="94" customWidth="1"/>
    <col min="11019" max="11019" width="10.7109375" style="94" customWidth="1"/>
    <col min="11020" max="11020" width="15.7109375" style="94" customWidth="1"/>
    <col min="11021" max="11021" width="5.7109375" style="94" customWidth="1"/>
    <col min="11022" max="11023" width="6.7109375" style="94" customWidth="1"/>
    <col min="11024" max="11024" width="4.7109375" style="94" customWidth="1"/>
    <col min="11025" max="11025" width="6.7109375" style="94" customWidth="1"/>
    <col min="11026" max="11026" width="5.7109375" style="94" customWidth="1"/>
    <col min="11027" max="11027" width="6.7109375" style="94" customWidth="1"/>
    <col min="11028" max="11264" width="9.140625" style="94"/>
    <col min="11265" max="11265" width="10.7109375" style="94" customWidth="1"/>
    <col min="11266" max="11266" width="15.7109375" style="94" customWidth="1"/>
    <col min="11267" max="11267" width="5.7109375" style="94" customWidth="1"/>
    <col min="11268" max="11269" width="6.7109375" style="94" customWidth="1"/>
    <col min="11270" max="11270" width="4.7109375" style="94" customWidth="1"/>
    <col min="11271" max="11271" width="6.7109375" style="94" customWidth="1"/>
    <col min="11272" max="11272" width="5.7109375" style="94" customWidth="1"/>
    <col min="11273" max="11273" width="6.7109375" style="94" customWidth="1"/>
    <col min="11274" max="11274" width="1.7109375" style="94" customWidth="1"/>
    <col min="11275" max="11275" width="10.7109375" style="94" customWidth="1"/>
    <col min="11276" max="11276" width="15.7109375" style="94" customWidth="1"/>
    <col min="11277" max="11277" width="5.7109375" style="94" customWidth="1"/>
    <col min="11278" max="11279" width="6.7109375" style="94" customWidth="1"/>
    <col min="11280" max="11280" width="4.7109375" style="94" customWidth="1"/>
    <col min="11281" max="11281" width="6.7109375" style="94" customWidth="1"/>
    <col min="11282" max="11282" width="5.7109375" style="94" customWidth="1"/>
    <col min="11283" max="11283" width="6.7109375" style="94" customWidth="1"/>
    <col min="11284" max="11520" width="9.140625" style="94"/>
    <col min="11521" max="11521" width="10.7109375" style="94" customWidth="1"/>
    <col min="11522" max="11522" width="15.7109375" style="94" customWidth="1"/>
    <col min="11523" max="11523" width="5.7109375" style="94" customWidth="1"/>
    <col min="11524" max="11525" width="6.7109375" style="94" customWidth="1"/>
    <col min="11526" max="11526" width="4.7109375" style="94" customWidth="1"/>
    <col min="11527" max="11527" width="6.7109375" style="94" customWidth="1"/>
    <col min="11528" max="11528" width="5.7109375" style="94" customWidth="1"/>
    <col min="11529" max="11529" width="6.7109375" style="94" customWidth="1"/>
    <col min="11530" max="11530" width="1.7109375" style="94" customWidth="1"/>
    <col min="11531" max="11531" width="10.7109375" style="94" customWidth="1"/>
    <col min="11532" max="11532" width="15.7109375" style="94" customWidth="1"/>
    <col min="11533" max="11533" width="5.7109375" style="94" customWidth="1"/>
    <col min="11534" max="11535" width="6.7109375" style="94" customWidth="1"/>
    <col min="11536" max="11536" width="4.7109375" style="94" customWidth="1"/>
    <col min="11537" max="11537" width="6.7109375" style="94" customWidth="1"/>
    <col min="11538" max="11538" width="5.7109375" style="94" customWidth="1"/>
    <col min="11539" max="11539" width="6.7109375" style="94" customWidth="1"/>
    <col min="11540" max="11776" width="9.140625" style="94"/>
    <col min="11777" max="11777" width="10.7109375" style="94" customWidth="1"/>
    <col min="11778" max="11778" width="15.7109375" style="94" customWidth="1"/>
    <col min="11779" max="11779" width="5.7109375" style="94" customWidth="1"/>
    <col min="11780" max="11781" width="6.7109375" style="94" customWidth="1"/>
    <col min="11782" max="11782" width="4.7109375" style="94" customWidth="1"/>
    <col min="11783" max="11783" width="6.7109375" style="94" customWidth="1"/>
    <col min="11784" max="11784" width="5.7109375" style="94" customWidth="1"/>
    <col min="11785" max="11785" width="6.7109375" style="94" customWidth="1"/>
    <col min="11786" max="11786" width="1.7109375" style="94" customWidth="1"/>
    <col min="11787" max="11787" width="10.7109375" style="94" customWidth="1"/>
    <col min="11788" max="11788" width="15.7109375" style="94" customWidth="1"/>
    <col min="11789" max="11789" width="5.7109375" style="94" customWidth="1"/>
    <col min="11790" max="11791" width="6.7109375" style="94" customWidth="1"/>
    <col min="11792" max="11792" width="4.7109375" style="94" customWidth="1"/>
    <col min="11793" max="11793" width="6.7109375" style="94" customWidth="1"/>
    <col min="11794" max="11794" width="5.7109375" style="94" customWidth="1"/>
    <col min="11795" max="11795" width="6.7109375" style="94" customWidth="1"/>
    <col min="11796" max="12032" width="9.140625" style="94"/>
    <col min="12033" max="12033" width="10.7109375" style="94" customWidth="1"/>
    <col min="12034" max="12034" width="15.7109375" style="94" customWidth="1"/>
    <col min="12035" max="12035" width="5.7109375" style="94" customWidth="1"/>
    <col min="12036" max="12037" width="6.7109375" style="94" customWidth="1"/>
    <col min="12038" max="12038" width="4.7109375" style="94" customWidth="1"/>
    <col min="12039" max="12039" width="6.7109375" style="94" customWidth="1"/>
    <col min="12040" max="12040" width="5.7109375" style="94" customWidth="1"/>
    <col min="12041" max="12041" width="6.7109375" style="94" customWidth="1"/>
    <col min="12042" max="12042" width="1.7109375" style="94" customWidth="1"/>
    <col min="12043" max="12043" width="10.7109375" style="94" customWidth="1"/>
    <col min="12044" max="12044" width="15.7109375" style="94" customWidth="1"/>
    <col min="12045" max="12045" width="5.7109375" style="94" customWidth="1"/>
    <col min="12046" max="12047" width="6.7109375" style="94" customWidth="1"/>
    <col min="12048" max="12048" width="4.7109375" style="94" customWidth="1"/>
    <col min="12049" max="12049" width="6.7109375" style="94" customWidth="1"/>
    <col min="12050" max="12050" width="5.7109375" style="94" customWidth="1"/>
    <col min="12051" max="12051" width="6.7109375" style="94" customWidth="1"/>
    <col min="12052" max="12288" width="9.140625" style="94"/>
    <col min="12289" max="12289" width="10.7109375" style="94" customWidth="1"/>
    <col min="12290" max="12290" width="15.7109375" style="94" customWidth="1"/>
    <col min="12291" max="12291" width="5.7109375" style="94" customWidth="1"/>
    <col min="12292" max="12293" width="6.7109375" style="94" customWidth="1"/>
    <col min="12294" max="12294" width="4.7109375" style="94" customWidth="1"/>
    <col min="12295" max="12295" width="6.7109375" style="94" customWidth="1"/>
    <col min="12296" max="12296" width="5.7109375" style="94" customWidth="1"/>
    <col min="12297" max="12297" width="6.7109375" style="94" customWidth="1"/>
    <col min="12298" max="12298" width="1.7109375" style="94" customWidth="1"/>
    <col min="12299" max="12299" width="10.7109375" style="94" customWidth="1"/>
    <col min="12300" max="12300" width="15.7109375" style="94" customWidth="1"/>
    <col min="12301" max="12301" width="5.7109375" style="94" customWidth="1"/>
    <col min="12302" max="12303" width="6.7109375" style="94" customWidth="1"/>
    <col min="12304" max="12304" width="4.7109375" style="94" customWidth="1"/>
    <col min="12305" max="12305" width="6.7109375" style="94" customWidth="1"/>
    <col min="12306" max="12306" width="5.7109375" style="94" customWidth="1"/>
    <col min="12307" max="12307" width="6.7109375" style="94" customWidth="1"/>
    <col min="12308" max="12544" width="9.140625" style="94"/>
    <col min="12545" max="12545" width="10.7109375" style="94" customWidth="1"/>
    <col min="12546" max="12546" width="15.7109375" style="94" customWidth="1"/>
    <col min="12547" max="12547" width="5.7109375" style="94" customWidth="1"/>
    <col min="12548" max="12549" width="6.7109375" style="94" customWidth="1"/>
    <col min="12550" max="12550" width="4.7109375" style="94" customWidth="1"/>
    <col min="12551" max="12551" width="6.7109375" style="94" customWidth="1"/>
    <col min="12552" max="12552" width="5.7109375" style="94" customWidth="1"/>
    <col min="12553" max="12553" width="6.7109375" style="94" customWidth="1"/>
    <col min="12554" max="12554" width="1.7109375" style="94" customWidth="1"/>
    <col min="12555" max="12555" width="10.7109375" style="94" customWidth="1"/>
    <col min="12556" max="12556" width="15.7109375" style="94" customWidth="1"/>
    <col min="12557" max="12557" width="5.7109375" style="94" customWidth="1"/>
    <col min="12558" max="12559" width="6.7109375" style="94" customWidth="1"/>
    <col min="12560" max="12560" width="4.7109375" style="94" customWidth="1"/>
    <col min="12561" max="12561" width="6.7109375" style="94" customWidth="1"/>
    <col min="12562" max="12562" width="5.7109375" style="94" customWidth="1"/>
    <col min="12563" max="12563" width="6.7109375" style="94" customWidth="1"/>
    <col min="12564" max="12800" width="9.140625" style="94"/>
    <col min="12801" max="12801" width="10.7109375" style="94" customWidth="1"/>
    <col min="12802" max="12802" width="15.7109375" style="94" customWidth="1"/>
    <col min="12803" max="12803" width="5.7109375" style="94" customWidth="1"/>
    <col min="12804" max="12805" width="6.7109375" style="94" customWidth="1"/>
    <col min="12806" max="12806" width="4.7109375" style="94" customWidth="1"/>
    <col min="12807" max="12807" width="6.7109375" style="94" customWidth="1"/>
    <col min="12808" max="12808" width="5.7109375" style="94" customWidth="1"/>
    <col min="12809" max="12809" width="6.7109375" style="94" customWidth="1"/>
    <col min="12810" max="12810" width="1.7109375" style="94" customWidth="1"/>
    <col min="12811" max="12811" width="10.7109375" style="94" customWidth="1"/>
    <col min="12812" max="12812" width="15.7109375" style="94" customWidth="1"/>
    <col min="12813" max="12813" width="5.7109375" style="94" customWidth="1"/>
    <col min="12814" max="12815" width="6.7109375" style="94" customWidth="1"/>
    <col min="12816" max="12816" width="4.7109375" style="94" customWidth="1"/>
    <col min="12817" max="12817" width="6.7109375" style="94" customWidth="1"/>
    <col min="12818" max="12818" width="5.7109375" style="94" customWidth="1"/>
    <col min="12819" max="12819" width="6.7109375" style="94" customWidth="1"/>
    <col min="12820" max="13056" width="9.140625" style="94"/>
    <col min="13057" max="13057" width="10.7109375" style="94" customWidth="1"/>
    <col min="13058" max="13058" width="15.7109375" style="94" customWidth="1"/>
    <col min="13059" max="13059" width="5.7109375" style="94" customWidth="1"/>
    <col min="13060" max="13061" width="6.7109375" style="94" customWidth="1"/>
    <col min="13062" max="13062" width="4.7109375" style="94" customWidth="1"/>
    <col min="13063" max="13063" width="6.7109375" style="94" customWidth="1"/>
    <col min="13064" max="13064" width="5.7109375" style="94" customWidth="1"/>
    <col min="13065" max="13065" width="6.7109375" style="94" customWidth="1"/>
    <col min="13066" max="13066" width="1.7109375" style="94" customWidth="1"/>
    <col min="13067" max="13067" width="10.7109375" style="94" customWidth="1"/>
    <col min="13068" max="13068" width="15.7109375" style="94" customWidth="1"/>
    <col min="13069" max="13069" width="5.7109375" style="94" customWidth="1"/>
    <col min="13070" max="13071" width="6.7109375" style="94" customWidth="1"/>
    <col min="13072" max="13072" width="4.7109375" style="94" customWidth="1"/>
    <col min="13073" max="13073" width="6.7109375" style="94" customWidth="1"/>
    <col min="13074" max="13074" width="5.7109375" style="94" customWidth="1"/>
    <col min="13075" max="13075" width="6.7109375" style="94" customWidth="1"/>
    <col min="13076" max="13312" width="9.140625" style="94"/>
    <col min="13313" max="13313" width="10.7109375" style="94" customWidth="1"/>
    <col min="13314" max="13314" width="15.7109375" style="94" customWidth="1"/>
    <col min="13315" max="13315" width="5.7109375" style="94" customWidth="1"/>
    <col min="13316" max="13317" width="6.7109375" style="94" customWidth="1"/>
    <col min="13318" max="13318" width="4.7109375" style="94" customWidth="1"/>
    <col min="13319" max="13319" width="6.7109375" style="94" customWidth="1"/>
    <col min="13320" max="13320" width="5.7109375" style="94" customWidth="1"/>
    <col min="13321" max="13321" width="6.7109375" style="94" customWidth="1"/>
    <col min="13322" max="13322" width="1.7109375" style="94" customWidth="1"/>
    <col min="13323" max="13323" width="10.7109375" style="94" customWidth="1"/>
    <col min="13324" max="13324" width="15.7109375" style="94" customWidth="1"/>
    <col min="13325" max="13325" width="5.7109375" style="94" customWidth="1"/>
    <col min="13326" max="13327" width="6.7109375" style="94" customWidth="1"/>
    <col min="13328" max="13328" width="4.7109375" style="94" customWidth="1"/>
    <col min="13329" max="13329" width="6.7109375" style="94" customWidth="1"/>
    <col min="13330" max="13330" width="5.7109375" style="94" customWidth="1"/>
    <col min="13331" max="13331" width="6.7109375" style="94" customWidth="1"/>
    <col min="13332" max="13568" width="9.140625" style="94"/>
    <col min="13569" max="13569" width="10.7109375" style="94" customWidth="1"/>
    <col min="13570" max="13570" width="15.7109375" style="94" customWidth="1"/>
    <col min="13571" max="13571" width="5.7109375" style="94" customWidth="1"/>
    <col min="13572" max="13573" width="6.7109375" style="94" customWidth="1"/>
    <col min="13574" max="13574" width="4.7109375" style="94" customWidth="1"/>
    <col min="13575" max="13575" width="6.7109375" style="94" customWidth="1"/>
    <col min="13576" max="13576" width="5.7109375" style="94" customWidth="1"/>
    <col min="13577" max="13577" width="6.7109375" style="94" customWidth="1"/>
    <col min="13578" max="13578" width="1.7109375" style="94" customWidth="1"/>
    <col min="13579" max="13579" width="10.7109375" style="94" customWidth="1"/>
    <col min="13580" max="13580" width="15.7109375" style="94" customWidth="1"/>
    <col min="13581" max="13581" width="5.7109375" style="94" customWidth="1"/>
    <col min="13582" max="13583" width="6.7109375" style="94" customWidth="1"/>
    <col min="13584" max="13584" width="4.7109375" style="94" customWidth="1"/>
    <col min="13585" max="13585" width="6.7109375" style="94" customWidth="1"/>
    <col min="13586" max="13586" width="5.7109375" style="94" customWidth="1"/>
    <col min="13587" max="13587" width="6.7109375" style="94" customWidth="1"/>
    <col min="13588" max="13824" width="9.140625" style="94"/>
    <col min="13825" max="13825" width="10.7109375" style="94" customWidth="1"/>
    <col min="13826" max="13826" width="15.7109375" style="94" customWidth="1"/>
    <col min="13827" max="13827" width="5.7109375" style="94" customWidth="1"/>
    <col min="13828" max="13829" width="6.7109375" style="94" customWidth="1"/>
    <col min="13830" max="13830" width="4.7109375" style="94" customWidth="1"/>
    <col min="13831" max="13831" width="6.7109375" style="94" customWidth="1"/>
    <col min="13832" max="13832" width="5.7109375" style="94" customWidth="1"/>
    <col min="13833" max="13833" width="6.7109375" style="94" customWidth="1"/>
    <col min="13834" max="13834" width="1.7109375" style="94" customWidth="1"/>
    <col min="13835" max="13835" width="10.7109375" style="94" customWidth="1"/>
    <col min="13836" max="13836" width="15.7109375" style="94" customWidth="1"/>
    <col min="13837" max="13837" width="5.7109375" style="94" customWidth="1"/>
    <col min="13838" max="13839" width="6.7109375" style="94" customWidth="1"/>
    <col min="13840" max="13840" width="4.7109375" style="94" customWidth="1"/>
    <col min="13841" max="13841" width="6.7109375" style="94" customWidth="1"/>
    <col min="13842" max="13842" width="5.7109375" style="94" customWidth="1"/>
    <col min="13843" max="13843" width="6.7109375" style="94" customWidth="1"/>
    <col min="13844" max="14080" width="9.140625" style="94"/>
    <col min="14081" max="14081" width="10.7109375" style="94" customWidth="1"/>
    <col min="14082" max="14082" width="15.7109375" style="94" customWidth="1"/>
    <col min="14083" max="14083" width="5.7109375" style="94" customWidth="1"/>
    <col min="14084" max="14085" width="6.7109375" style="94" customWidth="1"/>
    <col min="14086" max="14086" width="4.7109375" style="94" customWidth="1"/>
    <col min="14087" max="14087" width="6.7109375" style="94" customWidth="1"/>
    <col min="14088" max="14088" width="5.7109375" style="94" customWidth="1"/>
    <col min="14089" max="14089" width="6.7109375" style="94" customWidth="1"/>
    <col min="14090" max="14090" width="1.7109375" style="94" customWidth="1"/>
    <col min="14091" max="14091" width="10.7109375" style="94" customWidth="1"/>
    <col min="14092" max="14092" width="15.7109375" style="94" customWidth="1"/>
    <col min="14093" max="14093" width="5.7109375" style="94" customWidth="1"/>
    <col min="14094" max="14095" width="6.7109375" style="94" customWidth="1"/>
    <col min="14096" max="14096" width="4.7109375" style="94" customWidth="1"/>
    <col min="14097" max="14097" width="6.7109375" style="94" customWidth="1"/>
    <col min="14098" max="14098" width="5.7109375" style="94" customWidth="1"/>
    <col min="14099" max="14099" width="6.7109375" style="94" customWidth="1"/>
    <col min="14100" max="14336" width="9.140625" style="94"/>
    <col min="14337" max="14337" width="10.7109375" style="94" customWidth="1"/>
    <col min="14338" max="14338" width="15.7109375" style="94" customWidth="1"/>
    <col min="14339" max="14339" width="5.7109375" style="94" customWidth="1"/>
    <col min="14340" max="14341" width="6.7109375" style="94" customWidth="1"/>
    <col min="14342" max="14342" width="4.7109375" style="94" customWidth="1"/>
    <col min="14343" max="14343" width="6.7109375" style="94" customWidth="1"/>
    <col min="14344" max="14344" width="5.7109375" style="94" customWidth="1"/>
    <col min="14345" max="14345" width="6.7109375" style="94" customWidth="1"/>
    <col min="14346" max="14346" width="1.7109375" style="94" customWidth="1"/>
    <col min="14347" max="14347" width="10.7109375" style="94" customWidth="1"/>
    <col min="14348" max="14348" width="15.7109375" style="94" customWidth="1"/>
    <col min="14349" max="14349" width="5.7109375" style="94" customWidth="1"/>
    <col min="14350" max="14351" width="6.7109375" style="94" customWidth="1"/>
    <col min="14352" max="14352" width="4.7109375" style="94" customWidth="1"/>
    <col min="14353" max="14353" width="6.7109375" style="94" customWidth="1"/>
    <col min="14354" max="14354" width="5.7109375" style="94" customWidth="1"/>
    <col min="14355" max="14355" width="6.7109375" style="94" customWidth="1"/>
    <col min="14356" max="14592" width="9.140625" style="94"/>
    <col min="14593" max="14593" width="10.7109375" style="94" customWidth="1"/>
    <col min="14594" max="14594" width="15.7109375" style="94" customWidth="1"/>
    <col min="14595" max="14595" width="5.7109375" style="94" customWidth="1"/>
    <col min="14596" max="14597" width="6.7109375" style="94" customWidth="1"/>
    <col min="14598" max="14598" width="4.7109375" style="94" customWidth="1"/>
    <col min="14599" max="14599" width="6.7109375" style="94" customWidth="1"/>
    <col min="14600" max="14600" width="5.7109375" style="94" customWidth="1"/>
    <col min="14601" max="14601" width="6.7109375" style="94" customWidth="1"/>
    <col min="14602" max="14602" width="1.7109375" style="94" customWidth="1"/>
    <col min="14603" max="14603" width="10.7109375" style="94" customWidth="1"/>
    <col min="14604" max="14604" width="15.7109375" style="94" customWidth="1"/>
    <col min="14605" max="14605" width="5.7109375" style="94" customWidth="1"/>
    <col min="14606" max="14607" width="6.7109375" style="94" customWidth="1"/>
    <col min="14608" max="14608" width="4.7109375" style="94" customWidth="1"/>
    <col min="14609" max="14609" width="6.7109375" style="94" customWidth="1"/>
    <col min="14610" max="14610" width="5.7109375" style="94" customWidth="1"/>
    <col min="14611" max="14611" width="6.7109375" style="94" customWidth="1"/>
    <col min="14612" max="14848" width="9.140625" style="94"/>
    <col min="14849" max="14849" width="10.7109375" style="94" customWidth="1"/>
    <col min="14850" max="14850" width="15.7109375" style="94" customWidth="1"/>
    <col min="14851" max="14851" width="5.7109375" style="94" customWidth="1"/>
    <col min="14852" max="14853" width="6.7109375" style="94" customWidth="1"/>
    <col min="14854" max="14854" width="4.7109375" style="94" customWidth="1"/>
    <col min="14855" max="14855" width="6.7109375" style="94" customWidth="1"/>
    <col min="14856" max="14856" width="5.7109375" style="94" customWidth="1"/>
    <col min="14857" max="14857" width="6.7109375" style="94" customWidth="1"/>
    <col min="14858" max="14858" width="1.7109375" style="94" customWidth="1"/>
    <col min="14859" max="14859" width="10.7109375" style="94" customWidth="1"/>
    <col min="14860" max="14860" width="15.7109375" style="94" customWidth="1"/>
    <col min="14861" max="14861" width="5.7109375" style="94" customWidth="1"/>
    <col min="14862" max="14863" width="6.7109375" style="94" customWidth="1"/>
    <col min="14864" max="14864" width="4.7109375" style="94" customWidth="1"/>
    <col min="14865" max="14865" width="6.7109375" style="94" customWidth="1"/>
    <col min="14866" max="14866" width="5.7109375" style="94" customWidth="1"/>
    <col min="14867" max="14867" width="6.7109375" style="94" customWidth="1"/>
    <col min="14868" max="15104" width="9.140625" style="94"/>
    <col min="15105" max="15105" width="10.7109375" style="94" customWidth="1"/>
    <col min="15106" max="15106" width="15.7109375" style="94" customWidth="1"/>
    <col min="15107" max="15107" width="5.7109375" style="94" customWidth="1"/>
    <col min="15108" max="15109" width="6.7109375" style="94" customWidth="1"/>
    <col min="15110" max="15110" width="4.7109375" style="94" customWidth="1"/>
    <col min="15111" max="15111" width="6.7109375" style="94" customWidth="1"/>
    <col min="15112" max="15112" width="5.7109375" style="94" customWidth="1"/>
    <col min="15113" max="15113" width="6.7109375" style="94" customWidth="1"/>
    <col min="15114" max="15114" width="1.7109375" style="94" customWidth="1"/>
    <col min="15115" max="15115" width="10.7109375" style="94" customWidth="1"/>
    <col min="15116" max="15116" width="15.7109375" style="94" customWidth="1"/>
    <col min="15117" max="15117" width="5.7109375" style="94" customWidth="1"/>
    <col min="15118" max="15119" width="6.7109375" style="94" customWidth="1"/>
    <col min="15120" max="15120" width="4.7109375" style="94" customWidth="1"/>
    <col min="15121" max="15121" width="6.7109375" style="94" customWidth="1"/>
    <col min="15122" max="15122" width="5.7109375" style="94" customWidth="1"/>
    <col min="15123" max="15123" width="6.7109375" style="94" customWidth="1"/>
    <col min="15124" max="15360" width="9.140625" style="94"/>
    <col min="15361" max="15361" width="10.7109375" style="94" customWidth="1"/>
    <col min="15362" max="15362" width="15.7109375" style="94" customWidth="1"/>
    <col min="15363" max="15363" width="5.7109375" style="94" customWidth="1"/>
    <col min="15364" max="15365" width="6.7109375" style="94" customWidth="1"/>
    <col min="15366" max="15366" width="4.7109375" style="94" customWidth="1"/>
    <col min="15367" max="15367" width="6.7109375" style="94" customWidth="1"/>
    <col min="15368" max="15368" width="5.7109375" style="94" customWidth="1"/>
    <col min="15369" max="15369" width="6.7109375" style="94" customWidth="1"/>
    <col min="15370" max="15370" width="1.7109375" style="94" customWidth="1"/>
    <col min="15371" max="15371" width="10.7109375" style="94" customWidth="1"/>
    <col min="15372" max="15372" width="15.7109375" style="94" customWidth="1"/>
    <col min="15373" max="15373" width="5.7109375" style="94" customWidth="1"/>
    <col min="15374" max="15375" width="6.7109375" style="94" customWidth="1"/>
    <col min="15376" max="15376" width="4.7109375" style="94" customWidth="1"/>
    <col min="15377" max="15377" width="6.7109375" style="94" customWidth="1"/>
    <col min="15378" max="15378" width="5.7109375" style="94" customWidth="1"/>
    <col min="15379" max="15379" width="6.7109375" style="94" customWidth="1"/>
    <col min="15380" max="15616" width="9.140625" style="94"/>
    <col min="15617" max="15617" width="10.7109375" style="94" customWidth="1"/>
    <col min="15618" max="15618" width="15.7109375" style="94" customWidth="1"/>
    <col min="15619" max="15619" width="5.7109375" style="94" customWidth="1"/>
    <col min="15620" max="15621" width="6.7109375" style="94" customWidth="1"/>
    <col min="15622" max="15622" width="4.7109375" style="94" customWidth="1"/>
    <col min="15623" max="15623" width="6.7109375" style="94" customWidth="1"/>
    <col min="15624" max="15624" width="5.7109375" style="94" customWidth="1"/>
    <col min="15625" max="15625" width="6.7109375" style="94" customWidth="1"/>
    <col min="15626" max="15626" width="1.7109375" style="94" customWidth="1"/>
    <col min="15627" max="15627" width="10.7109375" style="94" customWidth="1"/>
    <col min="15628" max="15628" width="15.7109375" style="94" customWidth="1"/>
    <col min="15629" max="15629" width="5.7109375" style="94" customWidth="1"/>
    <col min="15630" max="15631" width="6.7109375" style="94" customWidth="1"/>
    <col min="15632" max="15632" width="4.7109375" style="94" customWidth="1"/>
    <col min="15633" max="15633" width="6.7109375" style="94" customWidth="1"/>
    <col min="15634" max="15634" width="5.7109375" style="94" customWidth="1"/>
    <col min="15635" max="15635" width="6.7109375" style="94" customWidth="1"/>
    <col min="15636" max="15872" width="9.140625" style="94"/>
    <col min="15873" max="15873" width="10.7109375" style="94" customWidth="1"/>
    <col min="15874" max="15874" width="15.7109375" style="94" customWidth="1"/>
    <col min="15875" max="15875" width="5.7109375" style="94" customWidth="1"/>
    <col min="15876" max="15877" width="6.7109375" style="94" customWidth="1"/>
    <col min="15878" max="15878" width="4.7109375" style="94" customWidth="1"/>
    <col min="15879" max="15879" width="6.7109375" style="94" customWidth="1"/>
    <col min="15880" max="15880" width="5.7109375" style="94" customWidth="1"/>
    <col min="15881" max="15881" width="6.7109375" style="94" customWidth="1"/>
    <col min="15882" max="15882" width="1.7109375" style="94" customWidth="1"/>
    <col min="15883" max="15883" width="10.7109375" style="94" customWidth="1"/>
    <col min="15884" max="15884" width="15.7109375" style="94" customWidth="1"/>
    <col min="15885" max="15885" width="5.7109375" style="94" customWidth="1"/>
    <col min="15886" max="15887" width="6.7109375" style="94" customWidth="1"/>
    <col min="15888" max="15888" width="4.7109375" style="94" customWidth="1"/>
    <col min="15889" max="15889" width="6.7109375" style="94" customWidth="1"/>
    <col min="15890" max="15890" width="5.7109375" style="94" customWidth="1"/>
    <col min="15891" max="15891" width="6.7109375" style="94" customWidth="1"/>
    <col min="15892" max="16128" width="9.140625" style="94"/>
    <col min="16129" max="16129" width="10.7109375" style="94" customWidth="1"/>
    <col min="16130" max="16130" width="15.7109375" style="94" customWidth="1"/>
    <col min="16131" max="16131" width="5.7109375" style="94" customWidth="1"/>
    <col min="16132" max="16133" width="6.7109375" style="94" customWidth="1"/>
    <col min="16134" max="16134" width="4.7109375" style="94" customWidth="1"/>
    <col min="16135" max="16135" width="6.7109375" style="94" customWidth="1"/>
    <col min="16136" max="16136" width="5.7109375" style="94" customWidth="1"/>
    <col min="16137" max="16137" width="6.7109375" style="94" customWidth="1"/>
    <col min="16138" max="16138" width="1.7109375" style="94" customWidth="1"/>
    <col min="16139" max="16139" width="10.7109375" style="94" customWidth="1"/>
    <col min="16140" max="16140" width="15.7109375" style="94" customWidth="1"/>
    <col min="16141" max="16141" width="5.7109375" style="94" customWidth="1"/>
    <col min="16142" max="16143" width="6.7109375" style="94" customWidth="1"/>
    <col min="16144" max="16144" width="4.7109375" style="94" customWidth="1"/>
    <col min="16145" max="16145" width="6.7109375" style="94" customWidth="1"/>
    <col min="16146" max="16146" width="5.7109375" style="94" customWidth="1"/>
    <col min="16147" max="16147" width="6.7109375" style="94" customWidth="1"/>
    <col min="16148" max="16384" width="9.140625" style="94"/>
  </cols>
  <sheetData>
    <row r="1" spans="1:19" ht="27.95" customHeight="1" x14ac:dyDescent="0.4">
      <c r="A1" s="92" t="s">
        <v>128</v>
      </c>
      <c r="B1" s="93"/>
      <c r="C1" s="93"/>
      <c r="D1" s="282" t="s">
        <v>1</v>
      </c>
      <c r="E1" s="282"/>
      <c r="F1" s="282"/>
      <c r="G1" s="282"/>
      <c r="H1" s="282"/>
      <c r="I1" s="282"/>
      <c r="K1" s="95" t="s">
        <v>2</v>
      </c>
      <c r="L1" s="283" t="s">
        <v>129</v>
      </c>
      <c r="M1" s="283"/>
      <c r="N1" s="283"/>
      <c r="O1" s="284" t="s">
        <v>4</v>
      </c>
      <c r="P1" s="284"/>
      <c r="Q1" s="285" t="s">
        <v>130</v>
      </c>
      <c r="R1" s="285"/>
      <c r="S1" s="285"/>
    </row>
    <row r="2" spans="1:19" ht="13.5" thickBot="1" x14ac:dyDescent="0.25">
      <c r="A2" s="286" t="s">
        <v>131</v>
      </c>
      <c r="B2" s="286"/>
      <c r="C2" s="286"/>
      <c r="D2" s="286"/>
      <c r="E2" s="286"/>
      <c r="F2" s="286"/>
      <c r="G2" s="286"/>
      <c r="H2" s="286"/>
    </row>
    <row r="3" spans="1:19" ht="20.100000000000001" customHeight="1" thickBot="1" x14ac:dyDescent="0.25">
      <c r="A3" s="96" t="s">
        <v>5</v>
      </c>
      <c r="B3" s="281" t="s">
        <v>132</v>
      </c>
      <c r="C3" s="281"/>
      <c r="D3" s="281"/>
      <c r="E3" s="281"/>
      <c r="F3" s="281"/>
      <c r="G3" s="281"/>
      <c r="H3" s="281"/>
      <c r="I3" s="281"/>
      <c r="K3" s="96" t="s">
        <v>7</v>
      </c>
      <c r="L3" s="281" t="s">
        <v>133</v>
      </c>
      <c r="M3" s="281"/>
      <c r="N3" s="281"/>
      <c r="O3" s="281"/>
      <c r="P3" s="281"/>
      <c r="Q3" s="281"/>
      <c r="R3" s="281"/>
      <c r="S3" s="281"/>
    </row>
    <row r="4" spans="1:19" ht="5.0999999999999996" customHeight="1" thickBot="1" x14ac:dyDescent="0.25"/>
    <row r="5" spans="1:19" ht="12.95" customHeight="1" thickBot="1" x14ac:dyDescent="0.25">
      <c r="A5" s="291" t="s">
        <v>9</v>
      </c>
      <c r="B5" s="291"/>
      <c r="C5" s="292" t="s">
        <v>10</v>
      </c>
      <c r="D5" s="287" t="s">
        <v>11</v>
      </c>
      <c r="E5" s="287"/>
      <c r="F5" s="287"/>
      <c r="G5" s="287"/>
      <c r="H5" s="288" t="s">
        <v>12</v>
      </c>
      <c r="I5" s="288"/>
      <c r="K5" s="291" t="s">
        <v>9</v>
      </c>
      <c r="L5" s="291"/>
      <c r="M5" s="292" t="s">
        <v>10</v>
      </c>
      <c r="N5" s="287" t="s">
        <v>11</v>
      </c>
      <c r="O5" s="287"/>
      <c r="P5" s="287"/>
      <c r="Q5" s="287"/>
      <c r="R5" s="288" t="s">
        <v>12</v>
      </c>
      <c r="S5" s="288"/>
    </row>
    <row r="6" spans="1:19" ht="12.95" customHeight="1" thickBot="1" x14ac:dyDescent="0.25">
      <c r="A6" s="289" t="s">
        <v>13</v>
      </c>
      <c r="B6" s="289"/>
      <c r="C6" s="292"/>
      <c r="D6" s="97" t="s">
        <v>14</v>
      </c>
      <c r="E6" s="98" t="s">
        <v>15</v>
      </c>
      <c r="F6" s="98" t="s">
        <v>16</v>
      </c>
      <c r="G6" s="99" t="s">
        <v>17</v>
      </c>
      <c r="H6" s="100" t="s">
        <v>134</v>
      </c>
      <c r="I6" s="101" t="s">
        <v>18</v>
      </c>
      <c r="K6" s="289" t="s">
        <v>13</v>
      </c>
      <c r="L6" s="289"/>
      <c r="M6" s="292"/>
      <c r="N6" s="97" t="s">
        <v>14</v>
      </c>
      <c r="O6" s="98" t="s">
        <v>15</v>
      </c>
      <c r="P6" s="98" t="s">
        <v>16</v>
      </c>
      <c r="Q6" s="99" t="s">
        <v>17</v>
      </c>
      <c r="R6" s="100" t="s">
        <v>134</v>
      </c>
      <c r="S6" s="101" t="s">
        <v>18</v>
      </c>
    </row>
    <row r="7" spans="1:19" ht="5.0999999999999996" customHeight="1" thickBot="1" x14ac:dyDescent="0.25">
      <c r="A7" s="102"/>
      <c r="B7" s="102"/>
      <c r="K7" s="102"/>
      <c r="L7" s="102"/>
    </row>
    <row r="8" spans="1:19" ht="12.95" customHeight="1" thickBot="1" x14ac:dyDescent="0.25">
      <c r="A8" s="290" t="s">
        <v>135</v>
      </c>
      <c r="B8" s="290"/>
      <c r="C8" s="103">
        <v>1</v>
      </c>
      <c r="D8" s="104">
        <v>152</v>
      </c>
      <c r="E8" s="105">
        <v>68</v>
      </c>
      <c r="F8" s="105">
        <v>2</v>
      </c>
      <c r="G8" s="106">
        <f>IF(AND(ISBLANK(D8),ISBLANK(E8),ISBLANK(N8),ISBLANK(O8)),"",D8+E8)</f>
        <v>220</v>
      </c>
      <c r="H8" s="107" t="s">
        <v>136</v>
      </c>
      <c r="I8" s="108"/>
      <c r="K8" s="290" t="s">
        <v>137</v>
      </c>
      <c r="L8" s="290"/>
      <c r="M8" s="103">
        <v>1</v>
      </c>
      <c r="N8" s="104">
        <v>146</v>
      </c>
      <c r="O8" s="105">
        <v>62</v>
      </c>
      <c r="P8" s="105">
        <v>2</v>
      </c>
      <c r="Q8" s="106">
        <f>IF(AND(ISBLANK(D8),ISBLANK(E8),ISBLANK(N8),ISBLANK(O8)),"",N8+O8)</f>
        <v>208</v>
      </c>
      <c r="R8" s="107" t="s">
        <v>136</v>
      </c>
      <c r="S8" s="108"/>
    </row>
    <row r="9" spans="1:19" ht="12.95" customHeight="1" x14ac:dyDescent="0.2">
      <c r="A9" s="290"/>
      <c r="B9" s="290"/>
      <c r="C9" s="109">
        <v>2</v>
      </c>
      <c r="D9" s="110">
        <v>145</v>
      </c>
      <c r="E9" s="111">
        <v>72</v>
      </c>
      <c r="F9" s="111">
        <v>0</v>
      </c>
      <c r="G9" s="112">
        <f>IF(AND(ISBLANK(D9),ISBLANK(E9),ISBLANK(N9),ISBLANK(O9)),"",D9+E9)</f>
        <v>217</v>
      </c>
      <c r="H9" s="113" t="s">
        <v>136</v>
      </c>
      <c r="I9" s="108"/>
      <c r="K9" s="290"/>
      <c r="L9" s="290"/>
      <c r="M9" s="109">
        <v>2</v>
      </c>
      <c r="N9" s="110">
        <v>129</v>
      </c>
      <c r="O9" s="111">
        <v>63</v>
      </c>
      <c r="P9" s="111">
        <v>4</v>
      </c>
      <c r="Q9" s="112">
        <f>IF(AND(ISBLANK(D9),ISBLANK(E9),ISBLANK(N9),ISBLANK(O9)),"",N9+O9)</f>
        <v>192</v>
      </c>
      <c r="R9" s="113" t="s">
        <v>136</v>
      </c>
      <c r="S9" s="108"/>
    </row>
    <row r="10" spans="1:19" ht="12.95" customHeight="1" thickBot="1" x14ac:dyDescent="0.25">
      <c r="A10" s="296" t="s">
        <v>138</v>
      </c>
      <c r="B10" s="297"/>
      <c r="C10" s="109">
        <v>3</v>
      </c>
      <c r="D10" s="110"/>
      <c r="E10" s="111"/>
      <c r="F10" s="111"/>
      <c r="G10" s="112" t="str">
        <f>IF(AND(ISBLANK(D10),ISBLANK(E10),ISBLANK(N10),ISBLANK(O10)),"",D10+E10)</f>
        <v/>
      </c>
      <c r="H10" s="113" t="s">
        <v>136</v>
      </c>
      <c r="I10" s="108"/>
      <c r="K10" s="296" t="s">
        <v>37</v>
      </c>
      <c r="L10" s="297"/>
      <c r="M10" s="109">
        <v>3</v>
      </c>
      <c r="N10" s="110"/>
      <c r="O10" s="111"/>
      <c r="P10" s="111"/>
      <c r="Q10" s="112" t="str">
        <f>IF(AND(ISBLANK(D10),ISBLANK(E10),ISBLANK(N10),ISBLANK(O10)),"",N10+O10)</f>
        <v/>
      </c>
      <c r="R10" s="113" t="s">
        <v>136</v>
      </c>
      <c r="S10" s="108"/>
    </row>
    <row r="11" spans="1:19" ht="12.95" customHeight="1" thickBot="1" x14ac:dyDescent="0.25">
      <c r="A11" s="297"/>
      <c r="B11" s="297"/>
      <c r="C11" s="114">
        <v>4</v>
      </c>
      <c r="D11" s="115"/>
      <c r="E11" s="116"/>
      <c r="F11" s="116"/>
      <c r="G11" s="117" t="str">
        <f>IF(AND(ISBLANK(D11),ISBLANK(E11),ISBLANK(N11),ISBLANK(O11)),"",D11+E11)</f>
        <v/>
      </c>
      <c r="H11" s="118" t="s">
        <v>136</v>
      </c>
      <c r="I11" s="293">
        <f>IF(AND(ISNUMBER(G12),ISNUMBER(Q12)),IF(G12&gt;Q12,2,IF(G12=Q12,1,0)),"")</f>
        <v>2</v>
      </c>
      <c r="K11" s="297"/>
      <c r="L11" s="297"/>
      <c r="M11" s="114">
        <v>4</v>
      </c>
      <c r="N11" s="115"/>
      <c r="O11" s="116"/>
      <c r="P11" s="116"/>
      <c r="Q11" s="117" t="str">
        <f>IF(AND(ISBLANK(D11),ISBLANK(E11),ISBLANK(N11),ISBLANK(O11)),"",N11+O11)</f>
        <v/>
      </c>
      <c r="R11" s="118" t="s">
        <v>136</v>
      </c>
      <c r="S11" s="293">
        <f>IF(AND(ISNUMBER(G12),ISNUMBER(Q12)),IF(Q12&gt;G12,2,IF(G12=Q12,1,0)),"")</f>
        <v>0</v>
      </c>
    </row>
    <row r="12" spans="1:19" ht="15.95" customHeight="1" thickBot="1" x14ac:dyDescent="0.25">
      <c r="A12" s="294" t="s">
        <v>139</v>
      </c>
      <c r="B12" s="295"/>
      <c r="C12" s="119" t="s">
        <v>17</v>
      </c>
      <c r="D12" s="120">
        <f>IF(OR(ISNUMBER(G8),ISNUMBER(G9),ISNUMBER(G10),ISNUMBER(G11)),SUM(D8:D11),"")</f>
        <v>297</v>
      </c>
      <c r="E12" s="121">
        <f>IF(OR(ISNUMBER(G8),ISNUMBER(G9),ISNUMBER(G10),ISNUMBER(G11)),SUM(E8:E11),"")</f>
        <v>140</v>
      </c>
      <c r="F12" s="121">
        <f>IF(OR(ISNUMBER(G8),ISNUMBER(G9),ISNUMBER(G10),ISNUMBER(G11)),SUM(F8:F11),"")</f>
        <v>2</v>
      </c>
      <c r="G12" s="122">
        <f>IF(OR(ISNUMBER(G8),ISNUMBER(G9),ISNUMBER(G10),ISNUMBER(G11)),SUM(G8:G11),"")</f>
        <v>437</v>
      </c>
      <c r="H12" s="118" t="s">
        <v>136</v>
      </c>
      <c r="I12" s="293"/>
      <c r="K12" s="294" t="s">
        <v>140</v>
      </c>
      <c r="L12" s="295"/>
      <c r="M12" s="119" t="s">
        <v>17</v>
      </c>
      <c r="N12" s="120">
        <f>IF(OR(ISNUMBER(Q8),ISNUMBER(Q9),ISNUMBER(Q10),ISNUMBER(Q11)),SUM(N8:N11),"")</f>
        <v>275</v>
      </c>
      <c r="O12" s="121">
        <f>IF(OR(ISNUMBER(Q8),ISNUMBER(Q9),ISNUMBER(Q10),ISNUMBER(Q11)),SUM(O8:O11),"")</f>
        <v>125</v>
      </c>
      <c r="P12" s="121">
        <f>IF(OR(ISNUMBER(Q8),ISNUMBER(Q9),ISNUMBER(Q10),ISNUMBER(Q11)),SUM(P8:P11),"")</f>
        <v>6</v>
      </c>
      <c r="Q12" s="122">
        <f>IF(OR(ISNUMBER(Q8),ISNUMBER(Q9),ISNUMBER(Q10),ISNUMBER(Q11)),SUM(Q8:Q11),"")</f>
        <v>400</v>
      </c>
      <c r="R12" s="118" t="s">
        <v>136</v>
      </c>
      <c r="S12" s="293"/>
    </row>
    <row r="13" spans="1:19" ht="12.95" customHeight="1" thickBot="1" x14ac:dyDescent="0.25">
      <c r="A13" s="290" t="s">
        <v>141</v>
      </c>
      <c r="B13" s="290"/>
      <c r="C13" s="103">
        <v>1</v>
      </c>
      <c r="D13" s="104">
        <v>146</v>
      </c>
      <c r="E13" s="105">
        <v>53</v>
      </c>
      <c r="F13" s="105">
        <v>2</v>
      </c>
      <c r="G13" s="106">
        <f t="shared" ref="G13:G36" si="0">IF(AND(ISBLANK(D13),ISBLANK(E13),ISBLANK(N13),ISBLANK(O13)),"",D13+E13)</f>
        <v>199</v>
      </c>
      <c r="H13" s="107" t="s">
        <v>136</v>
      </c>
      <c r="I13" s="108"/>
      <c r="K13" s="290" t="s">
        <v>142</v>
      </c>
      <c r="L13" s="290"/>
      <c r="M13" s="103">
        <v>1</v>
      </c>
      <c r="N13" s="104">
        <v>137</v>
      </c>
      <c r="O13" s="105">
        <v>60</v>
      </c>
      <c r="P13" s="105">
        <v>3</v>
      </c>
      <c r="Q13" s="106">
        <f t="shared" ref="Q13:Q36" si="1">IF(AND(ISBLANK(D13),ISBLANK(E13),ISBLANK(N13),ISBLANK(O13)),"",N13+O13)</f>
        <v>197</v>
      </c>
      <c r="R13" s="107" t="s">
        <v>136</v>
      </c>
      <c r="S13" s="108"/>
    </row>
    <row r="14" spans="1:19" ht="12.95" customHeight="1" x14ac:dyDescent="0.2">
      <c r="A14" s="290"/>
      <c r="B14" s="290"/>
      <c r="C14" s="109">
        <v>2</v>
      </c>
      <c r="D14" s="110">
        <v>135</v>
      </c>
      <c r="E14" s="111">
        <v>72</v>
      </c>
      <c r="F14" s="111">
        <v>1</v>
      </c>
      <c r="G14" s="112">
        <f t="shared" si="0"/>
        <v>207</v>
      </c>
      <c r="H14" s="113" t="s">
        <v>136</v>
      </c>
      <c r="I14" s="108"/>
      <c r="K14" s="290"/>
      <c r="L14" s="290"/>
      <c r="M14" s="109">
        <v>2</v>
      </c>
      <c r="N14" s="110">
        <v>142</v>
      </c>
      <c r="O14" s="111">
        <v>68</v>
      </c>
      <c r="P14" s="111">
        <v>1</v>
      </c>
      <c r="Q14" s="112">
        <f t="shared" si="1"/>
        <v>210</v>
      </c>
      <c r="R14" s="113" t="s">
        <v>136</v>
      </c>
      <c r="S14" s="108"/>
    </row>
    <row r="15" spans="1:19" ht="12.95" customHeight="1" thickBot="1" x14ac:dyDescent="0.25">
      <c r="A15" s="296" t="s">
        <v>86</v>
      </c>
      <c r="B15" s="297"/>
      <c r="C15" s="109">
        <v>3</v>
      </c>
      <c r="D15" s="110"/>
      <c r="E15" s="111"/>
      <c r="F15" s="111"/>
      <c r="G15" s="112" t="str">
        <f t="shared" si="0"/>
        <v/>
      </c>
      <c r="H15" s="113" t="s">
        <v>136</v>
      </c>
      <c r="I15" s="108"/>
      <c r="K15" s="296" t="s">
        <v>37</v>
      </c>
      <c r="L15" s="297"/>
      <c r="M15" s="109">
        <v>3</v>
      </c>
      <c r="N15" s="110"/>
      <c r="O15" s="111"/>
      <c r="P15" s="111"/>
      <c r="Q15" s="112" t="str">
        <f t="shared" si="1"/>
        <v/>
      </c>
      <c r="R15" s="113" t="s">
        <v>136</v>
      </c>
      <c r="S15" s="108"/>
    </row>
    <row r="16" spans="1:19" ht="12.95" customHeight="1" thickBot="1" x14ac:dyDescent="0.25">
      <c r="A16" s="297"/>
      <c r="B16" s="297"/>
      <c r="C16" s="114">
        <v>4</v>
      </c>
      <c r="D16" s="115"/>
      <c r="E16" s="116"/>
      <c r="F16" s="116"/>
      <c r="G16" s="117" t="str">
        <f t="shared" si="0"/>
        <v/>
      </c>
      <c r="H16" s="118" t="s">
        <v>136</v>
      </c>
      <c r="I16" s="293">
        <f>IF(AND(ISNUMBER(G17),ISNUMBER(Q17)),IF(G17&gt;Q17,2,IF(G17=Q17,1,0)),"")</f>
        <v>0</v>
      </c>
      <c r="K16" s="297"/>
      <c r="L16" s="297"/>
      <c r="M16" s="114">
        <v>4</v>
      </c>
      <c r="N16" s="115"/>
      <c r="O16" s="116"/>
      <c r="P16" s="116"/>
      <c r="Q16" s="117" t="str">
        <f t="shared" si="1"/>
        <v/>
      </c>
      <c r="R16" s="118" t="s">
        <v>136</v>
      </c>
      <c r="S16" s="293">
        <f>IF(AND(ISNUMBER(G17),ISNUMBER(Q17)),IF(Q17&gt;G17,2,IF(G17=Q17,1,0)),"")</f>
        <v>2</v>
      </c>
    </row>
    <row r="17" spans="1:19" ht="15.95" customHeight="1" thickBot="1" x14ac:dyDescent="0.25">
      <c r="A17" s="294" t="s">
        <v>143</v>
      </c>
      <c r="B17" s="295"/>
      <c r="C17" s="119" t="s">
        <v>17</v>
      </c>
      <c r="D17" s="120">
        <f>IF(OR(ISNUMBER(G13),ISNUMBER(G14),ISNUMBER(G15),ISNUMBER(G16)),SUM(D13:D16),"")</f>
        <v>281</v>
      </c>
      <c r="E17" s="121">
        <f>IF(OR(ISNUMBER(G13),ISNUMBER(G14),ISNUMBER(G15),ISNUMBER(G16)),SUM(E13:E16),"")</f>
        <v>125</v>
      </c>
      <c r="F17" s="121">
        <f>IF(OR(ISNUMBER(G13),ISNUMBER(G14),ISNUMBER(G15),ISNUMBER(G16)),SUM(F13:F16),"")</f>
        <v>3</v>
      </c>
      <c r="G17" s="122">
        <f>IF(OR(ISNUMBER(G13),ISNUMBER(G14),ISNUMBER(G15),ISNUMBER(G16)),SUM(G13:G16),"")</f>
        <v>406</v>
      </c>
      <c r="H17" s="118" t="s">
        <v>136</v>
      </c>
      <c r="I17" s="293"/>
      <c r="K17" s="294" t="s">
        <v>144</v>
      </c>
      <c r="L17" s="295"/>
      <c r="M17" s="119" t="s">
        <v>17</v>
      </c>
      <c r="N17" s="120">
        <f>IF(OR(ISNUMBER(Q13),ISNUMBER(Q14),ISNUMBER(Q15),ISNUMBER(Q16)),SUM(N13:N16),"")</f>
        <v>279</v>
      </c>
      <c r="O17" s="121">
        <f>IF(OR(ISNUMBER(Q13),ISNUMBER(Q14),ISNUMBER(Q15),ISNUMBER(Q16)),SUM(O13:O16),"")</f>
        <v>128</v>
      </c>
      <c r="P17" s="121">
        <f>IF(OR(ISNUMBER(Q13),ISNUMBER(Q14),ISNUMBER(Q15),ISNUMBER(Q16)),SUM(P13:P16),"")</f>
        <v>4</v>
      </c>
      <c r="Q17" s="122">
        <f>IF(OR(ISNUMBER(Q13),ISNUMBER(Q14),ISNUMBER(Q15),ISNUMBER(Q16)),SUM(Q13:Q16),"")</f>
        <v>407</v>
      </c>
      <c r="R17" s="118" t="s">
        <v>136</v>
      </c>
      <c r="S17" s="293"/>
    </row>
    <row r="18" spans="1:19" ht="12.95" customHeight="1" thickBot="1" x14ac:dyDescent="0.25">
      <c r="A18" s="290" t="s">
        <v>145</v>
      </c>
      <c r="B18" s="290"/>
      <c r="C18" s="103">
        <v>1</v>
      </c>
      <c r="D18" s="104">
        <v>141</v>
      </c>
      <c r="E18" s="105">
        <v>62</v>
      </c>
      <c r="F18" s="105">
        <v>2</v>
      </c>
      <c r="G18" s="106">
        <f>IF(AND(ISBLANK(D18),ISBLANK(E18),ISBLANK(N18),ISBLANK(O18)),"",D18+E18)</f>
        <v>203</v>
      </c>
      <c r="H18" s="107" t="s">
        <v>136</v>
      </c>
      <c r="I18" s="108"/>
      <c r="K18" s="290" t="s">
        <v>146</v>
      </c>
      <c r="L18" s="290"/>
      <c r="M18" s="103">
        <v>1</v>
      </c>
      <c r="N18" s="104">
        <v>139</v>
      </c>
      <c r="O18" s="105">
        <v>54</v>
      </c>
      <c r="P18" s="105">
        <v>5</v>
      </c>
      <c r="Q18" s="106">
        <f>IF(AND(ISBLANK(D18),ISBLANK(E18),ISBLANK(N18),ISBLANK(O18)),"",N18+O18)</f>
        <v>193</v>
      </c>
      <c r="R18" s="107" t="s">
        <v>136</v>
      </c>
      <c r="S18" s="108"/>
    </row>
    <row r="19" spans="1:19" ht="12.95" customHeight="1" x14ac:dyDescent="0.2">
      <c r="A19" s="290"/>
      <c r="B19" s="290"/>
      <c r="C19" s="109">
        <v>2</v>
      </c>
      <c r="D19" s="110">
        <v>156</v>
      </c>
      <c r="E19" s="111">
        <v>68</v>
      </c>
      <c r="F19" s="111">
        <v>3</v>
      </c>
      <c r="G19" s="112">
        <f t="shared" si="0"/>
        <v>224</v>
      </c>
      <c r="H19" s="113" t="s">
        <v>136</v>
      </c>
      <c r="I19" s="108"/>
      <c r="K19" s="290"/>
      <c r="L19" s="290"/>
      <c r="M19" s="109">
        <v>2</v>
      </c>
      <c r="N19" s="110">
        <v>147</v>
      </c>
      <c r="O19" s="111">
        <v>77</v>
      </c>
      <c r="P19" s="111">
        <v>1</v>
      </c>
      <c r="Q19" s="112">
        <f t="shared" si="1"/>
        <v>224</v>
      </c>
      <c r="R19" s="113" t="s">
        <v>136</v>
      </c>
      <c r="S19" s="108"/>
    </row>
    <row r="20" spans="1:19" ht="12.95" customHeight="1" thickBot="1" x14ac:dyDescent="0.25">
      <c r="A20" s="296" t="s">
        <v>121</v>
      </c>
      <c r="B20" s="297"/>
      <c r="C20" s="109">
        <v>3</v>
      </c>
      <c r="D20" s="110"/>
      <c r="E20" s="111"/>
      <c r="F20" s="111"/>
      <c r="G20" s="112" t="str">
        <f t="shared" si="0"/>
        <v/>
      </c>
      <c r="H20" s="113" t="s">
        <v>136</v>
      </c>
      <c r="I20" s="108"/>
      <c r="K20" s="296" t="s">
        <v>147</v>
      </c>
      <c r="L20" s="297"/>
      <c r="M20" s="109">
        <v>3</v>
      </c>
      <c r="N20" s="110"/>
      <c r="O20" s="111"/>
      <c r="P20" s="111"/>
      <c r="Q20" s="112" t="str">
        <f t="shared" si="1"/>
        <v/>
      </c>
      <c r="R20" s="113" t="s">
        <v>136</v>
      </c>
      <c r="S20" s="108"/>
    </row>
    <row r="21" spans="1:19" ht="12.95" customHeight="1" thickBot="1" x14ac:dyDescent="0.25">
      <c r="A21" s="297"/>
      <c r="B21" s="297"/>
      <c r="C21" s="114">
        <v>4</v>
      </c>
      <c r="D21" s="115"/>
      <c r="E21" s="116"/>
      <c r="F21" s="116"/>
      <c r="G21" s="117" t="str">
        <f t="shared" si="0"/>
        <v/>
      </c>
      <c r="H21" s="118" t="s">
        <v>136</v>
      </c>
      <c r="I21" s="293">
        <f>IF(AND(ISNUMBER(G22),ISNUMBER(Q22)),IF(G22&gt;Q22,2,IF(G22=Q22,1,0)),"")</f>
        <v>2</v>
      </c>
      <c r="K21" s="297"/>
      <c r="L21" s="297"/>
      <c r="M21" s="114">
        <v>4</v>
      </c>
      <c r="N21" s="115"/>
      <c r="O21" s="116"/>
      <c r="P21" s="116"/>
      <c r="Q21" s="117" t="str">
        <f t="shared" si="1"/>
        <v/>
      </c>
      <c r="R21" s="118" t="s">
        <v>136</v>
      </c>
      <c r="S21" s="293">
        <f>IF(AND(ISNUMBER(G22),ISNUMBER(Q22)),IF(Q22&gt;G22,2,IF(G22=Q22,1,0)),"")</f>
        <v>0</v>
      </c>
    </row>
    <row r="22" spans="1:19" ht="15.95" customHeight="1" thickBot="1" x14ac:dyDescent="0.25">
      <c r="A22" s="294" t="s">
        <v>148</v>
      </c>
      <c r="B22" s="295"/>
      <c r="C22" s="119" t="s">
        <v>17</v>
      </c>
      <c r="D22" s="120">
        <f>IF(OR(ISNUMBER(G18),ISNUMBER(G19),ISNUMBER(G20),ISNUMBER(G21)),SUM(D18:D21),"")</f>
        <v>297</v>
      </c>
      <c r="E22" s="121">
        <f>IF(OR(ISNUMBER(G18),ISNUMBER(G19),ISNUMBER(G20),ISNUMBER(G21)),SUM(E18:E21),"")</f>
        <v>130</v>
      </c>
      <c r="F22" s="121">
        <f>IF(OR(ISNUMBER(G18),ISNUMBER(G19),ISNUMBER(G20),ISNUMBER(G21)),SUM(F18:F21),"")</f>
        <v>5</v>
      </c>
      <c r="G22" s="122">
        <f>IF(OR(ISNUMBER(G18),ISNUMBER(G19),ISNUMBER(G20),ISNUMBER(G21)),SUM(G18:G21),"")</f>
        <v>427</v>
      </c>
      <c r="H22" s="118" t="s">
        <v>136</v>
      </c>
      <c r="I22" s="293"/>
      <c r="K22" s="294" t="s">
        <v>149</v>
      </c>
      <c r="L22" s="295"/>
      <c r="M22" s="119" t="s">
        <v>17</v>
      </c>
      <c r="N22" s="120">
        <f>IF(OR(ISNUMBER(Q18),ISNUMBER(Q19),ISNUMBER(Q20),ISNUMBER(Q21)),SUM(N18:N21),"")</f>
        <v>286</v>
      </c>
      <c r="O22" s="121">
        <f>IF(OR(ISNUMBER(Q18),ISNUMBER(Q19),ISNUMBER(Q20),ISNUMBER(Q21)),SUM(O18:O21),"")</f>
        <v>131</v>
      </c>
      <c r="P22" s="121">
        <f>IF(OR(ISNUMBER(Q18),ISNUMBER(Q19),ISNUMBER(Q20),ISNUMBER(Q21)),SUM(P18:P21),"")</f>
        <v>6</v>
      </c>
      <c r="Q22" s="122">
        <f>IF(OR(ISNUMBER(Q18),ISNUMBER(Q19),ISNUMBER(Q20),ISNUMBER(Q21)),SUM(Q18:Q21),"")</f>
        <v>417</v>
      </c>
      <c r="R22" s="118" t="s">
        <v>136</v>
      </c>
      <c r="S22" s="293"/>
    </row>
    <row r="23" spans="1:19" ht="12.95" customHeight="1" thickBot="1" x14ac:dyDescent="0.25">
      <c r="A23" s="290" t="s">
        <v>150</v>
      </c>
      <c r="B23" s="290"/>
      <c r="C23" s="103">
        <v>1</v>
      </c>
      <c r="D23" s="104">
        <v>140</v>
      </c>
      <c r="E23" s="105">
        <v>60</v>
      </c>
      <c r="F23" s="105">
        <v>4</v>
      </c>
      <c r="G23" s="106">
        <f>IF(AND(ISBLANK(D23),ISBLANK(E23),ISBLANK(N23),ISBLANK(O23)),"",D23+E23)</f>
        <v>200</v>
      </c>
      <c r="H23" s="107" t="s">
        <v>136</v>
      </c>
      <c r="I23" s="108"/>
      <c r="K23" s="290" t="s">
        <v>151</v>
      </c>
      <c r="L23" s="290"/>
      <c r="M23" s="103">
        <v>1</v>
      </c>
      <c r="N23" s="104">
        <v>138</v>
      </c>
      <c r="O23" s="105">
        <v>61</v>
      </c>
      <c r="P23" s="105">
        <v>3</v>
      </c>
      <c r="Q23" s="106">
        <f>IF(AND(ISBLANK(D23),ISBLANK(E23),ISBLANK(N23),ISBLANK(O23)),"",N23+O23)</f>
        <v>199</v>
      </c>
      <c r="R23" s="107" t="s">
        <v>136</v>
      </c>
      <c r="S23" s="108"/>
    </row>
    <row r="24" spans="1:19" ht="12.95" customHeight="1" x14ac:dyDescent="0.2">
      <c r="A24" s="290"/>
      <c r="B24" s="290"/>
      <c r="C24" s="109">
        <v>2</v>
      </c>
      <c r="D24" s="110">
        <v>123</v>
      </c>
      <c r="E24" s="111">
        <v>61</v>
      </c>
      <c r="F24" s="111">
        <v>3</v>
      </c>
      <c r="G24" s="112">
        <f t="shared" si="0"/>
        <v>184</v>
      </c>
      <c r="H24" s="113" t="s">
        <v>136</v>
      </c>
      <c r="I24" s="108"/>
      <c r="K24" s="290"/>
      <c r="L24" s="290"/>
      <c r="M24" s="109">
        <v>2</v>
      </c>
      <c r="N24" s="110">
        <v>108</v>
      </c>
      <c r="O24" s="111">
        <v>62</v>
      </c>
      <c r="P24" s="111">
        <v>5</v>
      </c>
      <c r="Q24" s="112">
        <f t="shared" si="1"/>
        <v>170</v>
      </c>
      <c r="R24" s="113" t="s">
        <v>136</v>
      </c>
      <c r="S24" s="108"/>
    </row>
    <row r="25" spans="1:19" ht="12.95" customHeight="1" thickBot="1" x14ac:dyDescent="0.25">
      <c r="A25" s="296" t="s">
        <v>41</v>
      </c>
      <c r="B25" s="297"/>
      <c r="C25" s="109">
        <v>3</v>
      </c>
      <c r="D25" s="110"/>
      <c r="E25" s="111"/>
      <c r="F25" s="111"/>
      <c r="G25" s="112" t="str">
        <f t="shared" si="0"/>
        <v/>
      </c>
      <c r="H25" s="113" t="s">
        <v>136</v>
      </c>
      <c r="I25" s="108"/>
      <c r="K25" s="296" t="s">
        <v>152</v>
      </c>
      <c r="L25" s="297"/>
      <c r="M25" s="109">
        <v>3</v>
      </c>
      <c r="N25" s="110"/>
      <c r="O25" s="111"/>
      <c r="P25" s="111"/>
      <c r="Q25" s="112" t="str">
        <f t="shared" si="1"/>
        <v/>
      </c>
      <c r="R25" s="113" t="s">
        <v>136</v>
      </c>
      <c r="S25" s="108"/>
    </row>
    <row r="26" spans="1:19" ht="12.95" customHeight="1" thickBot="1" x14ac:dyDescent="0.25">
      <c r="A26" s="297"/>
      <c r="B26" s="297"/>
      <c r="C26" s="114">
        <v>4</v>
      </c>
      <c r="D26" s="115"/>
      <c r="E26" s="116"/>
      <c r="F26" s="116"/>
      <c r="G26" s="117" t="str">
        <f t="shared" si="0"/>
        <v/>
      </c>
      <c r="H26" s="118" t="s">
        <v>136</v>
      </c>
      <c r="I26" s="293">
        <f>IF(AND(ISNUMBER(G27),ISNUMBER(Q27)),IF(G27&gt;Q27,2,IF(G27=Q27,1,0)),"")</f>
        <v>2</v>
      </c>
      <c r="K26" s="297"/>
      <c r="L26" s="297"/>
      <c r="M26" s="114">
        <v>4</v>
      </c>
      <c r="N26" s="115"/>
      <c r="O26" s="116"/>
      <c r="P26" s="116"/>
      <c r="Q26" s="117" t="str">
        <f t="shared" si="1"/>
        <v/>
      </c>
      <c r="R26" s="118" t="s">
        <v>136</v>
      </c>
      <c r="S26" s="293">
        <f>IF(AND(ISNUMBER(G27),ISNUMBER(Q27)),IF(Q27&gt;G27,2,IF(G27=Q27,1,0)),"")</f>
        <v>0</v>
      </c>
    </row>
    <row r="27" spans="1:19" ht="15.95" customHeight="1" thickBot="1" x14ac:dyDescent="0.25">
      <c r="A27" s="294" t="s">
        <v>153</v>
      </c>
      <c r="B27" s="295"/>
      <c r="C27" s="119" t="s">
        <v>17</v>
      </c>
      <c r="D27" s="120">
        <f>IF(OR(ISNUMBER(G23),ISNUMBER(G24),ISNUMBER(G25),ISNUMBER(G26)),SUM(D23:D26),"")</f>
        <v>263</v>
      </c>
      <c r="E27" s="121">
        <f>IF(OR(ISNUMBER(G23),ISNUMBER(G24),ISNUMBER(G25),ISNUMBER(G26)),SUM(E23:E26),"")</f>
        <v>121</v>
      </c>
      <c r="F27" s="121">
        <f>IF(OR(ISNUMBER(G23),ISNUMBER(G24),ISNUMBER(G25),ISNUMBER(G26)),SUM(F23:F26),"")</f>
        <v>7</v>
      </c>
      <c r="G27" s="122">
        <f>IF(OR(ISNUMBER(G23),ISNUMBER(G24),ISNUMBER(G25),ISNUMBER(G26)),SUM(G23:G26),"")</f>
        <v>384</v>
      </c>
      <c r="H27" s="118" t="s">
        <v>136</v>
      </c>
      <c r="I27" s="293"/>
      <c r="K27" s="294" t="s">
        <v>154</v>
      </c>
      <c r="L27" s="295"/>
      <c r="M27" s="119" t="s">
        <v>17</v>
      </c>
      <c r="N27" s="120">
        <f>IF(OR(ISNUMBER(Q23),ISNUMBER(Q24),ISNUMBER(Q25),ISNUMBER(Q26)),SUM(N23:N26),"")</f>
        <v>246</v>
      </c>
      <c r="O27" s="121">
        <f>IF(OR(ISNUMBER(Q23),ISNUMBER(Q24),ISNUMBER(Q25),ISNUMBER(Q26)),SUM(O23:O26),"")</f>
        <v>123</v>
      </c>
      <c r="P27" s="121">
        <f>IF(OR(ISNUMBER(Q23),ISNUMBER(Q24),ISNUMBER(Q25),ISNUMBER(Q26)),SUM(P23:P26),"")</f>
        <v>8</v>
      </c>
      <c r="Q27" s="122">
        <f>IF(OR(ISNUMBER(Q23),ISNUMBER(Q24),ISNUMBER(Q25),ISNUMBER(Q26)),SUM(Q23:Q26),"")</f>
        <v>369</v>
      </c>
      <c r="R27" s="118" t="s">
        <v>136</v>
      </c>
      <c r="S27" s="293"/>
    </row>
    <row r="28" spans="1:19" ht="12.95" customHeight="1" thickBot="1" x14ac:dyDescent="0.25">
      <c r="A28" s="290" t="s">
        <v>155</v>
      </c>
      <c r="B28" s="290"/>
      <c r="C28" s="103">
        <v>1</v>
      </c>
      <c r="D28" s="104">
        <v>150</v>
      </c>
      <c r="E28" s="105">
        <v>74</v>
      </c>
      <c r="F28" s="105">
        <v>2</v>
      </c>
      <c r="G28" s="106">
        <f>IF(AND(ISBLANK(D28),ISBLANK(E28),ISBLANK(N28),ISBLANK(O28)),"",D28+E28)</f>
        <v>224</v>
      </c>
      <c r="H28" s="107" t="s">
        <v>136</v>
      </c>
      <c r="I28" s="108"/>
      <c r="K28" s="290" t="s">
        <v>156</v>
      </c>
      <c r="L28" s="290"/>
      <c r="M28" s="103">
        <v>1</v>
      </c>
      <c r="N28" s="104">
        <v>134</v>
      </c>
      <c r="O28" s="105">
        <v>48</v>
      </c>
      <c r="P28" s="105">
        <v>5</v>
      </c>
      <c r="Q28" s="106">
        <f>IF(AND(ISBLANK(D28),ISBLANK(E28),ISBLANK(N28),ISBLANK(O28)),"",N28+O28)</f>
        <v>182</v>
      </c>
      <c r="R28" s="107" t="s">
        <v>136</v>
      </c>
      <c r="S28" s="108"/>
    </row>
    <row r="29" spans="1:19" ht="12.95" customHeight="1" x14ac:dyDescent="0.2">
      <c r="A29" s="290"/>
      <c r="B29" s="290"/>
      <c r="C29" s="109">
        <v>2</v>
      </c>
      <c r="D29" s="110">
        <v>136</v>
      </c>
      <c r="E29" s="111">
        <v>79</v>
      </c>
      <c r="F29" s="111">
        <v>1</v>
      </c>
      <c r="G29" s="112">
        <f t="shared" si="0"/>
        <v>215</v>
      </c>
      <c r="H29" s="113" t="s">
        <v>136</v>
      </c>
      <c r="I29" s="108"/>
      <c r="K29" s="290"/>
      <c r="L29" s="290"/>
      <c r="M29" s="109">
        <v>2</v>
      </c>
      <c r="N29" s="110">
        <v>130</v>
      </c>
      <c r="O29" s="111">
        <v>52</v>
      </c>
      <c r="P29" s="111">
        <v>3</v>
      </c>
      <c r="Q29" s="112">
        <f t="shared" si="1"/>
        <v>182</v>
      </c>
      <c r="R29" s="113" t="s">
        <v>136</v>
      </c>
      <c r="S29" s="108"/>
    </row>
    <row r="30" spans="1:19" ht="12.95" customHeight="1" thickBot="1" x14ac:dyDescent="0.25">
      <c r="A30" s="296" t="s">
        <v>38</v>
      </c>
      <c r="B30" s="297"/>
      <c r="C30" s="109">
        <v>3</v>
      </c>
      <c r="D30" s="110"/>
      <c r="E30" s="111"/>
      <c r="F30" s="111"/>
      <c r="G30" s="112" t="str">
        <f t="shared" si="0"/>
        <v/>
      </c>
      <c r="H30" s="113" t="s">
        <v>136</v>
      </c>
      <c r="I30" s="108"/>
      <c r="K30" s="296" t="s">
        <v>37</v>
      </c>
      <c r="L30" s="297"/>
      <c r="M30" s="109">
        <v>3</v>
      </c>
      <c r="N30" s="110"/>
      <c r="O30" s="111"/>
      <c r="P30" s="111"/>
      <c r="Q30" s="112" t="str">
        <f t="shared" si="1"/>
        <v/>
      </c>
      <c r="R30" s="113" t="s">
        <v>136</v>
      </c>
      <c r="S30" s="108"/>
    </row>
    <row r="31" spans="1:19" ht="12.95" customHeight="1" thickBot="1" x14ac:dyDescent="0.25">
      <c r="A31" s="297"/>
      <c r="B31" s="297"/>
      <c r="C31" s="114">
        <v>4</v>
      </c>
      <c r="D31" s="115"/>
      <c r="E31" s="116"/>
      <c r="F31" s="116"/>
      <c r="G31" s="117" t="str">
        <f t="shared" si="0"/>
        <v/>
      </c>
      <c r="H31" s="118" t="s">
        <v>136</v>
      </c>
      <c r="I31" s="293">
        <f>IF(AND(ISNUMBER(G32),ISNUMBER(Q32)),IF(G32&gt;Q32,2,IF(G32=Q32,1,0)),"")</f>
        <v>2</v>
      </c>
      <c r="K31" s="297"/>
      <c r="L31" s="297"/>
      <c r="M31" s="114">
        <v>4</v>
      </c>
      <c r="N31" s="115"/>
      <c r="O31" s="116"/>
      <c r="P31" s="116"/>
      <c r="Q31" s="117" t="str">
        <f t="shared" si="1"/>
        <v/>
      </c>
      <c r="R31" s="118" t="s">
        <v>136</v>
      </c>
      <c r="S31" s="293">
        <f>IF(AND(ISNUMBER(G32),ISNUMBER(Q32)),IF(Q32&gt;G32,2,IF(G32=Q32,1,0)),"")</f>
        <v>0</v>
      </c>
    </row>
    <row r="32" spans="1:19" ht="15.95" customHeight="1" thickBot="1" x14ac:dyDescent="0.25">
      <c r="A32" s="294" t="s">
        <v>157</v>
      </c>
      <c r="B32" s="295"/>
      <c r="C32" s="119" t="s">
        <v>17</v>
      </c>
      <c r="D32" s="120">
        <f>IF(OR(ISNUMBER(G28),ISNUMBER(G29),ISNUMBER(G30),ISNUMBER(G31)),SUM(D28:D31),"")</f>
        <v>286</v>
      </c>
      <c r="E32" s="121">
        <f>IF(OR(ISNUMBER(G28),ISNUMBER(G29),ISNUMBER(G30),ISNUMBER(G31)),SUM(E28:E31),"")</f>
        <v>153</v>
      </c>
      <c r="F32" s="121">
        <f>IF(OR(ISNUMBER(G28),ISNUMBER(G29),ISNUMBER(G30),ISNUMBER(G31)),SUM(F28:F31),"")</f>
        <v>3</v>
      </c>
      <c r="G32" s="122">
        <f>IF(OR(ISNUMBER(G28),ISNUMBER(G29),ISNUMBER(G30),ISNUMBER(G31)),SUM(G28:G31),"")</f>
        <v>439</v>
      </c>
      <c r="H32" s="118" t="s">
        <v>136</v>
      </c>
      <c r="I32" s="293"/>
      <c r="K32" s="294" t="s">
        <v>158</v>
      </c>
      <c r="L32" s="295"/>
      <c r="M32" s="119" t="s">
        <v>17</v>
      </c>
      <c r="N32" s="120">
        <f>IF(OR(ISNUMBER(Q28),ISNUMBER(Q29),ISNUMBER(Q30),ISNUMBER(Q31)),SUM(N28:N31),"")</f>
        <v>264</v>
      </c>
      <c r="O32" s="121">
        <f>IF(OR(ISNUMBER(Q28),ISNUMBER(Q29),ISNUMBER(Q30),ISNUMBER(Q31)),SUM(O28:O31),"")</f>
        <v>100</v>
      </c>
      <c r="P32" s="121">
        <f>IF(OR(ISNUMBER(Q28),ISNUMBER(Q29),ISNUMBER(Q30),ISNUMBER(Q31)),SUM(P28:P31),"")</f>
        <v>8</v>
      </c>
      <c r="Q32" s="122">
        <f>IF(OR(ISNUMBER(Q28),ISNUMBER(Q29),ISNUMBER(Q30),ISNUMBER(Q31)),SUM(Q28:Q31),"")</f>
        <v>364</v>
      </c>
      <c r="R32" s="118" t="s">
        <v>136</v>
      </c>
      <c r="S32" s="293"/>
    </row>
    <row r="33" spans="1:19" ht="12.95" customHeight="1" thickBot="1" x14ac:dyDescent="0.25">
      <c r="A33" s="290" t="s">
        <v>159</v>
      </c>
      <c r="B33" s="290"/>
      <c r="C33" s="103">
        <v>1</v>
      </c>
      <c r="D33" s="104">
        <v>148</v>
      </c>
      <c r="E33" s="105">
        <v>63</v>
      </c>
      <c r="F33" s="105">
        <v>1</v>
      </c>
      <c r="G33" s="106">
        <f>IF(AND(ISBLANK(D33),ISBLANK(E33),ISBLANK(N33),ISBLANK(O33)),"",D33+E33)</f>
        <v>211</v>
      </c>
      <c r="H33" s="107" t="s">
        <v>136</v>
      </c>
      <c r="I33" s="108"/>
      <c r="K33" s="290" t="s">
        <v>160</v>
      </c>
      <c r="L33" s="290"/>
      <c r="M33" s="103">
        <v>1</v>
      </c>
      <c r="N33" s="104">
        <v>139</v>
      </c>
      <c r="O33" s="105">
        <v>53</v>
      </c>
      <c r="P33" s="105">
        <v>5</v>
      </c>
      <c r="Q33" s="106">
        <f>IF(AND(ISBLANK(D33),ISBLANK(E33),ISBLANK(N33),ISBLANK(O33)),"",N33+O33)</f>
        <v>192</v>
      </c>
      <c r="R33" s="107" t="s">
        <v>136</v>
      </c>
      <c r="S33" s="108"/>
    </row>
    <row r="34" spans="1:19" ht="12.95" customHeight="1" x14ac:dyDescent="0.2">
      <c r="A34" s="290"/>
      <c r="B34" s="290"/>
      <c r="C34" s="109">
        <v>2</v>
      </c>
      <c r="D34" s="110">
        <v>159</v>
      </c>
      <c r="E34" s="111">
        <v>63</v>
      </c>
      <c r="F34" s="111">
        <v>2</v>
      </c>
      <c r="G34" s="112">
        <f t="shared" si="0"/>
        <v>222</v>
      </c>
      <c r="H34" s="113" t="s">
        <v>136</v>
      </c>
      <c r="I34" s="108"/>
      <c r="K34" s="290"/>
      <c r="L34" s="290"/>
      <c r="M34" s="109">
        <v>2</v>
      </c>
      <c r="N34" s="110">
        <v>131</v>
      </c>
      <c r="O34" s="111">
        <v>42</v>
      </c>
      <c r="P34" s="111">
        <v>5</v>
      </c>
      <c r="Q34" s="112">
        <f t="shared" si="1"/>
        <v>173</v>
      </c>
      <c r="R34" s="113" t="s">
        <v>136</v>
      </c>
      <c r="S34" s="108"/>
    </row>
    <row r="35" spans="1:19" ht="12.95" customHeight="1" thickBot="1" x14ac:dyDescent="0.25">
      <c r="A35" s="296" t="s">
        <v>37</v>
      </c>
      <c r="B35" s="297"/>
      <c r="C35" s="109">
        <v>3</v>
      </c>
      <c r="D35" s="110"/>
      <c r="E35" s="111"/>
      <c r="F35" s="111"/>
      <c r="G35" s="112" t="str">
        <f t="shared" si="0"/>
        <v/>
      </c>
      <c r="H35" s="113" t="s">
        <v>136</v>
      </c>
      <c r="I35" s="108"/>
      <c r="K35" s="296" t="s">
        <v>161</v>
      </c>
      <c r="L35" s="297"/>
      <c r="M35" s="109">
        <v>3</v>
      </c>
      <c r="N35" s="110"/>
      <c r="O35" s="111"/>
      <c r="P35" s="111"/>
      <c r="Q35" s="112" t="str">
        <f t="shared" si="1"/>
        <v/>
      </c>
      <c r="R35" s="113" t="s">
        <v>136</v>
      </c>
      <c r="S35" s="108"/>
    </row>
    <row r="36" spans="1:19" ht="12.95" customHeight="1" thickBot="1" x14ac:dyDescent="0.25">
      <c r="A36" s="297"/>
      <c r="B36" s="297"/>
      <c r="C36" s="114">
        <v>4</v>
      </c>
      <c r="D36" s="115"/>
      <c r="E36" s="116"/>
      <c r="F36" s="116"/>
      <c r="G36" s="117" t="str">
        <f t="shared" si="0"/>
        <v/>
      </c>
      <c r="H36" s="118" t="s">
        <v>136</v>
      </c>
      <c r="I36" s="293">
        <f>IF(AND(ISNUMBER(G37),ISNUMBER(Q37)),IF(G37&gt;Q37,2,IF(G37=Q37,1,0)),"")</f>
        <v>2</v>
      </c>
      <c r="K36" s="297"/>
      <c r="L36" s="297"/>
      <c r="M36" s="114">
        <v>4</v>
      </c>
      <c r="N36" s="115"/>
      <c r="O36" s="116"/>
      <c r="P36" s="116"/>
      <c r="Q36" s="117" t="str">
        <f t="shared" si="1"/>
        <v/>
      </c>
      <c r="R36" s="118" t="s">
        <v>136</v>
      </c>
      <c r="S36" s="293">
        <f>IF(AND(ISNUMBER(G37),ISNUMBER(Q37)),IF(Q37&gt;G37,2,IF(G37=Q37,1,0)),"")</f>
        <v>0</v>
      </c>
    </row>
    <row r="37" spans="1:19" ht="15.95" customHeight="1" thickBot="1" x14ac:dyDescent="0.25">
      <c r="A37" s="294" t="s">
        <v>162</v>
      </c>
      <c r="B37" s="295"/>
      <c r="C37" s="119" t="s">
        <v>17</v>
      </c>
      <c r="D37" s="120">
        <f>IF(OR(ISNUMBER(G33),ISNUMBER(G34),ISNUMBER(G35),ISNUMBER(G36)),SUM(D33:D36),"")</f>
        <v>307</v>
      </c>
      <c r="E37" s="121">
        <f>IF(OR(ISNUMBER(G33),ISNUMBER(G34),ISNUMBER(G35),ISNUMBER(G36)),SUM(E33:E36),"")</f>
        <v>126</v>
      </c>
      <c r="F37" s="121">
        <f>IF(OR(ISNUMBER(G33),ISNUMBER(G34),ISNUMBER(G35),ISNUMBER(G36)),SUM(F33:F36),"")</f>
        <v>3</v>
      </c>
      <c r="G37" s="122">
        <f>IF(OR(ISNUMBER(G33),ISNUMBER(G34),ISNUMBER(G35),ISNUMBER(G36)),SUM(G33:G36),"")</f>
        <v>433</v>
      </c>
      <c r="H37" s="123" t="s">
        <v>136</v>
      </c>
      <c r="I37" s="293"/>
      <c r="K37" s="294" t="s">
        <v>163</v>
      </c>
      <c r="L37" s="295"/>
      <c r="M37" s="119" t="s">
        <v>17</v>
      </c>
      <c r="N37" s="120">
        <f>IF(OR(ISNUMBER(Q33),ISNUMBER(Q34),ISNUMBER(Q35),ISNUMBER(Q36)),SUM(N33:N36),"")</f>
        <v>270</v>
      </c>
      <c r="O37" s="121">
        <f>IF(OR(ISNUMBER(Q33),ISNUMBER(Q34),ISNUMBER(Q35),ISNUMBER(Q36)),SUM(O33:O36),"")</f>
        <v>95</v>
      </c>
      <c r="P37" s="121">
        <f>IF(OR(ISNUMBER(Q33),ISNUMBER(Q34),ISNUMBER(Q35),ISNUMBER(Q36)),SUM(P33:P36),"")</f>
        <v>10</v>
      </c>
      <c r="Q37" s="122">
        <f>IF(OR(ISNUMBER(Q33),ISNUMBER(Q34),ISNUMBER(Q35),ISNUMBER(Q36)),SUM(Q33:Q36),"")</f>
        <v>365</v>
      </c>
      <c r="R37" s="123" t="s">
        <v>136</v>
      </c>
      <c r="S37" s="293"/>
    </row>
    <row r="38" spans="1:19" ht="5.0999999999999996" customHeight="1" thickBot="1" x14ac:dyDescent="0.25"/>
    <row r="39" spans="1:19" ht="20.100000000000001" customHeight="1" thickBot="1" x14ac:dyDescent="0.25">
      <c r="A39" s="124"/>
      <c r="B39" s="125"/>
      <c r="C39" s="126" t="s">
        <v>42</v>
      </c>
      <c r="D39" s="127">
        <f>IF(OR(ISNUMBER(G12),ISNUMBER(G17),ISNUMBER(G22),ISNUMBER(G27),ISNUMBER(G32),ISNUMBER(G37)),SUM(D12,D17,D22,D27,D32,D37),"")</f>
        <v>1731</v>
      </c>
      <c r="E39" s="128">
        <f>IF(OR(ISNUMBER(G12),ISNUMBER(G17),ISNUMBER(G22),ISNUMBER(G27),ISNUMBER(G32),ISNUMBER(G37)),SUM(E12,E17,E22,E27,E32,E37),"")</f>
        <v>795</v>
      </c>
      <c r="F39" s="128">
        <f>IF(OR(ISNUMBER(G12),ISNUMBER(G17),ISNUMBER(G22),ISNUMBER(G27),ISNUMBER(G32),ISNUMBER(G37)),SUM(F12,F17,F22,F27,F32,F37),"")</f>
        <v>23</v>
      </c>
      <c r="G39" s="129">
        <f>IF(OR(ISNUMBER(G12),ISNUMBER(G17),ISNUMBER(G22),ISNUMBER(G27),ISNUMBER(G32),ISNUMBER(G37)),SUM(G12,G17,G22,G27,G32,G37),"")</f>
        <v>2526</v>
      </c>
      <c r="H39" s="130" t="s">
        <v>136</v>
      </c>
      <c r="I39" s="131">
        <f>IF(AND(ISNUMBER(G39)),IF(G39&gt;Q39,4,IF(G39=Q39,2,0)),"")</f>
        <v>4</v>
      </c>
      <c r="K39" s="124"/>
      <c r="L39" s="125"/>
      <c r="M39" s="126" t="s">
        <v>42</v>
      </c>
      <c r="N39" s="127">
        <f>IF(OR(ISNUMBER(Q12),ISNUMBER(Q17),ISNUMBER(Q22),ISNUMBER(Q27),ISNUMBER(Q32),ISNUMBER(Q37)),SUM(N12,N17,N22,N27,N32,N37),"")</f>
        <v>1620</v>
      </c>
      <c r="O39" s="128">
        <f>IF(OR(ISNUMBER(Q12),ISNUMBER(Q17),ISNUMBER(Q22),ISNUMBER(Q27),ISNUMBER(Q32),ISNUMBER(Q37)),SUM(O12,O17,O22,O27,O32,O37),"")</f>
        <v>702</v>
      </c>
      <c r="P39" s="128">
        <f>IF(OR(ISNUMBER(Q12),ISNUMBER(Q17),ISNUMBER(Q22),ISNUMBER(Q27),ISNUMBER(Q32),ISNUMBER(Q37)),SUM(P12,P17,P22,P27,P32,P37),"")</f>
        <v>42</v>
      </c>
      <c r="Q39" s="129">
        <f>IF(OR(ISNUMBER(Q12),ISNUMBER(Q17),ISNUMBER(Q22),ISNUMBER(Q27),ISNUMBER(Q32),ISNUMBER(Q37)),SUM(Q12,Q17,Q22,Q27,Q32,Q37),"")</f>
        <v>2322</v>
      </c>
      <c r="R39" s="130" t="s">
        <v>136</v>
      </c>
      <c r="S39" s="131">
        <f>IF(AND(ISNUMBER(Q39)),IF(Q39&gt;G39,4,IF(Q39=G39,2,0)),"")</f>
        <v>0</v>
      </c>
    </row>
    <row r="40" spans="1:19" ht="5.0999999999999996" customHeight="1" thickBot="1" x14ac:dyDescent="0.25"/>
    <row r="41" spans="1:19" ht="18" customHeight="1" thickBot="1" x14ac:dyDescent="0.25">
      <c r="A41" s="132"/>
      <c r="B41" s="133" t="s">
        <v>43</v>
      </c>
      <c r="C41" s="301" t="s">
        <v>164</v>
      </c>
      <c r="D41" s="301"/>
      <c r="E41" s="301"/>
      <c r="G41" s="302" t="s">
        <v>44</v>
      </c>
      <c r="H41" s="302"/>
      <c r="I41" s="134">
        <f>IF(ISNUMBER(I39),SUM(I11,I16,I21,I26,I31,I36,I39),"")</f>
        <v>14</v>
      </c>
      <c r="K41" s="132"/>
      <c r="L41" s="133" t="s">
        <v>43</v>
      </c>
      <c r="M41" s="301" t="s">
        <v>165</v>
      </c>
      <c r="N41" s="301"/>
      <c r="O41" s="301"/>
      <c r="Q41" s="302" t="s">
        <v>44</v>
      </c>
      <c r="R41" s="302"/>
      <c r="S41" s="134">
        <f>IF(ISNUMBER(S39),SUM(S11,S16,S21,S26,S31,S36,S39),"")</f>
        <v>2</v>
      </c>
    </row>
    <row r="42" spans="1:19" ht="18" customHeight="1" x14ac:dyDescent="0.2">
      <c r="A42" s="132"/>
      <c r="B42" s="133" t="s">
        <v>45</v>
      </c>
      <c r="C42" s="303"/>
      <c r="D42" s="303"/>
      <c r="E42" s="303"/>
      <c r="G42" s="135"/>
      <c r="H42" s="135"/>
      <c r="I42" s="135"/>
      <c r="K42" s="132"/>
      <c r="L42" s="133" t="s">
        <v>45</v>
      </c>
      <c r="M42" s="303"/>
      <c r="N42" s="303"/>
      <c r="O42" s="303"/>
      <c r="Q42" s="136"/>
      <c r="R42" s="136"/>
      <c r="S42" s="136"/>
    </row>
    <row r="43" spans="1:19" ht="20.100000000000001" customHeight="1" x14ac:dyDescent="0.2">
      <c r="A43" s="133" t="s">
        <v>46</v>
      </c>
      <c r="B43" s="133" t="s">
        <v>47</v>
      </c>
      <c r="C43" s="304" t="s">
        <v>166</v>
      </c>
      <c r="D43" s="304"/>
      <c r="E43" s="304"/>
      <c r="F43" s="304"/>
      <c r="G43" s="304"/>
      <c r="H43" s="304"/>
      <c r="I43" s="133"/>
      <c r="J43" s="133"/>
      <c r="K43" s="133" t="s">
        <v>48</v>
      </c>
      <c r="L43" s="305" t="s">
        <v>167</v>
      </c>
      <c r="M43" s="304"/>
      <c r="O43" s="133" t="s">
        <v>45</v>
      </c>
      <c r="P43" s="304"/>
      <c r="Q43" s="304"/>
      <c r="R43" s="304"/>
      <c r="S43" s="304"/>
    </row>
    <row r="44" spans="1:19" ht="9.9499999999999993" customHeight="1" x14ac:dyDescent="0.2"/>
    <row r="45" spans="1:19" ht="30" customHeight="1" x14ac:dyDescent="0.3">
      <c r="A45" s="137" t="s">
        <v>49</v>
      </c>
    </row>
    <row r="46" spans="1:19" ht="20.100000000000001" customHeight="1" x14ac:dyDescent="0.2">
      <c r="B46" s="138" t="s">
        <v>168</v>
      </c>
      <c r="C46" s="298">
        <v>0.72916666666666663</v>
      </c>
      <c r="D46" s="298"/>
      <c r="E46" s="94" t="s">
        <v>169</v>
      </c>
      <c r="I46" s="138" t="s">
        <v>170</v>
      </c>
      <c r="J46" s="306">
        <v>20</v>
      </c>
      <c r="K46" s="306"/>
      <c r="L46" s="139" t="s">
        <v>171</v>
      </c>
    </row>
    <row r="47" spans="1:19" ht="20.100000000000001" customHeight="1" x14ac:dyDescent="0.2">
      <c r="B47" s="138" t="s">
        <v>172</v>
      </c>
      <c r="C47" s="298">
        <v>0.91319444444444453</v>
      </c>
      <c r="D47" s="298"/>
      <c r="E47" s="94" t="s">
        <v>169</v>
      </c>
      <c r="I47" s="138" t="s">
        <v>173</v>
      </c>
      <c r="J47" s="299">
        <v>1</v>
      </c>
      <c r="K47" s="299"/>
      <c r="P47" s="138" t="s">
        <v>174</v>
      </c>
      <c r="Q47" s="300"/>
      <c r="R47" s="300"/>
      <c r="S47" s="300"/>
    </row>
    <row r="48" spans="1:19" ht="9.9499999999999993" customHeight="1" x14ac:dyDescent="0.2"/>
    <row r="49" spans="1:19" ht="15" customHeight="1" x14ac:dyDescent="0.2">
      <c r="A49" s="307" t="s">
        <v>57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</row>
    <row r="50" spans="1:19" ht="81" customHeight="1" x14ac:dyDescent="0.2">
      <c r="A50" s="308"/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</row>
    <row r="51" spans="1:19" ht="5.0999999999999996" customHeight="1" x14ac:dyDescent="0.2"/>
    <row r="52" spans="1:19" ht="15" customHeight="1" x14ac:dyDescent="0.2">
      <c r="A52" s="307" t="s">
        <v>58</v>
      </c>
      <c r="B52" s="307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</row>
    <row r="53" spans="1:19" ht="6" customHeight="1" x14ac:dyDescent="0.2">
      <c r="A53" s="140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2"/>
    </row>
    <row r="54" spans="1:19" ht="21" customHeight="1" x14ac:dyDescent="0.2">
      <c r="A54" s="143" t="s">
        <v>5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4" t="s">
        <v>7</v>
      </c>
      <c r="L54" s="141"/>
      <c r="M54" s="141"/>
      <c r="N54" s="141"/>
      <c r="O54" s="141"/>
      <c r="P54" s="141"/>
      <c r="Q54" s="141"/>
      <c r="R54" s="141"/>
      <c r="S54" s="142"/>
    </row>
    <row r="55" spans="1:19" ht="21" customHeight="1" x14ac:dyDescent="0.2">
      <c r="A55" s="145"/>
      <c r="B55" s="146" t="s">
        <v>59</v>
      </c>
      <c r="C55" s="147"/>
      <c r="D55" s="148"/>
      <c r="E55" s="146" t="s">
        <v>60</v>
      </c>
      <c r="F55" s="147"/>
      <c r="G55" s="147"/>
      <c r="H55" s="147"/>
      <c r="I55" s="148"/>
      <c r="J55" s="141"/>
      <c r="K55" s="149"/>
      <c r="L55" s="146" t="s">
        <v>59</v>
      </c>
      <c r="M55" s="147"/>
      <c r="N55" s="148"/>
      <c r="O55" s="146" t="s">
        <v>60</v>
      </c>
      <c r="P55" s="147"/>
      <c r="Q55" s="147"/>
      <c r="R55" s="147"/>
      <c r="S55" s="150"/>
    </row>
    <row r="56" spans="1:19" ht="21" customHeight="1" x14ac:dyDescent="0.2">
      <c r="A56" s="151" t="s">
        <v>61</v>
      </c>
      <c r="B56" s="152" t="s">
        <v>62</v>
      </c>
      <c r="C56" s="153"/>
      <c r="D56" s="154" t="s">
        <v>63</v>
      </c>
      <c r="E56" s="152" t="s">
        <v>62</v>
      </c>
      <c r="F56" s="155"/>
      <c r="G56" s="155"/>
      <c r="H56" s="156"/>
      <c r="I56" s="154" t="s">
        <v>63</v>
      </c>
      <c r="J56" s="141"/>
      <c r="K56" s="157" t="s">
        <v>61</v>
      </c>
      <c r="L56" s="152" t="s">
        <v>62</v>
      </c>
      <c r="M56" s="153"/>
      <c r="N56" s="154" t="s">
        <v>63</v>
      </c>
      <c r="O56" s="152" t="s">
        <v>62</v>
      </c>
      <c r="P56" s="155"/>
      <c r="Q56" s="155"/>
      <c r="R56" s="156"/>
      <c r="S56" s="158" t="s">
        <v>63</v>
      </c>
    </row>
    <row r="57" spans="1:19" ht="21" customHeight="1" x14ac:dyDescent="0.2">
      <c r="A57" s="159"/>
      <c r="B57" s="309"/>
      <c r="C57" s="309"/>
      <c r="D57" s="160"/>
      <c r="E57" s="309"/>
      <c r="F57" s="309"/>
      <c r="G57" s="309"/>
      <c r="H57" s="309"/>
      <c r="I57" s="160"/>
      <c r="J57" s="141"/>
      <c r="K57" s="161"/>
      <c r="L57" s="309"/>
      <c r="M57" s="309"/>
      <c r="N57" s="160"/>
      <c r="O57" s="309"/>
      <c r="P57" s="309"/>
      <c r="Q57" s="309"/>
      <c r="R57" s="309"/>
      <c r="S57" s="162"/>
    </row>
    <row r="58" spans="1:19" ht="21" customHeight="1" x14ac:dyDescent="0.2">
      <c r="A58" s="159"/>
      <c r="B58" s="309"/>
      <c r="C58" s="309"/>
      <c r="D58" s="160"/>
      <c r="E58" s="309"/>
      <c r="F58" s="309"/>
      <c r="G58" s="309"/>
      <c r="H58" s="309"/>
      <c r="I58" s="160"/>
      <c r="J58" s="141"/>
      <c r="K58" s="161"/>
      <c r="L58" s="309"/>
      <c r="M58" s="309"/>
      <c r="N58" s="160"/>
      <c r="O58" s="309"/>
      <c r="P58" s="309"/>
      <c r="Q58" s="309"/>
      <c r="R58" s="309"/>
      <c r="S58" s="162"/>
    </row>
    <row r="59" spans="1:19" ht="12" customHeight="1" x14ac:dyDescent="0.2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5"/>
    </row>
    <row r="60" spans="1:19" ht="5.0999999999999996" customHeight="1" x14ac:dyDescent="0.2"/>
    <row r="61" spans="1:19" ht="15" customHeight="1" x14ac:dyDescent="0.2">
      <c r="A61" s="307" t="s">
        <v>64</v>
      </c>
      <c r="B61" s="307"/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</row>
    <row r="62" spans="1:19" ht="81" customHeight="1" x14ac:dyDescent="0.2">
      <c r="A62" s="308"/>
      <c r="B62" s="308"/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</row>
    <row r="63" spans="1:19" ht="5.0999999999999996" customHeight="1" x14ac:dyDescent="0.2"/>
    <row r="64" spans="1:19" ht="15" customHeight="1" x14ac:dyDescent="0.2">
      <c r="A64" s="307" t="s">
        <v>65</v>
      </c>
      <c r="B64" s="307"/>
      <c r="C64" s="307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</row>
    <row r="65" spans="1:19" ht="81" customHeight="1" x14ac:dyDescent="0.2">
      <c r="A65" s="308"/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</row>
    <row r="66" spans="1:19" ht="30" customHeight="1" x14ac:dyDescent="0.2">
      <c r="A66" s="166"/>
      <c r="B66" s="167" t="s">
        <v>175</v>
      </c>
      <c r="C66" s="310"/>
      <c r="D66" s="310"/>
      <c r="E66" s="310"/>
      <c r="F66" s="310"/>
      <c r="G66" s="310"/>
      <c r="H66" s="310"/>
    </row>
  </sheetData>
  <sheetProtection password="CD88" sheet="1" objects="1" scenarios="1" selectLockedCells="1"/>
  <mergeCells count="95"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B3:I3"/>
    <mergeCell ref="L3:S3"/>
    <mergeCell ref="D1:I1"/>
    <mergeCell ref="L1:N1"/>
    <mergeCell ref="O1:P1"/>
    <mergeCell ref="Q1:S1"/>
    <mergeCell ref="A2:H2"/>
  </mergeCells>
  <dataValidations count="6">
    <dataValidation type="date" allowBlank="1" showErrorMessage="1" errorTitle="Špatný fromát !" error="Zadej datum ve tvaru D.M.RRRR." sqref="Q1:S1 JM1:JO1 TI1:TK1 ADE1:ADG1 ANA1:ANC1 AWW1:AWY1 BGS1:BGU1 BQO1:BQQ1 CAK1:CAM1 CKG1:CKI1 CUC1:CUE1 DDY1:DEA1 DNU1:DNW1 DXQ1:DXS1 EHM1:EHO1 ERI1:ERK1 FBE1:FBG1 FLA1:FLC1 FUW1:FUY1 GES1:GEU1 GOO1:GOQ1 GYK1:GYM1 HIG1:HII1 HSC1:HSE1 IBY1:ICA1 ILU1:ILW1 IVQ1:IVS1 JFM1:JFO1 JPI1:JPK1 JZE1:JZG1 KJA1:KJC1 KSW1:KSY1 LCS1:LCU1 LMO1:LMQ1 LWK1:LWM1 MGG1:MGI1 MQC1:MQE1 MZY1:NAA1 NJU1:NJW1 NTQ1:NTS1 ODM1:ODO1 ONI1:ONK1 OXE1:OXG1 PHA1:PHC1 PQW1:PQY1 QAS1:QAU1 QKO1:QKQ1 QUK1:QUM1 REG1:REI1 ROC1:ROE1 RXY1:RYA1 SHU1:SHW1 SRQ1:SRS1 TBM1:TBO1 TLI1:TLK1 TVE1:TVG1 UFA1:UFC1 UOW1:UOY1 UYS1:UYU1 VIO1:VIQ1 VSK1:VSM1 WCG1:WCI1 WMC1:WME1 WVY1:WWA1 Q65537:S65537 JM65537:JO65537 TI65537:TK65537 ADE65537:ADG65537 ANA65537:ANC65537 AWW65537:AWY65537 BGS65537:BGU65537 BQO65537:BQQ65537 CAK65537:CAM65537 CKG65537:CKI65537 CUC65537:CUE65537 DDY65537:DEA65537 DNU65537:DNW65537 DXQ65537:DXS65537 EHM65537:EHO65537 ERI65537:ERK65537 FBE65537:FBG65537 FLA65537:FLC65537 FUW65537:FUY65537 GES65537:GEU65537 GOO65537:GOQ65537 GYK65537:GYM65537 HIG65537:HII65537 HSC65537:HSE65537 IBY65537:ICA65537 ILU65537:ILW65537 IVQ65537:IVS65537 JFM65537:JFO65537 JPI65537:JPK65537 JZE65537:JZG65537 KJA65537:KJC65537 KSW65537:KSY65537 LCS65537:LCU65537 LMO65537:LMQ65537 LWK65537:LWM65537 MGG65537:MGI65537 MQC65537:MQE65537 MZY65537:NAA65537 NJU65537:NJW65537 NTQ65537:NTS65537 ODM65537:ODO65537 ONI65537:ONK65537 OXE65537:OXG65537 PHA65537:PHC65537 PQW65537:PQY65537 QAS65537:QAU65537 QKO65537:QKQ65537 QUK65537:QUM65537 REG65537:REI65537 ROC65537:ROE65537 RXY65537:RYA65537 SHU65537:SHW65537 SRQ65537:SRS65537 TBM65537:TBO65537 TLI65537:TLK65537 TVE65537:TVG65537 UFA65537:UFC65537 UOW65537:UOY65537 UYS65537:UYU65537 VIO65537:VIQ65537 VSK65537:VSM65537 WCG65537:WCI65537 WMC65537:WME65537 WVY65537:WWA65537 Q131073:S131073 JM131073:JO131073 TI131073:TK131073 ADE131073:ADG131073 ANA131073:ANC131073 AWW131073:AWY131073 BGS131073:BGU131073 BQO131073:BQQ131073 CAK131073:CAM131073 CKG131073:CKI131073 CUC131073:CUE131073 DDY131073:DEA131073 DNU131073:DNW131073 DXQ131073:DXS131073 EHM131073:EHO131073 ERI131073:ERK131073 FBE131073:FBG131073 FLA131073:FLC131073 FUW131073:FUY131073 GES131073:GEU131073 GOO131073:GOQ131073 GYK131073:GYM131073 HIG131073:HII131073 HSC131073:HSE131073 IBY131073:ICA131073 ILU131073:ILW131073 IVQ131073:IVS131073 JFM131073:JFO131073 JPI131073:JPK131073 JZE131073:JZG131073 KJA131073:KJC131073 KSW131073:KSY131073 LCS131073:LCU131073 LMO131073:LMQ131073 LWK131073:LWM131073 MGG131073:MGI131073 MQC131073:MQE131073 MZY131073:NAA131073 NJU131073:NJW131073 NTQ131073:NTS131073 ODM131073:ODO131073 ONI131073:ONK131073 OXE131073:OXG131073 PHA131073:PHC131073 PQW131073:PQY131073 QAS131073:QAU131073 QKO131073:QKQ131073 QUK131073:QUM131073 REG131073:REI131073 ROC131073:ROE131073 RXY131073:RYA131073 SHU131073:SHW131073 SRQ131073:SRS131073 TBM131073:TBO131073 TLI131073:TLK131073 TVE131073:TVG131073 UFA131073:UFC131073 UOW131073:UOY131073 UYS131073:UYU131073 VIO131073:VIQ131073 VSK131073:VSM131073 WCG131073:WCI131073 WMC131073:WME131073 WVY131073:WWA131073 Q196609:S196609 JM196609:JO196609 TI196609:TK196609 ADE196609:ADG196609 ANA196609:ANC196609 AWW196609:AWY196609 BGS196609:BGU196609 BQO196609:BQQ196609 CAK196609:CAM196609 CKG196609:CKI196609 CUC196609:CUE196609 DDY196609:DEA196609 DNU196609:DNW196609 DXQ196609:DXS196609 EHM196609:EHO196609 ERI196609:ERK196609 FBE196609:FBG196609 FLA196609:FLC196609 FUW196609:FUY196609 GES196609:GEU196609 GOO196609:GOQ196609 GYK196609:GYM196609 HIG196609:HII196609 HSC196609:HSE196609 IBY196609:ICA196609 ILU196609:ILW196609 IVQ196609:IVS196609 JFM196609:JFO196609 JPI196609:JPK196609 JZE196609:JZG196609 KJA196609:KJC196609 KSW196609:KSY196609 LCS196609:LCU196609 LMO196609:LMQ196609 LWK196609:LWM196609 MGG196609:MGI196609 MQC196609:MQE196609 MZY196609:NAA196609 NJU196609:NJW196609 NTQ196609:NTS196609 ODM196609:ODO196609 ONI196609:ONK196609 OXE196609:OXG196609 PHA196609:PHC196609 PQW196609:PQY196609 QAS196609:QAU196609 QKO196609:QKQ196609 QUK196609:QUM196609 REG196609:REI196609 ROC196609:ROE196609 RXY196609:RYA196609 SHU196609:SHW196609 SRQ196609:SRS196609 TBM196609:TBO196609 TLI196609:TLK196609 TVE196609:TVG196609 UFA196609:UFC196609 UOW196609:UOY196609 UYS196609:UYU196609 VIO196609:VIQ196609 VSK196609:VSM196609 WCG196609:WCI196609 WMC196609:WME196609 WVY196609:WWA196609 Q262145:S262145 JM262145:JO262145 TI262145:TK262145 ADE262145:ADG262145 ANA262145:ANC262145 AWW262145:AWY262145 BGS262145:BGU262145 BQO262145:BQQ262145 CAK262145:CAM262145 CKG262145:CKI262145 CUC262145:CUE262145 DDY262145:DEA262145 DNU262145:DNW262145 DXQ262145:DXS262145 EHM262145:EHO262145 ERI262145:ERK262145 FBE262145:FBG262145 FLA262145:FLC262145 FUW262145:FUY262145 GES262145:GEU262145 GOO262145:GOQ262145 GYK262145:GYM262145 HIG262145:HII262145 HSC262145:HSE262145 IBY262145:ICA262145 ILU262145:ILW262145 IVQ262145:IVS262145 JFM262145:JFO262145 JPI262145:JPK262145 JZE262145:JZG262145 KJA262145:KJC262145 KSW262145:KSY262145 LCS262145:LCU262145 LMO262145:LMQ262145 LWK262145:LWM262145 MGG262145:MGI262145 MQC262145:MQE262145 MZY262145:NAA262145 NJU262145:NJW262145 NTQ262145:NTS262145 ODM262145:ODO262145 ONI262145:ONK262145 OXE262145:OXG262145 PHA262145:PHC262145 PQW262145:PQY262145 QAS262145:QAU262145 QKO262145:QKQ262145 QUK262145:QUM262145 REG262145:REI262145 ROC262145:ROE262145 RXY262145:RYA262145 SHU262145:SHW262145 SRQ262145:SRS262145 TBM262145:TBO262145 TLI262145:TLK262145 TVE262145:TVG262145 UFA262145:UFC262145 UOW262145:UOY262145 UYS262145:UYU262145 VIO262145:VIQ262145 VSK262145:VSM262145 WCG262145:WCI262145 WMC262145:WME262145 WVY262145:WWA262145 Q327681:S327681 JM327681:JO327681 TI327681:TK327681 ADE327681:ADG327681 ANA327681:ANC327681 AWW327681:AWY327681 BGS327681:BGU327681 BQO327681:BQQ327681 CAK327681:CAM327681 CKG327681:CKI327681 CUC327681:CUE327681 DDY327681:DEA327681 DNU327681:DNW327681 DXQ327681:DXS327681 EHM327681:EHO327681 ERI327681:ERK327681 FBE327681:FBG327681 FLA327681:FLC327681 FUW327681:FUY327681 GES327681:GEU327681 GOO327681:GOQ327681 GYK327681:GYM327681 HIG327681:HII327681 HSC327681:HSE327681 IBY327681:ICA327681 ILU327681:ILW327681 IVQ327681:IVS327681 JFM327681:JFO327681 JPI327681:JPK327681 JZE327681:JZG327681 KJA327681:KJC327681 KSW327681:KSY327681 LCS327681:LCU327681 LMO327681:LMQ327681 LWK327681:LWM327681 MGG327681:MGI327681 MQC327681:MQE327681 MZY327681:NAA327681 NJU327681:NJW327681 NTQ327681:NTS327681 ODM327681:ODO327681 ONI327681:ONK327681 OXE327681:OXG327681 PHA327681:PHC327681 PQW327681:PQY327681 QAS327681:QAU327681 QKO327681:QKQ327681 QUK327681:QUM327681 REG327681:REI327681 ROC327681:ROE327681 RXY327681:RYA327681 SHU327681:SHW327681 SRQ327681:SRS327681 TBM327681:TBO327681 TLI327681:TLK327681 TVE327681:TVG327681 UFA327681:UFC327681 UOW327681:UOY327681 UYS327681:UYU327681 VIO327681:VIQ327681 VSK327681:VSM327681 WCG327681:WCI327681 WMC327681:WME327681 WVY327681:WWA327681 Q393217:S393217 JM393217:JO393217 TI393217:TK393217 ADE393217:ADG393217 ANA393217:ANC393217 AWW393217:AWY393217 BGS393217:BGU393217 BQO393217:BQQ393217 CAK393217:CAM393217 CKG393217:CKI393217 CUC393217:CUE393217 DDY393217:DEA393217 DNU393217:DNW393217 DXQ393217:DXS393217 EHM393217:EHO393217 ERI393217:ERK393217 FBE393217:FBG393217 FLA393217:FLC393217 FUW393217:FUY393217 GES393217:GEU393217 GOO393217:GOQ393217 GYK393217:GYM393217 HIG393217:HII393217 HSC393217:HSE393217 IBY393217:ICA393217 ILU393217:ILW393217 IVQ393217:IVS393217 JFM393217:JFO393217 JPI393217:JPK393217 JZE393217:JZG393217 KJA393217:KJC393217 KSW393217:KSY393217 LCS393217:LCU393217 LMO393217:LMQ393217 LWK393217:LWM393217 MGG393217:MGI393217 MQC393217:MQE393217 MZY393217:NAA393217 NJU393217:NJW393217 NTQ393217:NTS393217 ODM393217:ODO393217 ONI393217:ONK393217 OXE393217:OXG393217 PHA393217:PHC393217 PQW393217:PQY393217 QAS393217:QAU393217 QKO393217:QKQ393217 QUK393217:QUM393217 REG393217:REI393217 ROC393217:ROE393217 RXY393217:RYA393217 SHU393217:SHW393217 SRQ393217:SRS393217 TBM393217:TBO393217 TLI393217:TLK393217 TVE393217:TVG393217 UFA393217:UFC393217 UOW393217:UOY393217 UYS393217:UYU393217 VIO393217:VIQ393217 VSK393217:VSM393217 WCG393217:WCI393217 WMC393217:WME393217 WVY393217:WWA393217 Q458753:S458753 JM458753:JO458753 TI458753:TK458753 ADE458753:ADG458753 ANA458753:ANC458753 AWW458753:AWY458753 BGS458753:BGU458753 BQO458753:BQQ458753 CAK458753:CAM458753 CKG458753:CKI458753 CUC458753:CUE458753 DDY458753:DEA458753 DNU458753:DNW458753 DXQ458753:DXS458753 EHM458753:EHO458753 ERI458753:ERK458753 FBE458753:FBG458753 FLA458753:FLC458753 FUW458753:FUY458753 GES458753:GEU458753 GOO458753:GOQ458753 GYK458753:GYM458753 HIG458753:HII458753 HSC458753:HSE458753 IBY458753:ICA458753 ILU458753:ILW458753 IVQ458753:IVS458753 JFM458753:JFO458753 JPI458753:JPK458753 JZE458753:JZG458753 KJA458753:KJC458753 KSW458753:KSY458753 LCS458753:LCU458753 LMO458753:LMQ458753 LWK458753:LWM458753 MGG458753:MGI458753 MQC458753:MQE458753 MZY458753:NAA458753 NJU458753:NJW458753 NTQ458753:NTS458753 ODM458753:ODO458753 ONI458753:ONK458753 OXE458753:OXG458753 PHA458753:PHC458753 PQW458753:PQY458753 QAS458753:QAU458753 QKO458753:QKQ458753 QUK458753:QUM458753 REG458753:REI458753 ROC458753:ROE458753 RXY458753:RYA458753 SHU458753:SHW458753 SRQ458753:SRS458753 TBM458753:TBO458753 TLI458753:TLK458753 TVE458753:TVG458753 UFA458753:UFC458753 UOW458753:UOY458753 UYS458753:UYU458753 VIO458753:VIQ458753 VSK458753:VSM458753 WCG458753:WCI458753 WMC458753:WME458753 WVY458753:WWA458753 Q524289:S524289 JM524289:JO524289 TI524289:TK524289 ADE524289:ADG524289 ANA524289:ANC524289 AWW524289:AWY524289 BGS524289:BGU524289 BQO524289:BQQ524289 CAK524289:CAM524289 CKG524289:CKI524289 CUC524289:CUE524289 DDY524289:DEA524289 DNU524289:DNW524289 DXQ524289:DXS524289 EHM524289:EHO524289 ERI524289:ERK524289 FBE524289:FBG524289 FLA524289:FLC524289 FUW524289:FUY524289 GES524289:GEU524289 GOO524289:GOQ524289 GYK524289:GYM524289 HIG524289:HII524289 HSC524289:HSE524289 IBY524289:ICA524289 ILU524289:ILW524289 IVQ524289:IVS524289 JFM524289:JFO524289 JPI524289:JPK524289 JZE524289:JZG524289 KJA524289:KJC524289 KSW524289:KSY524289 LCS524289:LCU524289 LMO524289:LMQ524289 LWK524289:LWM524289 MGG524289:MGI524289 MQC524289:MQE524289 MZY524289:NAA524289 NJU524289:NJW524289 NTQ524289:NTS524289 ODM524289:ODO524289 ONI524289:ONK524289 OXE524289:OXG524289 PHA524289:PHC524289 PQW524289:PQY524289 QAS524289:QAU524289 QKO524289:QKQ524289 QUK524289:QUM524289 REG524289:REI524289 ROC524289:ROE524289 RXY524289:RYA524289 SHU524289:SHW524289 SRQ524289:SRS524289 TBM524289:TBO524289 TLI524289:TLK524289 TVE524289:TVG524289 UFA524289:UFC524289 UOW524289:UOY524289 UYS524289:UYU524289 VIO524289:VIQ524289 VSK524289:VSM524289 WCG524289:WCI524289 WMC524289:WME524289 WVY524289:WWA524289 Q589825:S589825 JM589825:JO589825 TI589825:TK589825 ADE589825:ADG589825 ANA589825:ANC589825 AWW589825:AWY589825 BGS589825:BGU589825 BQO589825:BQQ589825 CAK589825:CAM589825 CKG589825:CKI589825 CUC589825:CUE589825 DDY589825:DEA589825 DNU589825:DNW589825 DXQ589825:DXS589825 EHM589825:EHO589825 ERI589825:ERK589825 FBE589825:FBG589825 FLA589825:FLC589825 FUW589825:FUY589825 GES589825:GEU589825 GOO589825:GOQ589825 GYK589825:GYM589825 HIG589825:HII589825 HSC589825:HSE589825 IBY589825:ICA589825 ILU589825:ILW589825 IVQ589825:IVS589825 JFM589825:JFO589825 JPI589825:JPK589825 JZE589825:JZG589825 KJA589825:KJC589825 KSW589825:KSY589825 LCS589825:LCU589825 LMO589825:LMQ589825 LWK589825:LWM589825 MGG589825:MGI589825 MQC589825:MQE589825 MZY589825:NAA589825 NJU589825:NJW589825 NTQ589825:NTS589825 ODM589825:ODO589825 ONI589825:ONK589825 OXE589825:OXG589825 PHA589825:PHC589825 PQW589825:PQY589825 QAS589825:QAU589825 QKO589825:QKQ589825 QUK589825:QUM589825 REG589825:REI589825 ROC589825:ROE589825 RXY589825:RYA589825 SHU589825:SHW589825 SRQ589825:SRS589825 TBM589825:TBO589825 TLI589825:TLK589825 TVE589825:TVG589825 UFA589825:UFC589825 UOW589825:UOY589825 UYS589825:UYU589825 VIO589825:VIQ589825 VSK589825:VSM589825 WCG589825:WCI589825 WMC589825:WME589825 WVY589825:WWA589825 Q655361:S655361 JM655361:JO655361 TI655361:TK655361 ADE655361:ADG655361 ANA655361:ANC655361 AWW655361:AWY655361 BGS655361:BGU655361 BQO655361:BQQ655361 CAK655361:CAM655361 CKG655361:CKI655361 CUC655361:CUE655361 DDY655361:DEA655361 DNU655361:DNW655361 DXQ655361:DXS655361 EHM655361:EHO655361 ERI655361:ERK655361 FBE655361:FBG655361 FLA655361:FLC655361 FUW655361:FUY655361 GES655361:GEU655361 GOO655361:GOQ655361 GYK655361:GYM655361 HIG655361:HII655361 HSC655361:HSE655361 IBY655361:ICA655361 ILU655361:ILW655361 IVQ655361:IVS655361 JFM655361:JFO655361 JPI655361:JPK655361 JZE655361:JZG655361 KJA655361:KJC655361 KSW655361:KSY655361 LCS655361:LCU655361 LMO655361:LMQ655361 LWK655361:LWM655361 MGG655361:MGI655361 MQC655361:MQE655361 MZY655361:NAA655361 NJU655361:NJW655361 NTQ655361:NTS655361 ODM655361:ODO655361 ONI655361:ONK655361 OXE655361:OXG655361 PHA655361:PHC655361 PQW655361:PQY655361 QAS655361:QAU655361 QKO655361:QKQ655361 QUK655361:QUM655361 REG655361:REI655361 ROC655361:ROE655361 RXY655361:RYA655361 SHU655361:SHW655361 SRQ655361:SRS655361 TBM655361:TBO655361 TLI655361:TLK655361 TVE655361:TVG655361 UFA655361:UFC655361 UOW655361:UOY655361 UYS655361:UYU655361 VIO655361:VIQ655361 VSK655361:VSM655361 WCG655361:WCI655361 WMC655361:WME655361 WVY655361:WWA655361 Q720897:S720897 JM720897:JO720897 TI720897:TK720897 ADE720897:ADG720897 ANA720897:ANC720897 AWW720897:AWY720897 BGS720897:BGU720897 BQO720897:BQQ720897 CAK720897:CAM720897 CKG720897:CKI720897 CUC720897:CUE720897 DDY720897:DEA720897 DNU720897:DNW720897 DXQ720897:DXS720897 EHM720897:EHO720897 ERI720897:ERK720897 FBE720897:FBG720897 FLA720897:FLC720897 FUW720897:FUY720897 GES720897:GEU720897 GOO720897:GOQ720897 GYK720897:GYM720897 HIG720897:HII720897 HSC720897:HSE720897 IBY720897:ICA720897 ILU720897:ILW720897 IVQ720897:IVS720897 JFM720897:JFO720897 JPI720897:JPK720897 JZE720897:JZG720897 KJA720897:KJC720897 KSW720897:KSY720897 LCS720897:LCU720897 LMO720897:LMQ720897 LWK720897:LWM720897 MGG720897:MGI720897 MQC720897:MQE720897 MZY720897:NAA720897 NJU720897:NJW720897 NTQ720897:NTS720897 ODM720897:ODO720897 ONI720897:ONK720897 OXE720897:OXG720897 PHA720897:PHC720897 PQW720897:PQY720897 QAS720897:QAU720897 QKO720897:QKQ720897 QUK720897:QUM720897 REG720897:REI720897 ROC720897:ROE720897 RXY720897:RYA720897 SHU720897:SHW720897 SRQ720897:SRS720897 TBM720897:TBO720897 TLI720897:TLK720897 TVE720897:TVG720897 UFA720897:UFC720897 UOW720897:UOY720897 UYS720897:UYU720897 VIO720897:VIQ720897 VSK720897:VSM720897 WCG720897:WCI720897 WMC720897:WME720897 WVY720897:WWA720897 Q786433:S786433 JM786433:JO786433 TI786433:TK786433 ADE786433:ADG786433 ANA786433:ANC786433 AWW786433:AWY786433 BGS786433:BGU786433 BQO786433:BQQ786433 CAK786433:CAM786433 CKG786433:CKI786433 CUC786433:CUE786433 DDY786433:DEA786433 DNU786433:DNW786433 DXQ786433:DXS786433 EHM786433:EHO786433 ERI786433:ERK786433 FBE786433:FBG786433 FLA786433:FLC786433 FUW786433:FUY786433 GES786433:GEU786433 GOO786433:GOQ786433 GYK786433:GYM786433 HIG786433:HII786433 HSC786433:HSE786433 IBY786433:ICA786433 ILU786433:ILW786433 IVQ786433:IVS786433 JFM786433:JFO786433 JPI786433:JPK786433 JZE786433:JZG786433 KJA786433:KJC786433 KSW786433:KSY786433 LCS786433:LCU786433 LMO786433:LMQ786433 LWK786433:LWM786433 MGG786433:MGI786433 MQC786433:MQE786433 MZY786433:NAA786433 NJU786433:NJW786433 NTQ786433:NTS786433 ODM786433:ODO786433 ONI786433:ONK786433 OXE786433:OXG786433 PHA786433:PHC786433 PQW786433:PQY786433 QAS786433:QAU786433 QKO786433:QKQ786433 QUK786433:QUM786433 REG786433:REI786433 ROC786433:ROE786433 RXY786433:RYA786433 SHU786433:SHW786433 SRQ786433:SRS786433 TBM786433:TBO786433 TLI786433:TLK786433 TVE786433:TVG786433 UFA786433:UFC786433 UOW786433:UOY786433 UYS786433:UYU786433 VIO786433:VIQ786433 VSK786433:VSM786433 WCG786433:WCI786433 WMC786433:WME786433 WVY786433:WWA786433 Q851969:S851969 JM851969:JO851969 TI851969:TK851969 ADE851969:ADG851969 ANA851969:ANC851969 AWW851969:AWY851969 BGS851969:BGU851969 BQO851969:BQQ851969 CAK851969:CAM851969 CKG851969:CKI851969 CUC851969:CUE851969 DDY851969:DEA851969 DNU851969:DNW851969 DXQ851969:DXS851969 EHM851969:EHO851969 ERI851969:ERK851969 FBE851969:FBG851969 FLA851969:FLC851969 FUW851969:FUY851969 GES851969:GEU851969 GOO851969:GOQ851969 GYK851969:GYM851969 HIG851969:HII851969 HSC851969:HSE851969 IBY851969:ICA851969 ILU851969:ILW851969 IVQ851969:IVS851969 JFM851969:JFO851969 JPI851969:JPK851969 JZE851969:JZG851969 KJA851969:KJC851969 KSW851969:KSY851969 LCS851969:LCU851969 LMO851969:LMQ851969 LWK851969:LWM851969 MGG851969:MGI851969 MQC851969:MQE851969 MZY851969:NAA851969 NJU851969:NJW851969 NTQ851969:NTS851969 ODM851969:ODO851969 ONI851969:ONK851969 OXE851969:OXG851969 PHA851969:PHC851969 PQW851969:PQY851969 QAS851969:QAU851969 QKO851969:QKQ851969 QUK851969:QUM851969 REG851969:REI851969 ROC851969:ROE851969 RXY851969:RYA851969 SHU851969:SHW851969 SRQ851969:SRS851969 TBM851969:TBO851969 TLI851969:TLK851969 TVE851969:TVG851969 UFA851969:UFC851969 UOW851969:UOY851969 UYS851969:UYU851969 VIO851969:VIQ851969 VSK851969:VSM851969 WCG851969:WCI851969 WMC851969:WME851969 WVY851969:WWA851969 Q917505:S917505 JM917505:JO917505 TI917505:TK917505 ADE917505:ADG917505 ANA917505:ANC917505 AWW917505:AWY917505 BGS917505:BGU917505 BQO917505:BQQ917505 CAK917505:CAM917505 CKG917505:CKI917505 CUC917505:CUE917505 DDY917505:DEA917505 DNU917505:DNW917505 DXQ917505:DXS917505 EHM917505:EHO917505 ERI917505:ERK917505 FBE917505:FBG917505 FLA917505:FLC917505 FUW917505:FUY917505 GES917505:GEU917505 GOO917505:GOQ917505 GYK917505:GYM917505 HIG917505:HII917505 HSC917505:HSE917505 IBY917505:ICA917505 ILU917505:ILW917505 IVQ917505:IVS917505 JFM917505:JFO917505 JPI917505:JPK917505 JZE917505:JZG917505 KJA917505:KJC917505 KSW917505:KSY917505 LCS917505:LCU917505 LMO917505:LMQ917505 LWK917505:LWM917505 MGG917505:MGI917505 MQC917505:MQE917505 MZY917505:NAA917505 NJU917505:NJW917505 NTQ917505:NTS917505 ODM917505:ODO917505 ONI917505:ONK917505 OXE917505:OXG917505 PHA917505:PHC917505 PQW917505:PQY917505 QAS917505:QAU917505 QKO917505:QKQ917505 QUK917505:QUM917505 REG917505:REI917505 ROC917505:ROE917505 RXY917505:RYA917505 SHU917505:SHW917505 SRQ917505:SRS917505 TBM917505:TBO917505 TLI917505:TLK917505 TVE917505:TVG917505 UFA917505:UFC917505 UOW917505:UOY917505 UYS917505:UYU917505 VIO917505:VIQ917505 VSK917505:VSM917505 WCG917505:WCI917505 WMC917505:WME917505 WVY917505:WWA917505 Q983041:S983041 JM983041:JO983041 TI983041:TK983041 ADE983041:ADG983041 ANA983041:ANC983041 AWW983041:AWY983041 BGS983041:BGU983041 BQO983041:BQQ983041 CAK983041:CAM983041 CKG983041:CKI983041 CUC983041:CUE983041 DDY983041:DEA983041 DNU983041:DNW983041 DXQ983041:DXS983041 EHM983041:EHO983041 ERI983041:ERK983041 FBE983041:FBG983041 FLA983041:FLC983041 FUW983041:FUY983041 GES983041:GEU983041 GOO983041:GOQ983041 GYK983041:GYM983041 HIG983041:HII983041 HSC983041:HSE983041 IBY983041:ICA983041 ILU983041:ILW983041 IVQ983041:IVS983041 JFM983041:JFO983041 JPI983041:JPK983041 JZE983041:JZG983041 KJA983041:KJC983041 KSW983041:KSY983041 LCS983041:LCU983041 LMO983041:LMQ983041 LWK983041:LWM983041 MGG983041:MGI983041 MQC983041:MQE983041 MZY983041:NAA983041 NJU983041:NJW983041 NTQ983041:NTS983041 ODM983041:ODO983041 ONI983041:ONK983041 OXE983041:OXG983041 PHA983041:PHC983041 PQW983041:PQY983041 QAS983041:QAU983041 QKO983041:QKQ983041 QUK983041:QUM983041 REG983041:REI983041 ROC983041:ROE983041 RXY983041:RYA983041 SHU983041:SHW983041 SRQ983041:SRS983041 TBM983041:TBO983041 TLI983041:TLK983041 TVE983041:TVG983041 UFA983041:UFC983041 UOW983041:UOY983041 UYS983041:UYU983041 VIO983041:VIQ983041 VSK983041:VSM983041 WCG983041:WCI983041 WMC983041:WME983041 WVY983041:WWA983041">
      <formula1>38718</formula1>
      <formula2>40543</formula2>
    </dataValidation>
    <dataValidation type="time" allowBlank="1" showErrorMessage="1" errorTitle="Špatný formát" error="Použij tvar H:MM" sqref="C46:D47 IY46:IZ47 SU46:SV47 ACQ46:ACR47 AMM46:AMN47 AWI46:AWJ47 BGE46:BGF47 BQA46:BQB47 BZW46:BZX47 CJS46:CJT47 CTO46:CTP47 DDK46:DDL47 DNG46:DNH47 DXC46:DXD47 EGY46:EGZ47 EQU46:EQV47 FAQ46:FAR47 FKM46:FKN47 FUI46:FUJ47 GEE46:GEF47 GOA46:GOB47 GXW46:GXX47 HHS46:HHT47 HRO46:HRP47 IBK46:IBL47 ILG46:ILH47 IVC46:IVD47 JEY46:JEZ47 JOU46:JOV47 JYQ46:JYR47 KIM46:KIN47 KSI46:KSJ47 LCE46:LCF47 LMA46:LMB47 LVW46:LVX47 MFS46:MFT47 MPO46:MPP47 MZK46:MZL47 NJG46:NJH47 NTC46:NTD47 OCY46:OCZ47 OMU46:OMV47 OWQ46:OWR47 PGM46:PGN47 PQI46:PQJ47 QAE46:QAF47 QKA46:QKB47 QTW46:QTX47 RDS46:RDT47 RNO46:RNP47 RXK46:RXL47 SHG46:SHH47 SRC46:SRD47 TAY46:TAZ47 TKU46:TKV47 TUQ46:TUR47 UEM46:UEN47 UOI46:UOJ47 UYE46:UYF47 VIA46:VIB47 VRW46:VRX47 WBS46:WBT47 WLO46:WLP47 WVK46:WVL47 C65582:D65583 IY65582:IZ65583 SU65582:SV65583 ACQ65582:ACR65583 AMM65582:AMN65583 AWI65582:AWJ65583 BGE65582:BGF65583 BQA65582:BQB65583 BZW65582:BZX65583 CJS65582:CJT65583 CTO65582:CTP65583 DDK65582:DDL65583 DNG65582:DNH65583 DXC65582:DXD65583 EGY65582:EGZ65583 EQU65582:EQV65583 FAQ65582:FAR65583 FKM65582:FKN65583 FUI65582:FUJ65583 GEE65582:GEF65583 GOA65582:GOB65583 GXW65582:GXX65583 HHS65582:HHT65583 HRO65582:HRP65583 IBK65582:IBL65583 ILG65582:ILH65583 IVC65582:IVD65583 JEY65582:JEZ65583 JOU65582:JOV65583 JYQ65582:JYR65583 KIM65582:KIN65583 KSI65582:KSJ65583 LCE65582:LCF65583 LMA65582:LMB65583 LVW65582:LVX65583 MFS65582:MFT65583 MPO65582:MPP65583 MZK65582:MZL65583 NJG65582:NJH65583 NTC65582:NTD65583 OCY65582:OCZ65583 OMU65582:OMV65583 OWQ65582:OWR65583 PGM65582:PGN65583 PQI65582:PQJ65583 QAE65582:QAF65583 QKA65582:QKB65583 QTW65582:QTX65583 RDS65582:RDT65583 RNO65582:RNP65583 RXK65582:RXL65583 SHG65582:SHH65583 SRC65582:SRD65583 TAY65582:TAZ65583 TKU65582:TKV65583 TUQ65582:TUR65583 UEM65582:UEN65583 UOI65582:UOJ65583 UYE65582:UYF65583 VIA65582:VIB65583 VRW65582:VRX65583 WBS65582:WBT65583 WLO65582:WLP65583 WVK65582:WVL65583 C131118:D131119 IY131118:IZ131119 SU131118:SV131119 ACQ131118:ACR131119 AMM131118:AMN131119 AWI131118:AWJ131119 BGE131118:BGF131119 BQA131118:BQB131119 BZW131118:BZX131119 CJS131118:CJT131119 CTO131118:CTP131119 DDK131118:DDL131119 DNG131118:DNH131119 DXC131118:DXD131119 EGY131118:EGZ131119 EQU131118:EQV131119 FAQ131118:FAR131119 FKM131118:FKN131119 FUI131118:FUJ131119 GEE131118:GEF131119 GOA131118:GOB131119 GXW131118:GXX131119 HHS131118:HHT131119 HRO131118:HRP131119 IBK131118:IBL131119 ILG131118:ILH131119 IVC131118:IVD131119 JEY131118:JEZ131119 JOU131118:JOV131119 JYQ131118:JYR131119 KIM131118:KIN131119 KSI131118:KSJ131119 LCE131118:LCF131119 LMA131118:LMB131119 LVW131118:LVX131119 MFS131118:MFT131119 MPO131118:MPP131119 MZK131118:MZL131119 NJG131118:NJH131119 NTC131118:NTD131119 OCY131118:OCZ131119 OMU131118:OMV131119 OWQ131118:OWR131119 PGM131118:PGN131119 PQI131118:PQJ131119 QAE131118:QAF131119 QKA131118:QKB131119 QTW131118:QTX131119 RDS131118:RDT131119 RNO131118:RNP131119 RXK131118:RXL131119 SHG131118:SHH131119 SRC131118:SRD131119 TAY131118:TAZ131119 TKU131118:TKV131119 TUQ131118:TUR131119 UEM131118:UEN131119 UOI131118:UOJ131119 UYE131118:UYF131119 VIA131118:VIB131119 VRW131118:VRX131119 WBS131118:WBT131119 WLO131118:WLP131119 WVK131118:WVL131119 C196654:D196655 IY196654:IZ196655 SU196654:SV196655 ACQ196654:ACR196655 AMM196654:AMN196655 AWI196654:AWJ196655 BGE196654:BGF196655 BQA196654:BQB196655 BZW196654:BZX196655 CJS196654:CJT196655 CTO196654:CTP196655 DDK196654:DDL196655 DNG196654:DNH196655 DXC196654:DXD196655 EGY196654:EGZ196655 EQU196654:EQV196655 FAQ196654:FAR196655 FKM196654:FKN196655 FUI196654:FUJ196655 GEE196654:GEF196655 GOA196654:GOB196655 GXW196654:GXX196655 HHS196654:HHT196655 HRO196654:HRP196655 IBK196654:IBL196655 ILG196654:ILH196655 IVC196654:IVD196655 JEY196654:JEZ196655 JOU196654:JOV196655 JYQ196654:JYR196655 KIM196654:KIN196655 KSI196654:KSJ196655 LCE196654:LCF196655 LMA196654:LMB196655 LVW196654:LVX196655 MFS196654:MFT196655 MPO196654:MPP196655 MZK196654:MZL196655 NJG196654:NJH196655 NTC196654:NTD196655 OCY196654:OCZ196655 OMU196654:OMV196655 OWQ196654:OWR196655 PGM196654:PGN196655 PQI196654:PQJ196655 QAE196654:QAF196655 QKA196654:QKB196655 QTW196654:QTX196655 RDS196654:RDT196655 RNO196654:RNP196655 RXK196654:RXL196655 SHG196654:SHH196655 SRC196654:SRD196655 TAY196654:TAZ196655 TKU196654:TKV196655 TUQ196654:TUR196655 UEM196654:UEN196655 UOI196654:UOJ196655 UYE196654:UYF196655 VIA196654:VIB196655 VRW196654:VRX196655 WBS196654:WBT196655 WLO196654:WLP196655 WVK196654:WVL196655 C262190:D262191 IY262190:IZ262191 SU262190:SV262191 ACQ262190:ACR262191 AMM262190:AMN262191 AWI262190:AWJ262191 BGE262190:BGF262191 BQA262190:BQB262191 BZW262190:BZX262191 CJS262190:CJT262191 CTO262190:CTP262191 DDK262190:DDL262191 DNG262190:DNH262191 DXC262190:DXD262191 EGY262190:EGZ262191 EQU262190:EQV262191 FAQ262190:FAR262191 FKM262190:FKN262191 FUI262190:FUJ262191 GEE262190:GEF262191 GOA262190:GOB262191 GXW262190:GXX262191 HHS262190:HHT262191 HRO262190:HRP262191 IBK262190:IBL262191 ILG262190:ILH262191 IVC262190:IVD262191 JEY262190:JEZ262191 JOU262190:JOV262191 JYQ262190:JYR262191 KIM262190:KIN262191 KSI262190:KSJ262191 LCE262190:LCF262191 LMA262190:LMB262191 LVW262190:LVX262191 MFS262190:MFT262191 MPO262190:MPP262191 MZK262190:MZL262191 NJG262190:NJH262191 NTC262190:NTD262191 OCY262190:OCZ262191 OMU262190:OMV262191 OWQ262190:OWR262191 PGM262190:PGN262191 PQI262190:PQJ262191 QAE262190:QAF262191 QKA262190:QKB262191 QTW262190:QTX262191 RDS262190:RDT262191 RNO262190:RNP262191 RXK262190:RXL262191 SHG262190:SHH262191 SRC262190:SRD262191 TAY262190:TAZ262191 TKU262190:TKV262191 TUQ262190:TUR262191 UEM262190:UEN262191 UOI262190:UOJ262191 UYE262190:UYF262191 VIA262190:VIB262191 VRW262190:VRX262191 WBS262190:WBT262191 WLO262190:WLP262191 WVK262190:WVL262191 C327726:D327727 IY327726:IZ327727 SU327726:SV327727 ACQ327726:ACR327727 AMM327726:AMN327727 AWI327726:AWJ327727 BGE327726:BGF327727 BQA327726:BQB327727 BZW327726:BZX327727 CJS327726:CJT327727 CTO327726:CTP327727 DDK327726:DDL327727 DNG327726:DNH327727 DXC327726:DXD327727 EGY327726:EGZ327727 EQU327726:EQV327727 FAQ327726:FAR327727 FKM327726:FKN327727 FUI327726:FUJ327727 GEE327726:GEF327727 GOA327726:GOB327727 GXW327726:GXX327727 HHS327726:HHT327727 HRO327726:HRP327727 IBK327726:IBL327727 ILG327726:ILH327727 IVC327726:IVD327727 JEY327726:JEZ327727 JOU327726:JOV327727 JYQ327726:JYR327727 KIM327726:KIN327727 KSI327726:KSJ327727 LCE327726:LCF327727 LMA327726:LMB327727 LVW327726:LVX327727 MFS327726:MFT327727 MPO327726:MPP327727 MZK327726:MZL327727 NJG327726:NJH327727 NTC327726:NTD327727 OCY327726:OCZ327727 OMU327726:OMV327727 OWQ327726:OWR327727 PGM327726:PGN327727 PQI327726:PQJ327727 QAE327726:QAF327727 QKA327726:QKB327727 QTW327726:QTX327727 RDS327726:RDT327727 RNO327726:RNP327727 RXK327726:RXL327727 SHG327726:SHH327727 SRC327726:SRD327727 TAY327726:TAZ327727 TKU327726:TKV327727 TUQ327726:TUR327727 UEM327726:UEN327727 UOI327726:UOJ327727 UYE327726:UYF327727 VIA327726:VIB327727 VRW327726:VRX327727 WBS327726:WBT327727 WLO327726:WLP327727 WVK327726:WVL327727 C393262:D393263 IY393262:IZ393263 SU393262:SV393263 ACQ393262:ACR393263 AMM393262:AMN393263 AWI393262:AWJ393263 BGE393262:BGF393263 BQA393262:BQB393263 BZW393262:BZX393263 CJS393262:CJT393263 CTO393262:CTP393263 DDK393262:DDL393263 DNG393262:DNH393263 DXC393262:DXD393263 EGY393262:EGZ393263 EQU393262:EQV393263 FAQ393262:FAR393263 FKM393262:FKN393263 FUI393262:FUJ393263 GEE393262:GEF393263 GOA393262:GOB393263 GXW393262:GXX393263 HHS393262:HHT393263 HRO393262:HRP393263 IBK393262:IBL393263 ILG393262:ILH393263 IVC393262:IVD393263 JEY393262:JEZ393263 JOU393262:JOV393263 JYQ393262:JYR393263 KIM393262:KIN393263 KSI393262:KSJ393263 LCE393262:LCF393263 LMA393262:LMB393263 LVW393262:LVX393263 MFS393262:MFT393263 MPO393262:MPP393263 MZK393262:MZL393263 NJG393262:NJH393263 NTC393262:NTD393263 OCY393262:OCZ393263 OMU393262:OMV393263 OWQ393262:OWR393263 PGM393262:PGN393263 PQI393262:PQJ393263 QAE393262:QAF393263 QKA393262:QKB393263 QTW393262:QTX393263 RDS393262:RDT393263 RNO393262:RNP393263 RXK393262:RXL393263 SHG393262:SHH393263 SRC393262:SRD393263 TAY393262:TAZ393263 TKU393262:TKV393263 TUQ393262:TUR393263 UEM393262:UEN393263 UOI393262:UOJ393263 UYE393262:UYF393263 VIA393262:VIB393263 VRW393262:VRX393263 WBS393262:WBT393263 WLO393262:WLP393263 WVK393262:WVL393263 C458798:D458799 IY458798:IZ458799 SU458798:SV458799 ACQ458798:ACR458799 AMM458798:AMN458799 AWI458798:AWJ458799 BGE458798:BGF458799 BQA458798:BQB458799 BZW458798:BZX458799 CJS458798:CJT458799 CTO458798:CTP458799 DDK458798:DDL458799 DNG458798:DNH458799 DXC458798:DXD458799 EGY458798:EGZ458799 EQU458798:EQV458799 FAQ458798:FAR458799 FKM458798:FKN458799 FUI458798:FUJ458799 GEE458798:GEF458799 GOA458798:GOB458799 GXW458798:GXX458799 HHS458798:HHT458799 HRO458798:HRP458799 IBK458798:IBL458799 ILG458798:ILH458799 IVC458798:IVD458799 JEY458798:JEZ458799 JOU458798:JOV458799 JYQ458798:JYR458799 KIM458798:KIN458799 KSI458798:KSJ458799 LCE458798:LCF458799 LMA458798:LMB458799 LVW458798:LVX458799 MFS458798:MFT458799 MPO458798:MPP458799 MZK458798:MZL458799 NJG458798:NJH458799 NTC458798:NTD458799 OCY458798:OCZ458799 OMU458798:OMV458799 OWQ458798:OWR458799 PGM458798:PGN458799 PQI458798:PQJ458799 QAE458798:QAF458799 QKA458798:QKB458799 QTW458798:QTX458799 RDS458798:RDT458799 RNO458798:RNP458799 RXK458798:RXL458799 SHG458798:SHH458799 SRC458798:SRD458799 TAY458798:TAZ458799 TKU458798:TKV458799 TUQ458798:TUR458799 UEM458798:UEN458799 UOI458798:UOJ458799 UYE458798:UYF458799 VIA458798:VIB458799 VRW458798:VRX458799 WBS458798:WBT458799 WLO458798:WLP458799 WVK458798:WVL458799 C524334:D524335 IY524334:IZ524335 SU524334:SV524335 ACQ524334:ACR524335 AMM524334:AMN524335 AWI524334:AWJ524335 BGE524334:BGF524335 BQA524334:BQB524335 BZW524334:BZX524335 CJS524334:CJT524335 CTO524334:CTP524335 DDK524334:DDL524335 DNG524334:DNH524335 DXC524334:DXD524335 EGY524334:EGZ524335 EQU524334:EQV524335 FAQ524334:FAR524335 FKM524334:FKN524335 FUI524334:FUJ524335 GEE524334:GEF524335 GOA524334:GOB524335 GXW524334:GXX524335 HHS524334:HHT524335 HRO524334:HRP524335 IBK524334:IBL524335 ILG524334:ILH524335 IVC524334:IVD524335 JEY524334:JEZ524335 JOU524334:JOV524335 JYQ524334:JYR524335 KIM524334:KIN524335 KSI524334:KSJ524335 LCE524334:LCF524335 LMA524334:LMB524335 LVW524334:LVX524335 MFS524334:MFT524335 MPO524334:MPP524335 MZK524334:MZL524335 NJG524334:NJH524335 NTC524334:NTD524335 OCY524334:OCZ524335 OMU524334:OMV524335 OWQ524334:OWR524335 PGM524334:PGN524335 PQI524334:PQJ524335 QAE524334:QAF524335 QKA524334:QKB524335 QTW524334:QTX524335 RDS524334:RDT524335 RNO524334:RNP524335 RXK524334:RXL524335 SHG524334:SHH524335 SRC524334:SRD524335 TAY524334:TAZ524335 TKU524334:TKV524335 TUQ524334:TUR524335 UEM524334:UEN524335 UOI524334:UOJ524335 UYE524334:UYF524335 VIA524334:VIB524335 VRW524334:VRX524335 WBS524334:WBT524335 WLO524334:WLP524335 WVK524334:WVL524335 C589870:D589871 IY589870:IZ589871 SU589870:SV589871 ACQ589870:ACR589871 AMM589870:AMN589871 AWI589870:AWJ589871 BGE589870:BGF589871 BQA589870:BQB589871 BZW589870:BZX589871 CJS589870:CJT589871 CTO589870:CTP589871 DDK589870:DDL589871 DNG589870:DNH589871 DXC589870:DXD589871 EGY589870:EGZ589871 EQU589870:EQV589871 FAQ589870:FAR589871 FKM589870:FKN589871 FUI589870:FUJ589871 GEE589870:GEF589871 GOA589870:GOB589871 GXW589870:GXX589871 HHS589870:HHT589871 HRO589870:HRP589871 IBK589870:IBL589871 ILG589870:ILH589871 IVC589870:IVD589871 JEY589870:JEZ589871 JOU589870:JOV589871 JYQ589870:JYR589871 KIM589870:KIN589871 KSI589870:KSJ589871 LCE589870:LCF589871 LMA589870:LMB589871 LVW589870:LVX589871 MFS589870:MFT589871 MPO589870:MPP589871 MZK589870:MZL589871 NJG589870:NJH589871 NTC589870:NTD589871 OCY589870:OCZ589871 OMU589870:OMV589871 OWQ589870:OWR589871 PGM589870:PGN589871 PQI589870:PQJ589871 QAE589870:QAF589871 QKA589870:QKB589871 QTW589870:QTX589871 RDS589870:RDT589871 RNO589870:RNP589871 RXK589870:RXL589871 SHG589870:SHH589871 SRC589870:SRD589871 TAY589870:TAZ589871 TKU589870:TKV589871 TUQ589870:TUR589871 UEM589870:UEN589871 UOI589870:UOJ589871 UYE589870:UYF589871 VIA589870:VIB589871 VRW589870:VRX589871 WBS589870:WBT589871 WLO589870:WLP589871 WVK589870:WVL589871 C655406:D655407 IY655406:IZ655407 SU655406:SV655407 ACQ655406:ACR655407 AMM655406:AMN655407 AWI655406:AWJ655407 BGE655406:BGF655407 BQA655406:BQB655407 BZW655406:BZX655407 CJS655406:CJT655407 CTO655406:CTP655407 DDK655406:DDL655407 DNG655406:DNH655407 DXC655406:DXD655407 EGY655406:EGZ655407 EQU655406:EQV655407 FAQ655406:FAR655407 FKM655406:FKN655407 FUI655406:FUJ655407 GEE655406:GEF655407 GOA655406:GOB655407 GXW655406:GXX655407 HHS655406:HHT655407 HRO655406:HRP655407 IBK655406:IBL655407 ILG655406:ILH655407 IVC655406:IVD655407 JEY655406:JEZ655407 JOU655406:JOV655407 JYQ655406:JYR655407 KIM655406:KIN655407 KSI655406:KSJ655407 LCE655406:LCF655407 LMA655406:LMB655407 LVW655406:LVX655407 MFS655406:MFT655407 MPO655406:MPP655407 MZK655406:MZL655407 NJG655406:NJH655407 NTC655406:NTD655407 OCY655406:OCZ655407 OMU655406:OMV655407 OWQ655406:OWR655407 PGM655406:PGN655407 PQI655406:PQJ655407 QAE655406:QAF655407 QKA655406:QKB655407 QTW655406:QTX655407 RDS655406:RDT655407 RNO655406:RNP655407 RXK655406:RXL655407 SHG655406:SHH655407 SRC655406:SRD655407 TAY655406:TAZ655407 TKU655406:TKV655407 TUQ655406:TUR655407 UEM655406:UEN655407 UOI655406:UOJ655407 UYE655406:UYF655407 VIA655406:VIB655407 VRW655406:VRX655407 WBS655406:WBT655407 WLO655406:WLP655407 WVK655406:WVL655407 C720942:D720943 IY720942:IZ720943 SU720942:SV720943 ACQ720942:ACR720943 AMM720942:AMN720943 AWI720942:AWJ720943 BGE720942:BGF720943 BQA720942:BQB720943 BZW720942:BZX720943 CJS720942:CJT720943 CTO720942:CTP720943 DDK720942:DDL720943 DNG720942:DNH720943 DXC720942:DXD720943 EGY720942:EGZ720943 EQU720942:EQV720943 FAQ720942:FAR720943 FKM720942:FKN720943 FUI720942:FUJ720943 GEE720942:GEF720943 GOA720942:GOB720943 GXW720942:GXX720943 HHS720942:HHT720943 HRO720942:HRP720943 IBK720942:IBL720943 ILG720942:ILH720943 IVC720942:IVD720943 JEY720942:JEZ720943 JOU720942:JOV720943 JYQ720942:JYR720943 KIM720942:KIN720943 KSI720942:KSJ720943 LCE720942:LCF720943 LMA720942:LMB720943 LVW720942:LVX720943 MFS720942:MFT720943 MPO720942:MPP720943 MZK720942:MZL720943 NJG720942:NJH720943 NTC720942:NTD720943 OCY720942:OCZ720943 OMU720942:OMV720943 OWQ720942:OWR720943 PGM720942:PGN720943 PQI720942:PQJ720943 QAE720942:QAF720943 QKA720942:QKB720943 QTW720942:QTX720943 RDS720942:RDT720943 RNO720942:RNP720943 RXK720942:RXL720943 SHG720942:SHH720943 SRC720942:SRD720943 TAY720942:TAZ720943 TKU720942:TKV720943 TUQ720942:TUR720943 UEM720942:UEN720943 UOI720942:UOJ720943 UYE720942:UYF720943 VIA720942:VIB720943 VRW720942:VRX720943 WBS720942:WBT720943 WLO720942:WLP720943 WVK720942:WVL720943 C786478:D786479 IY786478:IZ786479 SU786478:SV786479 ACQ786478:ACR786479 AMM786478:AMN786479 AWI786478:AWJ786479 BGE786478:BGF786479 BQA786478:BQB786479 BZW786478:BZX786479 CJS786478:CJT786479 CTO786478:CTP786479 DDK786478:DDL786479 DNG786478:DNH786479 DXC786478:DXD786479 EGY786478:EGZ786479 EQU786478:EQV786479 FAQ786478:FAR786479 FKM786478:FKN786479 FUI786478:FUJ786479 GEE786478:GEF786479 GOA786478:GOB786479 GXW786478:GXX786479 HHS786478:HHT786479 HRO786478:HRP786479 IBK786478:IBL786479 ILG786478:ILH786479 IVC786478:IVD786479 JEY786478:JEZ786479 JOU786478:JOV786479 JYQ786478:JYR786479 KIM786478:KIN786479 KSI786478:KSJ786479 LCE786478:LCF786479 LMA786478:LMB786479 LVW786478:LVX786479 MFS786478:MFT786479 MPO786478:MPP786479 MZK786478:MZL786479 NJG786478:NJH786479 NTC786478:NTD786479 OCY786478:OCZ786479 OMU786478:OMV786479 OWQ786478:OWR786479 PGM786478:PGN786479 PQI786478:PQJ786479 QAE786478:QAF786479 QKA786478:QKB786479 QTW786478:QTX786479 RDS786478:RDT786479 RNO786478:RNP786479 RXK786478:RXL786479 SHG786478:SHH786479 SRC786478:SRD786479 TAY786478:TAZ786479 TKU786478:TKV786479 TUQ786478:TUR786479 UEM786478:UEN786479 UOI786478:UOJ786479 UYE786478:UYF786479 VIA786478:VIB786479 VRW786478:VRX786479 WBS786478:WBT786479 WLO786478:WLP786479 WVK786478:WVL786479 C852014:D852015 IY852014:IZ852015 SU852014:SV852015 ACQ852014:ACR852015 AMM852014:AMN852015 AWI852014:AWJ852015 BGE852014:BGF852015 BQA852014:BQB852015 BZW852014:BZX852015 CJS852014:CJT852015 CTO852014:CTP852015 DDK852014:DDL852015 DNG852014:DNH852015 DXC852014:DXD852015 EGY852014:EGZ852015 EQU852014:EQV852015 FAQ852014:FAR852015 FKM852014:FKN852015 FUI852014:FUJ852015 GEE852014:GEF852015 GOA852014:GOB852015 GXW852014:GXX852015 HHS852014:HHT852015 HRO852014:HRP852015 IBK852014:IBL852015 ILG852014:ILH852015 IVC852014:IVD852015 JEY852014:JEZ852015 JOU852014:JOV852015 JYQ852014:JYR852015 KIM852014:KIN852015 KSI852014:KSJ852015 LCE852014:LCF852015 LMA852014:LMB852015 LVW852014:LVX852015 MFS852014:MFT852015 MPO852014:MPP852015 MZK852014:MZL852015 NJG852014:NJH852015 NTC852014:NTD852015 OCY852014:OCZ852015 OMU852014:OMV852015 OWQ852014:OWR852015 PGM852014:PGN852015 PQI852014:PQJ852015 QAE852014:QAF852015 QKA852014:QKB852015 QTW852014:QTX852015 RDS852014:RDT852015 RNO852014:RNP852015 RXK852014:RXL852015 SHG852014:SHH852015 SRC852014:SRD852015 TAY852014:TAZ852015 TKU852014:TKV852015 TUQ852014:TUR852015 UEM852014:UEN852015 UOI852014:UOJ852015 UYE852014:UYF852015 VIA852014:VIB852015 VRW852014:VRX852015 WBS852014:WBT852015 WLO852014:WLP852015 WVK852014:WVL852015 C917550:D917551 IY917550:IZ917551 SU917550:SV917551 ACQ917550:ACR917551 AMM917550:AMN917551 AWI917550:AWJ917551 BGE917550:BGF917551 BQA917550:BQB917551 BZW917550:BZX917551 CJS917550:CJT917551 CTO917550:CTP917551 DDK917550:DDL917551 DNG917550:DNH917551 DXC917550:DXD917551 EGY917550:EGZ917551 EQU917550:EQV917551 FAQ917550:FAR917551 FKM917550:FKN917551 FUI917550:FUJ917551 GEE917550:GEF917551 GOA917550:GOB917551 GXW917550:GXX917551 HHS917550:HHT917551 HRO917550:HRP917551 IBK917550:IBL917551 ILG917550:ILH917551 IVC917550:IVD917551 JEY917550:JEZ917551 JOU917550:JOV917551 JYQ917550:JYR917551 KIM917550:KIN917551 KSI917550:KSJ917551 LCE917550:LCF917551 LMA917550:LMB917551 LVW917550:LVX917551 MFS917550:MFT917551 MPO917550:MPP917551 MZK917550:MZL917551 NJG917550:NJH917551 NTC917550:NTD917551 OCY917550:OCZ917551 OMU917550:OMV917551 OWQ917550:OWR917551 PGM917550:PGN917551 PQI917550:PQJ917551 QAE917550:QAF917551 QKA917550:QKB917551 QTW917550:QTX917551 RDS917550:RDT917551 RNO917550:RNP917551 RXK917550:RXL917551 SHG917550:SHH917551 SRC917550:SRD917551 TAY917550:TAZ917551 TKU917550:TKV917551 TUQ917550:TUR917551 UEM917550:UEN917551 UOI917550:UOJ917551 UYE917550:UYF917551 VIA917550:VIB917551 VRW917550:VRX917551 WBS917550:WBT917551 WLO917550:WLP917551 WVK917550:WVL917551 C983086:D983087 IY983086:IZ983087 SU983086:SV983087 ACQ983086:ACR983087 AMM983086:AMN983087 AWI983086:AWJ983087 BGE983086:BGF983087 BQA983086:BQB983087 BZW983086:BZX983087 CJS983086:CJT983087 CTO983086:CTP983087 DDK983086:DDL983087 DNG983086:DNH983087 DXC983086:DXD983087 EGY983086:EGZ983087 EQU983086:EQV983087 FAQ983086:FAR983087 FKM983086:FKN983087 FUI983086:FUJ983087 GEE983086:GEF983087 GOA983086:GOB983087 GXW983086:GXX983087 HHS983086:HHT983087 HRO983086:HRP983087 IBK983086:IBL983087 ILG983086:ILH983087 IVC983086:IVD983087 JEY983086:JEZ983087 JOU983086:JOV983087 JYQ983086:JYR983087 KIM983086:KIN983087 KSI983086:KSJ983087 LCE983086:LCF983087 LMA983086:LMB983087 LVW983086:LVX983087 MFS983086:MFT983087 MPO983086:MPP983087 MZK983086:MZL983087 NJG983086:NJH983087 NTC983086:NTD983087 OCY983086:OCZ983087 OMU983086:OMV983087 OWQ983086:OWR983087 PGM983086:PGN983087 PQI983086:PQJ983087 QAE983086:QAF983087 QKA983086:QKB983087 QTW983086:QTX983087 RDS983086:RDT983087 RNO983086:RNP983087 RXK983086:RXL983087 SHG983086:SHH983087 SRC983086:SRD983087 TAY983086:TAZ983087 TKU983086:TKV983087 TUQ983086:TUR983087 UEM983086:UEN983087 UOI983086:UOJ983087 UYE983086:UYF983087 VIA983086:VIB983087 VRW983086:VRX983087 WBS983086:WBT983087 WLO983086:WLP983087 WVK983086:WVL983087">
      <formula1>0</formula1>
      <formula2>0.999988425925926</formula2>
    </dataValidation>
    <dataValidation type="date" allowBlank="1" showErrorMessage="1" errorTitle="Zadej datum !" error="Tvar D.M.RRRR" sqref="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">
      <formula1>36526</formula1>
      <formula2>44196</formula2>
    </dataValidation>
    <dataValidation type="whole" allowBlank="1" showErrorMessage="1" errorTitle="Špatný formát" error="Zadej číslo !!!" sqref="J47:K47 JF47:JG47 TB47:TC47 ACX47:ACY47 AMT47:AMU47 AWP47:AWQ47 BGL47:BGM47 BQH47:BQI47 CAD47:CAE47 CJZ47:CKA47 CTV47:CTW47 DDR47:DDS47 DNN47:DNO47 DXJ47:DXK47 EHF47:EHG47 ERB47:ERC47 FAX47:FAY47 FKT47:FKU47 FUP47:FUQ47 GEL47:GEM47 GOH47:GOI47 GYD47:GYE47 HHZ47:HIA47 HRV47:HRW47 IBR47:IBS47 ILN47:ILO47 IVJ47:IVK47 JFF47:JFG47 JPB47:JPC47 JYX47:JYY47 KIT47:KIU47 KSP47:KSQ47 LCL47:LCM47 LMH47:LMI47 LWD47:LWE47 MFZ47:MGA47 MPV47:MPW47 MZR47:MZS47 NJN47:NJO47 NTJ47:NTK47 ODF47:ODG47 ONB47:ONC47 OWX47:OWY47 PGT47:PGU47 PQP47:PQQ47 QAL47:QAM47 QKH47:QKI47 QUD47:QUE47 RDZ47:REA47 RNV47:RNW47 RXR47:RXS47 SHN47:SHO47 SRJ47:SRK47 TBF47:TBG47 TLB47:TLC47 TUX47:TUY47 UET47:UEU47 UOP47:UOQ47 UYL47:UYM47 VIH47:VII47 VSD47:VSE47 WBZ47:WCA47 WLV47:WLW47 WVR47:WVS47 J65583:K65583 JF65583:JG65583 TB65583:TC65583 ACX65583:ACY65583 AMT65583:AMU65583 AWP65583:AWQ65583 BGL65583:BGM65583 BQH65583:BQI65583 CAD65583:CAE65583 CJZ65583:CKA65583 CTV65583:CTW65583 DDR65583:DDS65583 DNN65583:DNO65583 DXJ65583:DXK65583 EHF65583:EHG65583 ERB65583:ERC65583 FAX65583:FAY65583 FKT65583:FKU65583 FUP65583:FUQ65583 GEL65583:GEM65583 GOH65583:GOI65583 GYD65583:GYE65583 HHZ65583:HIA65583 HRV65583:HRW65583 IBR65583:IBS65583 ILN65583:ILO65583 IVJ65583:IVK65583 JFF65583:JFG65583 JPB65583:JPC65583 JYX65583:JYY65583 KIT65583:KIU65583 KSP65583:KSQ65583 LCL65583:LCM65583 LMH65583:LMI65583 LWD65583:LWE65583 MFZ65583:MGA65583 MPV65583:MPW65583 MZR65583:MZS65583 NJN65583:NJO65583 NTJ65583:NTK65583 ODF65583:ODG65583 ONB65583:ONC65583 OWX65583:OWY65583 PGT65583:PGU65583 PQP65583:PQQ65583 QAL65583:QAM65583 QKH65583:QKI65583 QUD65583:QUE65583 RDZ65583:REA65583 RNV65583:RNW65583 RXR65583:RXS65583 SHN65583:SHO65583 SRJ65583:SRK65583 TBF65583:TBG65583 TLB65583:TLC65583 TUX65583:TUY65583 UET65583:UEU65583 UOP65583:UOQ65583 UYL65583:UYM65583 VIH65583:VII65583 VSD65583:VSE65583 WBZ65583:WCA65583 WLV65583:WLW65583 WVR65583:WVS65583 J131119:K131119 JF131119:JG131119 TB131119:TC131119 ACX131119:ACY131119 AMT131119:AMU131119 AWP131119:AWQ131119 BGL131119:BGM131119 BQH131119:BQI131119 CAD131119:CAE131119 CJZ131119:CKA131119 CTV131119:CTW131119 DDR131119:DDS131119 DNN131119:DNO131119 DXJ131119:DXK131119 EHF131119:EHG131119 ERB131119:ERC131119 FAX131119:FAY131119 FKT131119:FKU131119 FUP131119:FUQ131119 GEL131119:GEM131119 GOH131119:GOI131119 GYD131119:GYE131119 HHZ131119:HIA131119 HRV131119:HRW131119 IBR131119:IBS131119 ILN131119:ILO131119 IVJ131119:IVK131119 JFF131119:JFG131119 JPB131119:JPC131119 JYX131119:JYY131119 KIT131119:KIU131119 KSP131119:KSQ131119 LCL131119:LCM131119 LMH131119:LMI131119 LWD131119:LWE131119 MFZ131119:MGA131119 MPV131119:MPW131119 MZR131119:MZS131119 NJN131119:NJO131119 NTJ131119:NTK131119 ODF131119:ODG131119 ONB131119:ONC131119 OWX131119:OWY131119 PGT131119:PGU131119 PQP131119:PQQ131119 QAL131119:QAM131119 QKH131119:QKI131119 QUD131119:QUE131119 RDZ131119:REA131119 RNV131119:RNW131119 RXR131119:RXS131119 SHN131119:SHO131119 SRJ131119:SRK131119 TBF131119:TBG131119 TLB131119:TLC131119 TUX131119:TUY131119 UET131119:UEU131119 UOP131119:UOQ131119 UYL131119:UYM131119 VIH131119:VII131119 VSD131119:VSE131119 WBZ131119:WCA131119 WLV131119:WLW131119 WVR131119:WVS131119 J196655:K196655 JF196655:JG196655 TB196655:TC196655 ACX196655:ACY196655 AMT196655:AMU196655 AWP196655:AWQ196655 BGL196655:BGM196655 BQH196655:BQI196655 CAD196655:CAE196655 CJZ196655:CKA196655 CTV196655:CTW196655 DDR196655:DDS196655 DNN196655:DNO196655 DXJ196655:DXK196655 EHF196655:EHG196655 ERB196655:ERC196655 FAX196655:FAY196655 FKT196655:FKU196655 FUP196655:FUQ196655 GEL196655:GEM196655 GOH196655:GOI196655 GYD196655:GYE196655 HHZ196655:HIA196655 HRV196655:HRW196655 IBR196655:IBS196655 ILN196655:ILO196655 IVJ196655:IVK196655 JFF196655:JFG196655 JPB196655:JPC196655 JYX196655:JYY196655 KIT196655:KIU196655 KSP196655:KSQ196655 LCL196655:LCM196655 LMH196655:LMI196655 LWD196655:LWE196655 MFZ196655:MGA196655 MPV196655:MPW196655 MZR196655:MZS196655 NJN196655:NJO196655 NTJ196655:NTK196655 ODF196655:ODG196655 ONB196655:ONC196655 OWX196655:OWY196655 PGT196655:PGU196655 PQP196655:PQQ196655 QAL196655:QAM196655 QKH196655:QKI196655 QUD196655:QUE196655 RDZ196655:REA196655 RNV196655:RNW196655 RXR196655:RXS196655 SHN196655:SHO196655 SRJ196655:SRK196655 TBF196655:TBG196655 TLB196655:TLC196655 TUX196655:TUY196655 UET196655:UEU196655 UOP196655:UOQ196655 UYL196655:UYM196655 VIH196655:VII196655 VSD196655:VSE196655 WBZ196655:WCA196655 WLV196655:WLW196655 WVR196655:WVS196655 J262191:K262191 JF262191:JG262191 TB262191:TC262191 ACX262191:ACY262191 AMT262191:AMU262191 AWP262191:AWQ262191 BGL262191:BGM262191 BQH262191:BQI262191 CAD262191:CAE262191 CJZ262191:CKA262191 CTV262191:CTW262191 DDR262191:DDS262191 DNN262191:DNO262191 DXJ262191:DXK262191 EHF262191:EHG262191 ERB262191:ERC262191 FAX262191:FAY262191 FKT262191:FKU262191 FUP262191:FUQ262191 GEL262191:GEM262191 GOH262191:GOI262191 GYD262191:GYE262191 HHZ262191:HIA262191 HRV262191:HRW262191 IBR262191:IBS262191 ILN262191:ILO262191 IVJ262191:IVK262191 JFF262191:JFG262191 JPB262191:JPC262191 JYX262191:JYY262191 KIT262191:KIU262191 KSP262191:KSQ262191 LCL262191:LCM262191 LMH262191:LMI262191 LWD262191:LWE262191 MFZ262191:MGA262191 MPV262191:MPW262191 MZR262191:MZS262191 NJN262191:NJO262191 NTJ262191:NTK262191 ODF262191:ODG262191 ONB262191:ONC262191 OWX262191:OWY262191 PGT262191:PGU262191 PQP262191:PQQ262191 QAL262191:QAM262191 QKH262191:QKI262191 QUD262191:QUE262191 RDZ262191:REA262191 RNV262191:RNW262191 RXR262191:RXS262191 SHN262191:SHO262191 SRJ262191:SRK262191 TBF262191:TBG262191 TLB262191:TLC262191 TUX262191:TUY262191 UET262191:UEU262191 UOP262191:UOQ262191 UYL262191:UYM262191 VIH262191:VII262191 VSD262191:VSE262191 WBZ262191:WCA262191 WLV262191:WLW262191 WVR262191:WVS262191 J327727:K327727 JF327727:JG327727 TB327727:TC327727 ACX327727:ACY327727 AMT327727:AMU327727 AWP327727:AWQ327727 BGL327727:BGM327727 BQH327727:BQI327727 CAD327727:CAE327727 CJZ327727:CKA327727 CTV327727:CTW327727 DDR327727:DDS327727 DNN327727:DNO327727 DXJ327727:DXK327727 EHF327727:EHG327727 ERB327727:ERC327727 FAX327727:FAY327727 FKT327727:FKU327727 FUP327727:FUQ327727 GEL327727:GEM327727 GOH327727:GOI327727 GYD327727:GYE327727 HHZ327727:HIA327727 HRV327727:HRW327727 IBR327727:IBS327727 ILN327727:ILO327727 IVJ327727:IVK327727 JFF327727:JFG327727 JPB327727:JPC327727 JYX327727:JYY327727 KIT327727:KIU327727 KSP327727:KSQ327727 LCL327727:LCM327727 LMH327727:LMI327727 LWD327727:LWE327727 MFZ327727:MGA327727 MPV327727:MPW327727 MZR327727:MZS327727 NJN327727:NJO327727 NTJ327727:NTK327727 ODF327727:ODG327727 ONB327727:ONC327727 OWX327727:OWY327727 PGT327727:PGU327727 PQP327727:PQQ327727 QAL327727:QAM327727 QKH327727:QKI327727 QUD327727:QUE327727 RDZ327727:REA327727 RNV327727:RNW327727 RXR327727:RXS327727 SHN327727:SHO327727 SRJ327727:SRK327727 TBF327727:TBG327727 TLB327727:TLC327727 TUX327727:TUY327727 UET327727:UEU327727 UOP327727:UOQ327727 UYL327727:UYM327727 VIH327727:VII327727 VSD327727:VSE327727 WBZ327727:WCA327727 WLV327727:WLW327727 WVR327727:WVS327727 J393263:K393263 JF393263:JG393263 TB393263:TC393263 ACX393263:ACY393263 AMT393263:AMU393263 AWP393263:AWQ393263 BGL393263:BGM393263 BQH393263:BQI393263 CAD393263:CAE393263 CJZ393263:CKA393263 CTV393263:CTW393263 DDR393263:DDS393263 DNN393263:DNO393263 DXJ393263:DXK393263 EHF393263:EHG393263 ERB393263:ERC393263 FAX393263:FAY393263 FKT393263:FKU393263 FUP393263:FUQ393263 GEL393263:GEM393263 GOH393263:GOI393263 GYD393263:GYE393263 HHZ393263:HIA393263 HRV393263:HRW393263 IBR393263:IBS393263 ILN393263:ILO393263 IVJ393263:IVK393263 JFF393263:JFG393263 JPB393263:JPC393263 JYX393263:JYY393263 KIT393263:KIU393263 KSP393263:KSQ393263 LCL393263:LCM393263 LMH393263:LMI393263 LWD393263:LWE393263 MFZ393263:MGA393263 MPV393263:MPW393263 MZR393263:MZS393263 NJN393263:NJO393263 NTJ393263:NTK393263 ODF393263:ODG393263 ONB393263:ONC393263 OWX393263:OWY393263 PGT393263:PGU393263 PQP393263:PQQ393263 QAL393263:QAM393263 QKH393263:QKI393263 QUD393263:QUE393263 RDZ393263:REA393263 RNV393263:RNW393263 RXR393263:RXS393263 SHN393263:SHO393263 SRJ393263:SRK393263 TBF393263:TBG393263 TLB393263:TLC393263 TUX393263:TUY393263 UET393263:UEU393263 UOP393263:UOQ393263 UYL393263:UYM393263 VIH393263:VII393263 VSD393263:VSE393263 WBZ393263:WCA393263 WLV393263:WLW393263 WVR393263:WVS393263 J458799:K458799 JF458799:JG458799 TB458799:TC458799 ACX458799:ACY458799 AMT458799:AMU458799 AWP458799:AWQ458799 BGL458799:BGM458799 BQH458799:BQI458799 CAD458799:CAE458799 CJZ458799:CKA458799 CTV458799:CTW458799 DDR458799:DDS458799 DNN458799:DNO458799 DXJ458799:DXK458799 EHF458799:EHG458799 ERB458799:ERC458799 FAX458799:FAY458799 FKT458799:FKU458799 FUP458799:FUQ458799 GEL458799:GEM458799 GOH458799:GOI458799 GYD458799:GYE458799 HHZ458799:HIA458799 HRV458799:HRW458799 IBR458799:IBS458799 ILN458799:ILO458799 IVJ458799:IVK458799 JFF458799:JFG458799 JPB458799:JPC458799 JYX458799:JYY458799 KIT458799:KIU458799 KSP458799:KSQ458799 LCL458799:LCM458799 LMH458799:LMI458799 LWD458799:LWE458799 MFZ458799:MGA458799 MPV458799:MPW458799 MZR458799:MZS458799 NJN458799:NJO458799 NTJ458799:NTK458799 ODF458799:ODG458799 ONB458799:ONC458799 OWX458799:OWY458799 PGT458799:PGU458799 PQP458799:PQQ458799 QAL458799:QAM458799 QKH458799:QKI458799 QUD458799:QUE458799 RDZ458799:REA458799 RNV458799:RNW458799 RXR458799:RXS458799 SHN458799:SHO458799 SRJ458799:SRK458799 TBF458799:TBG458799 TLB458799:TLC458799 TUX458799:TUY458799 UET458799:UEU458799 UOP458799:UOQ458799 UYL458799:UYM458799 VIH458799:VII458799 VSD458799:VSE458799 WBZ458799:WCA458799 WLV458799:WLW458799 WVR458799:WVS458799 J524335:K524335 JF524335:JG524335 TB524335:TC524335 ACX524335:ACY524335 AMT524335:AMU524335 AWP524335:AWQ524335 BGL524335:BGM524335 BQH524335:BQI524335 CAD524335:CAE524335 CJZ524335:CKA524335 CTV524335:CTW524335 DDR524335:DDS524335 DNN524335:DNO524335 DXJ524335:DXK524335 EHF524335:EHG524335 ERB524335:ERC524335 FAX524335:FAY524335 FKT524335:FKU524335 FUP524335:FUQ524335 GEL524335:GEM524335 GOH524335:GOI524335 GYD524335:GYE524335 HHZ524335:HIA524335 HRV524335:HRW524335 IBR524335:IBS524335 ILN524335:ILO524335 IVJ524335:IVK524335 JFF524335:JFG524335 JPB524335:JPC524335 JYX524335:JYY524335 KIT524335:KIU524335 KSP524335:KSQ524335 LCL524335:LCM524335 LMH524335:LMI524335 LWD524335:LWE524335 MFZ524335:MGA524335 MPV524335:MPW524335 MZR524335:MZS524335 NJN524335:NJO524335 NTJ524335:NTK524335 ODF524335:ODG524335 ONB524335:ONC524335 OWX524335:OWY524335 PGT524335:PGU524335 PQP524335:PQQ524335 QAL524335:QAM524335 QKH524335:QKI524335 QUD524335:QUE524335 RDZ524335:REA524335 RNV524335:RNW524335 RXR524335:RXS524335 SHN524335:SHO524335 SRJ524335:SRK524335 TBF524335:TBG524335 TLB524335:TLC524335 TUX524335:TUY524335 UET524335:UEU524335 UOP524335:UOQ524335 UYL524335:UYM524335 VIH524335:VII524335 VSD524335:VSE524335 WBZ524335:WCA524335 WLV524335:WLW524335 WVR524335:WVS524335 J589871:K589871 JF589871:JG589871 TB589871:TC589871 ACX589871:ACY589871 AMT589871:AMU589871 AWP589871:AWQ589871 BGL589871:BGM589871 BQH589871:BQI589871 CAD589871:CAE589871 CJZ589871:CKA589871 CTV589871:CTW589871 DDR589871:DDS589871 DNN589871:DNO589871 DXJ589871:DXK589871 EHF589871:EHG589871 ERB589871:ERC589871 FAX589871:FAY589871 FKT589871:FKU589871 FUP589871:FUQ589871 GEL589871:GEM589871 GOH589871:GOI589871 GYD589871:GYE589871 HHZ589871:HIA589871 HRV589871:HRW589871 IBR589871:IBS589871 ILN589871:ILO589871 IVJ589871:IVK589871 JFF589871:JFG589871 JPB589871:JPC589871 JYX589871:JYY589871 KIT589871:KIU589871 KSP589871:KSQ589871 LCL589871:LCM589871 LMH589871:LMI589871 LWD589871:LWE589871 MFZ589871:MGA589871 MPV589871:MPW589871 MZR589871:MZS589871 NJN589871:NJO589871 NTJ589871:NTK589871 ODF589871:ODG589871 ONB589871:ONC589871 OWX589871:OWY589871 PGT589871:PGU589871 PQP589871:PQQ589871 QAL589871:QAM589871 QKH589871:QKI589871 QUD589871:QUE589871 RDZ589871:REA589871 RNV589871:RNW589871 RXR589871:RXS589871 SHN589871:SHO589871 SRJ589871:SRK589871 TBF589871:TBG589871 TLB589871:TLC589871 TUX589871:TUY589871 UET589871:UEU589871 UOP589871:UOQ589871 UYL589871:UYM589871 VIH589871:VII589871 VSD589871:VSE589871 WBZ589871:WCA589871 WLV589871:WLW589871 WVR589871:WVS589871 J655407:K655407 JF655407:JG655407 TB655407:TC655407 ACX655407:ACY655407 AMT655407:AMU655407 AWP655407:AWQ655407 BGL655407:BGM655407 BQH655407:BQI655407 CAD655407:CAE655407 CJZ655407:CKA655407 CTV655407:CTW655407 DDR655407:DDS655407 DNN655407:DNO655407 DXJ655407:DXK655407 EHF655407:EHG655407 ERB655407:ERC655407 FAX655407:FAY655407 FKT655407:FKU655407 FUP655407:FUQ655407 GEL655407:GEM655407 GOH655407:GOI655407 GYD655407:GYE655407 HHZ655407:HIA655407 HRV655407:HRW655407 IBR655407:IBS655407 ILN655407:ILO655407 IVJ655407:IVK655407 JFF655407:JFG655407 JPB655407:JPC655407 JYX655407:JYY655407 KIT655407:KIU655407 KSP655407:KSQ655407 LCL655407:LCM655407 LMH655407:LMI655407 LWD655407:LWE655407 MFZ655407:MGA655407 MPV655407:MPW655407 MZR655407:MZS655407 NJN655407:NJO655407 NTJ655407:NTK655407 ODF655407:ODG655407 ONB655407:ONC655407 OWX655407:OWY655407 PGT655407:PGU655407 PQP655407:PQQ655407 QAL655407:QAM655407 QKH655407:QKI655407 QUD655407:QUE655407 RDZ655407:REA655407 RNV655407:RNW655407 RXR655407:RXS655407 SHN655407:SHO655407 SRJ655407:SRK655407 TBF655407:TBG655407 TLB655407:TLC655407 TUX655407:TUY655407 UET655407:UEU655407 UOP655407:UOQ655407 UYL655407:UYM655407 VIH655407:VII655407 VSD655407:VSE655407 WBZ655407:WCA655407 WLV655407:WLW655407 WVR655407:WVS655407 J720943:K720943 JF720943:JG720943 TB720943:TC720943 ACX720943:ACY720943 AMT720943:AMU720943 AWP720943:AWQ720943 BGL720943:BGM720943 BQH720943:BQI720943 CAD720943:CAE720943 CJZ720943:CKA720943 CTV720943:CTW720943 DDR720943:DDS720943 DNN720943:DNO720943 DXJ720943:DXK720943 EHF720943:EHG720943 ERB720943:ERC720943 FAX720943:FAY720943 FKT720943:FKU720943 FUP720943:FUQ720943 GEL720943:GEM720943 GOH720943:GOI720943 GYD720943:GYE720943 HHZ720943:HIA720943 HRV720943:HRW720943 IBR720943:IBS720943 ILN720943:ILO720943 IVJ720943:IVK720943 JFF720943:JFG720943 JPB720943:JPC720943 JYX720943:JYY720943 KIT720943:KIU720943 KSP720943:KSQ720943 LCL720943:LCM720943 LMH720943:LMI720943 LWD720943:LWE720943 MFZ720943:MGA720943 MPV720943:MPW720943 MZR720943:MZS720943 NJN720943:NJO720943 NTJ720943:NTK720943 ODF720943:ODG720943 ONB720943:ONC720943 OWX720943:OWY720943 PGT720943:PGU720943 PQP720943:PQQ720943 QAL720943:QAM720943 QKH720943:QKI720943 QUD720943:QUE720943 RDZ720943:REA720943 RNV720943:RNW720943 RXR720943:RXS720943 SHN720943:SHO720943 SRJ720943:SRK720943 TBF720943:TBG720943 TLB720943:TLC720943 TUX720943:TUY720943 UET720943:UEU720943 UOP720943:UOQ720943 UYL720943:UYM720943 VIH720943:VII720943 VSD720943:VSE720943 WBZ720943:WCA720943 WLV720943:WLW720943 WVR720943:WVS720943 J786479:K786479 JF786479:JG786479 TB786479:TC786479 ACX786479:ACY786479 AMT786479:AMU786479 AWP786479:AWQ786479 BGL786479:BGM786479 BQH786479:BQI786479 CAD786479:CAE786479 CJZ786479:CKA786479 CTV786479:CTW786479 DDR786479:DDS786479 DNN786479:DNO786479 DXJ786479:DXK786479 EHF786479:EHG786479 ERB786479:ERC786479 FAX786479:FAY786479 FKT786479:FKU786479 FUP786479:FUQ786479 GEL786479:GEM786479 GOH786479:GOI786479 GYD786479:GYE786479 HHZ786479:HIA786479 HRV786479:HRW786479 IBR786479:IBS786479 ILN786479:ILO786479 IVJ786479:IVK786479 JFF786479:JFG786479 JPB786479:JPC786479 JYX786479:JYY786479 KIT786479:KIU786479 KSP786479:KSQ786479 LCL786479:LCM786479 LMH786479:LMI786479 LWD786479:LWE786479 MFZ786479:MGA786479 MPV786479:MPW786479 MZR786479:MZS786479 NJN786479:NJO786479 NTJ786479:NTK786479 ODF786479:ODG786479 ONB786479:ONC786479 OWX786479:OWY786479 PGT786479:PGU786479 PQP786479:PQQ786479 QAL786479:QAM786479 QKH786479:QKI786479 QUD786479:QUE786479 RDZ786479:REA786479 RNV786479:RNW786479 RXR786479:RXS786479 SHN786479:SHO786479 SRJ786479:SRK786479 TBF786479:TBG786479 TLB786479:TLC786479 TUX786479:TUY786479 UET786479:UEU786479 UOP786479:UOQ786479 UYL786479:UYM786479 VIH786479:VII786479 VSD786479:VSE786479 WBZ786479:WCA786479 WLV786479:WLW786479 WVR786479:WVS786479 J852015:K852015 JF852015:JG852015 TB852015:TC852015 ACX852015:ACY852015 AMT852015:AMU852015 AWP852015:AWQ852015 BGL852015:BGM852015 BQH852015:BQI852015 CAD852015:CAE852015 CJZ852015:CKA852015 CTV852015:CTW852015 DDR852015:DDS852015 DNN852015:DNO852015 DXJ852015:DXK852015 EHF852015:EHG852015 ERB852015:ERC852015 FAX852015:FAY852015 FKT852015:FKU852015 FUP852015:FUQ852015 GEL852015:GEM852015 GOH852015:GOI852015 GYD852015:GYE852015 HHZ852015:HIA852015 HRV852015:HRW852015 IBR852015:IBS852015 ILN852015:ILO852015 IVJ852015:IVK852015 JFF852015:JFG852015 JPB852015:JPC852015 JYX852015:JYY852015 KIT852015:KIU852015 KSP852015:KSQ852015 LCL852015:LCM852015 LMH852015:LMI852015 LWD852015:LWE852015 MFZ852015:MGA852015 MPV852015:MPW852015 MZR852015:MZS852015 NJN852015:NJO852015 NTJ852015:NTK852015 ODF852015:ODG852015 ONB852015:ONC852015 OWX852015:OWY852015 PGT852015:PGU852015 PQP852015:PQQ852015 QAL852015:QAM852015 QKH852015:QKI852015 QUD852015:QUE852015 RDZ852015:REA852015 RNV852015:RNW852015 RXR852015:RXS852015 SHN852015:SHO852015 SRJ852015:SRK852015 TBF852015:TBG852015 TLB852015:TLC852015 TUX852015:TUY852015 UET852015:UEU852015 UOP852015:UOQ852015 UYL852015:UYM852015 VIH852015:VII852015 VSD852015:VSE852015 WBZ852015:WCA852015 WLV852015:WLW852015 WVR852015:WVS852015 J917551:K917551 JF917551:JG917551 TB917551:TC917551 ACX917551:ACY917551 AMT917551:AMU917551 AWP917551:AWQ917551 BGL917551:BGM917551 BQH917551:BQI917551 CAD917551:CAE917551 CJZ917551:CKA917551 CTV917551:CTW917551 DDR917551:DDS917551 DNN917551:DNO917551 DXJ917551:DXK917551 EHF917551:EHG917551 ERB917551:ERC917551 FAX917551:FAY917551 FKT917551:FKU917551 FUP917551:FUQ917551 GEL917551:GEM917551 GOH917551:GOI917551 GYD917551:GYE917551 HHZ917551:HIA917551 HRV917551:HRW917551 IBR917551:IBS917551 ILN917551:ILO917551 IVJ917551:IVK917551 JFF917551:JFG917551 JPB917551:JPC917551 JYX917551:JYY917551 KIT917551:KIU917551 KSP917551:KSQ917551 LCL917551:LCM917551 LMH917551:LMI917551 LWD917551:LWE917551 MFZ917551:MGA917551 MPV917551:MPW917551 MZR917551:MZS917551 NJN917551:NJO917551 NTJ917551:NTK917551 ODF917551:ODG917551 ONB917551:ONC917551 OWX917551:OWY917551 PGT917551:PGU917551 PQP917551:PQQ917551 QAL917551:QAM917551 QKH917551:QKI917551 QUD917551:QUE917551 RDZ917551:REA917551 RNV917551:RNW917551 RXR917551:RXS917551 SHN917551:SHO917551 SRJ917551:SRK917551 TBF917551:TBG917551 TLB917551:TLC917551 TUX917551:TUY917551 UET917551:UEU917551 UOP917551:UOQ917551 UYL917551:UYM917551 VIH917551:VII917551 VSD917551:VSE917551 WBZ917551:WCA917551 WLV917551:WLW917551 WVR917551:WVS917551 J983087:K983087 JF983087:JG983087 TB983087:TC983087 ACX983087:ACY983087 AMT983087:AMU983087 AWP983087:AWQ983087 BGL983087:BGM983087 BQH983087:BQI983087 CAD983087:CAE983087 CJZ983087:CKA983087 CTV983087:CTW983087 DDR983087:DDS983087 DNN983087:DNO983087 DXJ983087:DXK983087 EHF983087:EHG983087 ERB983087:ERC983087 FAX983087:FAY983087 FKT983087:FKU983087 FUP983087:FUQ983087 GEL983087:GEM983087 GOH983087:GOI983087 GYD983087:GYE983087 HHZ983087:HIA983087 HRV983087:HRW983087 IBR983087:IBS983087 ILN983087:ILO983087 IVJ983087:IVK983087 JFF983087:JFG983087 JPB983087:JPC983087 JYX983087:JYY983087 KIT983087:KIU983087 KSP983087:KSQ983087 LCL983087:LCM983087 LMH983087:LMI983087 LWD983087:LWE983087 MFZ983087:MGA983087 MPV983087:MPW983087 MZR983087:MZS983087 NJN983087:NJO983087 NTJ983087:NTK983087 ODF983087:ODG983087 ONB983087:ONC983087 OWX983087:OWY983087 PGT983087:PGU983087 PQP983087:PQQ983087 QAL983087:QAM983087 QKH983087:QKI983087 QUD983087:QUE983087 RDZ983087:REA983087 RNV983087:RNW983087 RXR983087:RXS983087 SHN983087:SHO983087 SRJ983087:SRK983087 TBF983087:TBG983087 TLB983087:TLC983087 TUX983087:TUY983087 UET983087:UEU983087 UOP983087:UOQ983087 UYL983087:UYM983087 VIH983087:VII983087 VSD983087:VSE983087 WBZ983087:WCA983087 WLV983087:WLW983087 WVR983087:WVS983087">
      <formula1>0</formula1>
      <formula2>1000</formula2>
    </dataValidation>
    <dataValidation type="whole" allowBlank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  <dataValidation type="whole" allowBlank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scale="99" firstPageNumber="0" orientation="landscape" horizontalDpi="300" verticalDpi="300" r:id="rId1"/>
  <headerFooter alignWithMargins="0"/>
  <rowBreaks count="1" manualBreakCount="1">
    <brk id="4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>
          <x14:formula1>
            <xm:f>1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</xm:sqref>
        </x14:dataValidation>
        <x14:dataValidation type="whole" allowBlank="1" showErrorMessage="1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</xm:sqref>
        </x14:dataValidation>
        <x14:dataValidation type="whole" allowBlank="1" showErrorMessage="1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showGridLines="0" zoomScaleNormal="100" workbookViewId="0">
      <selection activeCell="P43" sqref="P43:S43"/>
    </sheetView>
  </sheetViews>
  <sheetFormatPr defaultRowHeight="12.75" customHeight="1" zeroHeight="1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0" max="20" width="1.5703125" customWidth="1"/>
    <col min="21" max="21" width="0" style="217" hidden="1" customWidth="1"/>
    <col min="22" max="254" width="0" hidden="1" customWidth="1"/>
    <col min="255" max="255" width="5.28515625" customWidth="1"/>
    <col min="257" max="257" width="10.7109375" customWidth="1"/>
    <col min="258" max="258" width="15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5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276" max="276" width="1.5703125" customWidth="1"/>
    <col min="277" max="510" width="0" hidden="1" customWidth="1"/>
    <col min="511" max="511" width="5.28515625" customWidth="1"/>
    <col min="513" max="513" width="10.7109375" customWidth="1"/>
    <col min="514" max="514" width="15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5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532" max="532" width="1.5703125" customWidth="1"/>
    <col min="533" max="766" width="0" hidden="1" customWidth="1"/>
    <col min="767" max="767" width="5.28515625" customWidth="1"/>
    <col min="769" max="769" width="10.7109375" customWidth="1"/>
    <col min="770" max="770" width="15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5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788" max="788" width="1.5703125" customWidth="1"/>
    <col min="789" max="1022" width="0" hidden="1" customWidth="1"/>
    <col min="1023" max="1023" width="5.28515625" customWidth="1"/>
    <col min="1025" max="1025" width="10.7109375" customWidth="1"/>
    <col min="1026" max="1026" width="15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5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044" max="1044" width="1.5703125" customWidth="1"/>
    <col min="1045" max="1278" width="0" hidden="1" customWidth="1"/>
    <col min="1279" max="1279" width="5.28515625" customWidth="1"/>
    <col min="1281" max="1281" width="10.7109375" customWidth="1"/>
    <col min="1282" max="1282" width="15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5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300" max="1300" width="1.5703125" customWidth="1"/>
    <col min="1301" max="1534" width="0" hidden="1" customWidth="1"/>
    <col min="1535" max="1535" width="5.28515625" customWidth="1"/>
    <col min="1537" max="1537" width="10.7109375" customWidth="1"/>
    <col min="1538" max="1538" width="15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5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556" max="1556" width="1.5703125" customWidth="1"/>
    <col min="1557" max="1790" width="0" hidden="1" customWidth="1"/>
    <col min="1791" max="1791" width="5.28515625" customWidth="1"/>
    <col min="1793" max="1793" width="10.7109375" customWidth="1"/>
    <col min="1794" max="1794" width="15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5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1812" max="1812" width="1.5703125" customWidth="1"/>
    <col min="1813" max="2046" width="0" hidden="1" customWidth="1"/>
    <col min="2047" max="2047" width="5.28515625" customWidth="1"/>
    <col min="2049" max="2049" width="10.7109375" customWidth="1"/>
    <col min="2050" max="2050" width="15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5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068" max="2068" width="1.5703125" customWidth="1"/>
    <col min="2069" max="2302" width="0" hidden="1" customWidth="1"/>
    <col min="2303" max="2303" width="5.28515625" customWidth="1"/>
    <col min="2305" max="2305" width="10.7109375" customWidth="1"/>
    <col min="2306" max="2306" width="15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5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324" max="2324" width="1.5703125" customWidth="1"/>
    <col min="2325" max="2558" width="0" hidden="1" customWidth="1"/>
    <col min="2559" max="2559" width="5.28515625" customWidth="1"/>
    <col min="2561" max="2561" width="10.7109375" customWidth="1"/>
    <col min="2562" max="2562" width="15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5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580" max="2580" width="1.5703125" customWidth="1"/>
    <col min="2581" max="2814" width="0" hidden="1" customWidth="1"/>
    <col min="2815" max="2815" width="5.28515625" customWidth="1"/>
    <col min="2817" max="2817" width="10.7109375" customWidth="1"/>
    <col min="2818" max="2818" width="15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5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2836" max="2836" width="1.5703125" customWidth="1"/>
    <col min="2837" max="3070" width="0" hidden="1" customWidth="1"/>
    <col min="3071" max="3071" width="5.28515625" customWidth="1"/>
    <col min="3073" max="3073" width="10.7109375" customWidth="1"/>
    <col min="3074" max="3074" width="15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5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092" max="3092" width="1.5703125" customWidth="1"/>
    <col min="3093" max="3326" width="0" hidden="1" customWidth="1"/>
    <col min="3327" max="3327" width="5.28515625" customWidth="1"/>
    <col min="3329" max="3329" width="10.7109375" customWidth="1"/>
    <col min="3330" max="3330" width="15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5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348" max="3348" width="1.5703125" customWidth="1"/>
    <col min="3349" max="3582" width="0" hidden="1" customWidth="1"/>
    <col min="3583" max="3583" width="5.28515625" customWidth="1"/>
    <col min="3585" max="3585" width="10.7109375" customWidth="1"/>
    <col min="3586" max="3586" width="15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5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604" max="3604" width="1.5703125" customWidth="1"/>
    <col min="3605" max="3838" width="0" hidden="1" customWidth="1"/>
    <col min="3839" max="3839" width="5.28515625" customWidth="1"/>
    <col min="3841" max="3841" width="10.7109375" customWidth="1"/>
    <col min="3842" max="3842" width="15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5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3860" max="3860" width="1.5703125" customWidth="1"/>
    <col min="3861" max="4094" width="0" hidden="1" customWidth="1"/>
    <col min="4095" max="4095" width="5.28515625" customWidth="1"/>
    <col min="4097" max="4097" width="10.7109375" customWidth="1"/>
    <col min="4098" max="4098" width="15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5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116" max="4116" width="1.5703125" customWidth="1"/>
    <col min="4117" max="4350" width="0" hidden="1" customWidth="1"/>
    <col min="4351" max="4351" width="5.28515625" customWidth="1"/>
    <col min="4353" max="4353" width="10.7109375" customWidth="1"/>
    <col min="4354" max="4354" width="15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5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372" max="4372" width="1.5703125" customWidth="1"/>
    <col min="4373" max="4606" width="0" hidden="1" customWidth="1"/>
    <col min="4607" max="4607" width="5.28515625" customWidth="1"/>
    <col min="4609" max="4609" width="10.7109375" customWidth="1"/>
    <col min="4610" max="4610" width="15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5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628" max="4628" width="1.5703125" customWidth="1"/>
    <col min="4629" max="4862" width="0" hidden="1" customWidth="1"/>
    <col min="4863" max="4863" width="5.28515625" customWidth="1"/>
    <col min="4865" max="4865" width="10.7109375" customWidth="1"/>
    <col min="4866" max="4866" width="15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5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4884" max="4884" width="1.5703125" customWidth="1"/>
    <col min="4885" max="5118" width="0" hidden="1" customWidth="1"/>
    <col min="5119" max="5119" width="5.28515625" customWidth="1"/>
    <col min="5121" max="5121" width="10.7109375" customWidth="1"/>
    <col min="5122" max="5122" width="15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5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140" max="5140" width="1.5703125" customWidth="1"/>
    <col min="5141" max="5374" width="0" hidden="1" customWidth="1"/>
    <col min="5375" max="5375" width="5.28515625" customWidth="1"/>
    <col min="5377" max="5377" width="10.7109375" customWidth="1"/>
    <col min="5378" max="5378" width="15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5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396" max="5396" width="1.5703125" customWidth="1"/>
    <col min="5397" max="5630" width="0" hidden="1" customWidth="1"/>
    <col min="5631" max="5631" width="5.28515625" customWidth="1"/>
    <col min="5633" max="5633" width="10.7109375" customWidth="1"/>
    <col min="5634" max="5634" width="15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5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652" max="5652" width="1.5703125" customWidth="1"/>
    <col min="5653" max="5886" width="0" hidden="1" customWidth="1"/>
    <col min="5887" max="5887" width="5.28515625" customWidth="1"/>
    <col min="5889" max="5889" width="10.7109375" customWidth="1"/>
    <col min="5890" max="5890" width="15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5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5908" max="5908" width="1.5703125" customWidth="1"/>
    <col min="5909" max="6142" width="0" hidden="1" customWidth="1"/>
    <col min="6143" max="6143" width="5.28515625" customWidth="1"/>
    <col min="6145" max="6145" width="10.7109375" customWidth="1"/>
    <col min="6146" max="6146" width="15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5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164" max="6164" width="1.5703125" customWidth="1"/>
    <col min="6165" max="6398" width="0" hidden="1" customWidth="1"/>
    <col min="6399" max="6399" width="5.28515625" customWidth="1"/>
    <col min="6401" max="6401" width="10.7109375" customWidth="1"/>
    <col min="6402" max="6402" width="15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5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420" max="6420" width="1.5703125" customWidth="1"/>
    <col min="6421" max="6654" width="0" hidden="1" customWidth="1"/>
    <col min="6655" max="6655" width="5.28515625" customWidth="1"/>
    <col min="6657" max="6657" width="10.7109375" customWidth="1"/>
    <col min="6658" max="6658" width="15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5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676" max="6676" width="1.5703125" customWidth="1"/>
    <col min="6677" max="6910" width="0" hidden="1" customWidth="1"/>
    <col min="6911" max="6911" width="5.28515625" customWidth="1"/>
    <col min="6913" max="6913" width="10.7109375" customWidth="1"/>
    <col min="6914" max="6914" width="15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5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6932" max="6932" width="1.5703125" customWidth="1"/>
    <col min="6933" max="7166" width="0" hidden="1" customWidth="1"/>
    <col min="7167" max="7167" width="5.28515625" customWidth="1"/>
    <col min="7169" max="7169" width="10.7109375" customWidth="1"/>
    <col min="7170" max="7170" width="15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5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188" max="7188" width="1.5703125" customWidth="1"/>
    <col min="7189" max="7422" width="0" hidden="1" customWidth="1"/>
    <col min="7423" max="7423" width="5.28515625" customWidth="1"/>
    <col min="7425" max="7425" width="10.7109375" customWidth="1"/>
    <col min="7426" max="7426" width="15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5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444" max="7444" width="1.5703125" customWidth="1"/>
    <col min="7445" max="7678" width="0" hidden="1" customWidth="1"/>
    <col min="7679" max="7679" width="5.28515625" customWidth="1"/>
    <col min="7681" max="7681" width="10.7109375" customWidth="1"/>
    <col min="7682" max="7682" width="15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5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700" max="7700" width="1.5703125" customWidth="1"/>
    <col min="7701" max="7934" width="0" hidden="1" customWidth="1"/>
    <col min="7935" max="7935" width="5.28515625" customWidth="1"/>
    <col min="7937" max="7937" width="10.7109375" customWidth="1"/>
    <col min="7938" max="7938" width="15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5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7956" max="7956" width="1.5703125" customWidth="1"/>
    <col min="7957" max="8190" width="0" hidden="1" customWidth="1"/>
    <col min="8191" max="8191" width="5.28515625" customWidth="1"/>
    <col min="8193" max="8193" width="10.7109375" customWidth="1"/>
    <col min="8194" max="8194" width="15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5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212" max="8212" width="1.5703125" customWidth="1"/>
    <col min="8213" max="8446" width="0" hidden="1" customWidth="1"/>
    <col min="8447" max="8447" width="5.28515625" customWidth="1"/>
    <col min="8449" max="8449" width="10.7109375" customWidth="1"/>
    <col min="8450" max="8450" width="15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5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468" max="8468" width="1.5703125" customWidth="1"/>
    <col min="8469" max="8702" width="0" hidden="1" customWidth="1"/>
    <col min="8703" max="8703" width="5.28515625" customWidth="1"/>
    <col min="8705" max="8705" width="10.7109375" customWidth="1"/>
    <col min="8706" max="8706" width="15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5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724" max="8724" width="1.5703125" customWidth="1"/>
    <col min="8725" max="8958" width="0" hidden="1" customWidth="1"/>
    <col min="8959" max="8959" width="5.28515625" customWidth="1"/>
    <col min="8961" max="8961" width="10.7109375" customWidth="1"/>
    <col min="8962" max="8962" width="15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5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8980" max="8980" width="1.5703125" customWidth="1"/>
    <col min="8981" max="9214" width="0" hidden="1" customWidth="1"/>
    <col min="9215" max="9215" width="5.28515625" customWidth="1"/>
    <col min="9217" max="9217" width="10.7109375" customWidth="1"/>
    <col min="9218" max="9218" width="15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5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236" max="9236" width="1.5703125" customWidth="1"/>
    <col min="9237" max="9470" width="0" hidden="1" customWidth="1"/>
    <col min="9471" max="9471" width="5.28515625" customWidth="1"/>
    <col min="9473" max="9473" width="10.7109375" customWidth="1"/>
    <col min="9474" max="9474" width="15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5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492" max="9492" width="1.5703125" customWidth="1"/>
    <col min="9493" max="9726" width="0" hidden="1" customWidth="1"/>
    <col min="9727" max="9727" width="5.28515625" customWidth="1"/>
    <col min="9729" max="9729" width="10.7109375" customWidth="1"/>
    <col min="9730" max="9730" width="15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5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748" max="9748" width="1.5703125" customWidth="1"/>
    <col min="9749" max="9982" width="0" hidden="1" customWidth="1"/>
    <col min="9983" max="9983" width="5.28515625" customWidth="1"/>
    <col min="9985" max="9985" width="10.7109375" customWidth="1"/>
    <col min="9986" max="9986" width="15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5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004" max="10004" width="1.5703125" customWidth="1"/>
    <col min="10005" max="10238" width="0" hidden="1" customWidth="1"/>
    <col min="10239" max="10239" width="5.28515625" customWidth="1"/>
    <col min="10241" max="10241" width="10.7109375" customWidth="1"/>
    <col min="10242" max="10242" width="15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5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260" max="10260" width="1.5703125" customWidth="1"/>
    <col min="10261" max="10494" width="0" hidden="1" customWidth="1"/>
    <col min="10495" max="10495" width="5.28515625" customWidth="1"/>
    <col min="10497" max="10497" width="10.7109375" customWidth="1"/>
    <col min="10498" max="10498" width="15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5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516" max="10516" width="1.5703125" customWidth="1"/>
    <col min="10517" max="10750" width="0" hidden="1" customWidth="1"/>
    <col min="10751" max="10751" width="5.28515625" customWidth="1"/>
    <col min="10753" max="10753" width="10.7109375" customWidth="1"/>
    <col min="10754" max="10754" width="15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5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0772" max="10772" width="1.5703125" customWidth="1"/>
    <col min="10773" max="11006" width="0" hidden="1" customWidth="1"/>
    <col min="11007" max="11007" width="5.28515625" customWidth="1"/>
    <col min="11009" max="11009" width="10.7109375" customWidth="1"/>
    <col min="11010" max="11010" width="15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5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028" max="11028" width="1.5703125" customWidth="1"/>
    <col min="11029" max="11262" width="0" hidden="1" customWidth="1"/>
    <col min="11263" max="11263" width="5.28515625" customWidth="1"/>
    <col min="11265" max="11265" width="10.7109375" customWidth="1"/>
    <col min="11266" max="11266" width="15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5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284" max="11284" width="1.5703125" customWidth="1"/>
    <col min="11285" max="11518" width="0" hidden="1" customWidth="1"/>
    <col min="11519" max="11519" width="5.28515625" customWidth="1"/>
    <col min="11521" max="11521" width="10.7109375" customWidth="1"/>
    <col min="11522" max="11522" width="15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5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540" max="11540" width="1.5703125" customWidth="1"/>
    <col min="11541" max="11774" width="0" hidden="1" customWidth="1"/>
    <col min="11775" max="11775" width="5.28515625" customWidth="1"/>
    <col min="11777" max="11777" width="10.7109375" customWidth="1"/>
    <col min="11778" max="11778" width="15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5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1796" max="11796" width="1.5703125" customWidth="1"/>
    <col min="11797" max="12030" width="0" hidden="1" customWidth="1"/>
    <col min="12031" max="12031" width="5.28515625" customWidth="1"/>
    <col min="12033" max="12033" width="10.7109375" customWidth="1"/>
    <col min="12034" max="12034" width="15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5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052" max="12052" width="1.5703125" customWidth="1"/>
    <col min="12053" max="12286" width="0" hidden="1" customWidth="1"/>
    <col min="12287" max="12287" width="5.28515625" customWidth="1"/>
    <col min="12289" max="12289" width="10.7109375" customWidth="1"/>
    <col min="12290" max="12290" width="15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5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308" max="12308" width="1.5703125" customWidth="1"/>
    <col min="12309" max="12542" width="0" hidden="1" customWidth="1"/>
    <col min="12543" max="12543" width="5.28515625" customWidth="1"/>
    <col min="12545" max="12545" width="10.7109375" customWidth="1"/>
    <col min="12546" max="12546" width="15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5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564" max="12564" width="1.5703125" customWidth="1"/>
    <col min="12565" max="12798" width="0" hidden="1" customWidth="1"/>
    <col min="12799" max="12799" width="5.28515625" customWidth="1"/>
    <col min="12801" max="12801" width="10.7109375" customWidth="1"/>
    <col min="12802" max="12802" width="15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5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2820" max="12820" width="1.5703125" customWidth="1"/>
    <col min="12821" max="13054" width="0" hidden="1" customWidth="1"/>
    <col min="13055" max="13055" width="5.28515625" customWidth="1"/>
    <col min="13057" max="13057" width="10.7109375" customWidth="1"/>
    <col min="13058" max="13058" width="15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5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076" max="13076" width="1.5703125" customWidth="1"/>
    <col min="13077" max="13310" width="0" hidden="1" customWidth="1"/>
    <col min="13311" max="13311" width="5.28515625" customWidth="1"/>
    <col min="13313" max="13313" width="10.7109375" customWidth="1"/>
    <col min="13314" max="13314" width="15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5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332" max="13332" width="1.5703125" customWidth="1"/>
    <col min="13333" max="13566" width="0" hidden="1" customWidth="1"/>
    <col min="13567" max="13567" width="5.28515625" customWidth="1"/>
    <col min="13569" max="13569" width="10.7109375" customWidth="1"/>
    <col min="13570" max="13570" width="15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5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588" max="13588" width="1.5703125" customWidth="1"/>
    <col min="13589" max="13822" width="0" hidden="1" customWidth="1"/>
    <col min="13823" max="13823" width="5.28515625" customWidth="1"/>
    <col min="13825" max="13825" width="10.7109375" customWidth="1"/>
    <col min="13826" max="13826" width="15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5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3844" max="13844" width="1.5703125" customWidth="1"/>
    <col min="13845" max="14078" width="0" hidden="1" customWidth="1"/>
    <col min="14079" max="14079" width="5.28515625" customWidth="1"/>
    <col min="14081" max="14081" width="10.7109375" customWidth="1"/>
    <col min="14082" max="14082" width="15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5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100" max="14100" width="1.5703125" customWidth="1"/>
    <col min="14101" max="14334" width="0" hidden="1" customWidth="1"/>
    <col min="14335" max="14335" width="5.28515625" customWidth="1"/>
    <col min="14337" max="14337" width="10.7109375" customWidth="1"/>
    <col min="14338" max="14338" width="15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5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356" max="14356" width="1.5703125" customWidth="1"/>
    <col min="14357" max="14590" width="0" hidden="1" customWidth="1"/>
    <col min="14591" max="14591" width="5.28515625" customWidth="1"/>
    <col min="14593" max="14593" width="10.7109375" customWidth="1"/>
    <col min="14594" max="14594" width="15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5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612" max="14612" width="1.5703125" customWidth="1"/>
    <col min="14613" max="14846" width="0" hidden="1" customWidth="1"/>
    <col min="14847" max="14847" width="5.28515625" customWidth="1"/>
    <col min="14849" max="14849" width="10.7109375" customWidth="1"/>
    <col min="14850" max="14850" width="15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5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4868" max="14868" width="1.5703125" customWidth="1"/>
    <col min="14869" max="15102" width="0" hidden="1" customWidth="1"/>
    <col min="15103" max="15103" width="5.28515625" customWidth="1"/>
    <col min="15105" max="15105" width="10.7109375" customWidth="1"/>
    <col min="15106" max="15106" width="15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5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124" max="15124" width="1.5703125" customWidth="1"/>
    <col min="15125" max="15358" width="0" hidden="1" customWidth="1"/>
    <col min="15359" max="15359" width="5.28515625" customWidth="1"/>
    <col min="15361" max="15361" width="10.7109375" customWidth="1"/>
    <col min="15362" max="15362" width="15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5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380" max="15380" width="1.5703125" customWidth="1"/>
    <col min="15381" max="15614" width="0" hidden="1" customWidth="1"/>
    <col min="15615" max="15615" width="5.28515625" customWidth="1"/>
    <col min="15617" max="15617" width="10.7109375" customWidth="1"/>
    <col min="15618" max="15618" width="15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5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636" max="15636" width="1.5703125" customWidth="1"/>
    <col min="15637" max="15870" width="0" hidden="1" customWidth="1"/>
    <col min="15871" max="15871" width="5.28515625" customWidth="1"/>
    <col min="15873" max="15873" width="10.7109375" customWidth="1"/>
    <col min="15874" max="15874" width="15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5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5892" max="15892" width="1.5703125" customWidth="1"/>
    <col min="15893" max="16126" width="0" hidden="1" customWidth="1"/>
    <col min="16127" max="16127" width="5.28515625" customWidth="1"/>
    <col min="16129" max="16129" width="10.7109375" customWidth="1"/>
    <col min="16130" max="16130" width="15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5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  <col min="16148" max="16148" width="1.5703125" customWidth="1"/>
    <col min="16149" max="16382" width="0" hidden="1" customWidth="1"/>
    <col min="16383" max="16383" width="5.28515625" customWidth="1"/>
  </cols>
  <sheetData>
    <row r="1" spans="1:19" ht="40.5" customHeight="1" x14ac:dyDescent="0.4">
      <c r="B1" s="268" t="s">
        <v>0</v>
      </c>
      <c r="C1" s="268"/>
      <c r="D1" s="270" t="s">
        <v>1</v>
      </c>
      <c r="E1" s="270"/>
      <c r="F1" s="270"/>
      <c r="G1" s="270"/>
      <c r="H1" s="270"/>
      <c r="I1" s="270"/>
      <c r="K1" s="1" t="s">
        <v>2</v>
      </c>
      <c r="L1" s="317" t="s">
        <v>176</v>
      </c>
      <c r="M1" s="317"/>
      <c r="N1" s="317"/>
      <c r="O1" s="272" t="s">
        <v>4</v>
      </c>
      <c r="P1" s="272"/>
      <c r="Q1" s="273">
        <v>42383</v>
      </c>
      <c r="R1" s="273"/>
      <c r="S1" s="273"/>
    </row>
    <row r="2" spans="1:19" ht="9.9499999999999993" customHeight="1" thickBot="1" x14ac:dyDescent="0.25">
      <c r="B2" s="316"/>
      <c r="C2" s="316"/>
    </row>
    <row r="3" spans="1:19" ht="20.100000000000001" customHeight="1" thickBot="1" x14ac:dyDescent="0.25">
      <c r="A3" s="168" t="s">
        <v>5</v>
      </c>
      <c r="B3" s="318" t="s">
        <v>177</v>
      </c>
      <c r="C3" s="319"/>
      <c r="D3" s="319"/>
      <c r="E3" s="319"/>
      <c r="F3" s="319"/>
      <c r="G3" s="319"/>
      <c r="H3" s="319"/>
      <c r="I3" s="320"/>
      <c r="K3" s="168" t="s">
        <v>7</v>
      </c>
      <c r="L3" s="318" t="s">
        <v>178</v>
      </c>
      <c r="M3" s="319"/>
      <c r="N3" s="319"/>
      <c r="O3" s="319"/>
      <c r="P3" s="319"/>
      <c r="Q3" s="319"/>
      <c r="R3" s="319"/>
      <c r="S3" s="320"/>
    </row>
    <row r="4" spans="1:19" ht="5.0999999999999996" customHeight="1" thickBot="1" x14ac:dyDescent="0.25"/>
    <row r="5" spans="1:19" ht="12.95" customHeight="1" x14ac:dyDescent="0.2">
      <c r="A5" s="321" t="s">
        <v>9</v>
      </c>
      <c r="B5" s="322"/>
      <c r="C5" s="323" t="s">
        <v>10</v>
      </c>
      <c r="D5" s="311" t="s">
        <v>11</v>
      </c>
      <c r="E5" s="312"/>
      <c r="F5" s="312"/>
      <c r="G5" s="313"/>
      <c r="H5" s="169"/>
      <c r="I5" s="170" t="s">
        <v>12</v>
      </c>
      <c r="K5" s="321" t="s">
        <v>9</v>
      </c>
      <c r="L5" s="322"/>
      <c r="M5" s="323" t="s">
        <v>10</v>
      </c>
      <c r="N5" s="311" t="s">
        <v>11</v>
      </c>
      <c r="O5" s="312"/>
      <c r="P5" s="312"/>
      <c r="Q5" s="313"/>
      <c r="R5" s="169"/>
      <c r="S5" s="170" t="s">
        <v>12</v>
      </c>
    </row>
    <row r="6" spans="1:19" ht="12.95" customHeight="1" thickBot="1" x14ac:dyDescent="0.25">
      <c r="A6" s="314" t="s">
        <v>13</v>
      </c>
      <c r="B6" s="315"/>
      <c r="C6" s="324"/>
      <c r="D6" s="171" t="s">
        <v>14</v>
      </c>
      <c r="E6" s="172" t="s">
        <v>15</v>
      </c>
      <c r="F6" s="172" t="s">
        <v>16</v>
      </c>
      <c r="G6" s="173" t="s">
        <v>17</v>
      </c>
      <c r="H6" s="174"/>
      <c r="I6" s="175" t="s">
        <v>18</v>
      </c>
      <c r="K6" s="314" t="s">
        <v>13</v>
      </c>
      <c r="L6" s="315"/>
      <c r="M6" s="324"/>
      <c r="N6" s="171" t="s">
        <v>14</v>
      </c>
      <c r="O6" s="172" t="s">
        <v>15</v>
      </c>
      <c r="P6" s="172" t="s">
        <v>16</v>
      </c>
      <c r="Q6" s="173" t="s">
        <v>17</v>
      </c>
      <c r="R6" s="174"/>
      <c r="S6" s="175" t="s">
        <v>18</v>
      </c>
    </row>
    <row r="7" spans="1:19" ht="5.0999999999999996" customHeight="1" thickBot="1" x14ac:dyDescent="0.25">
      <c r="A7" s="176"/>
      <c r="B7" s="176"/>
      <c r="K7" s="176"/>
      <c r="L7" s="176"/>
    </row>
    <row r="8" spans="1:19" ht="12.95" customHeight="1" x14ac:dyDescent="0.2">
      <c r="A8" s="328" t="s">
        <v>179</v>
      </c>
      <c r="B8" s="329"/>
      <c r="C8" s="177">
        <v>1</v>
      </c>
      <c r="D8" s="178">
        <v>157</v>
      </c>
      <c r="E8" s="179">
        <v>71</v>
      </c>
      <c r="F8" s="179">
        <v>1</v>
      </c>
      <c r="G8" s="180">
        <f>IF(ISBLANK(D8),"",D8+E8)</f>
        <v>228</v>
      </c>
      <c r="H8" s="181"/>
      <c r="I8" s="182"/>
      <c r="K8" s="328" t="s">
        <v>35</v>
      </c>
      <c r="L8" s="329"/>
      <c r="M8" s="177">
        <v>2</v>
      </c>
      <c r="N8" s="178">
        <v>137</v>
      </c>
      <c r="O8" s="179">
        <v>51</v>
      </c>
      <c r="P8" s="179">
        <v>4</v>
      </c>
      <c r="Q8" s="180">
        <f>IF(ISBLANK(N8),"",N8+O8)</f>
        <v>188</v>
      </c>
      <c r="R8" s="181"/>
      <c r="S8" s="182"/>
    </row>
    <row r="9" spans="1:19" ht="12.95" customHeight="1" x14ac:dyDescent="0.2">
      <c r="A9" s="330"/>
      <c r="B9" s="331"/>
      <c r="C9" s="183">
        <v>2</v>
      </c>
      <c r="D9" s="184">
        <v>151</v>
      </c>
      <c r="E9" s="185">
        <v>62</v>
      </c>
      <c r="F9" s="185">
        <v>1</v>
      </c>
      <c r="G9" s="186">
        <f>IF(ISBLANK(D9),"",D9+E9)</f>
        <v>213</v>
      </c>
      <c r="H9" s="181"/>
      <c r="I9" s="182"/>
      <c r="K9" s="330"/>
      <c r="L9" s="331"/>
      <c r="M9" s="183">
        <v>1</v>
      </c>
      <c r="N9" s="184">
        <v>135</v>
      </c>
      <c r="O9" s="185">
        <v>44</v>
      </c>
      <c r="P9" s="185">
        <v>9</v>
      </c>
      <c r="Q9" s="186">
        <f>IF(ISBLANK(N9),"",N9+O9)</f>
        <v>179</v>
      </c>
      <c r="R9" s="181"/>
      <c r="S9" s="182"/>
    </row>
    <row r="10" spans="1:19" ht="9.9499999999999993" customHeight="1" thickBot="1" x14ac:dyDescent="0.25">
      <c r="A10" s="332" t="s">
        <v>180</v>
      </c>
      <c r="B10" s="333"/>
      <c r="C10" s="187"/>
      <c r="D10" s="188"/>
      <c r="E10" s="188"/>
      <c r="F10" s="188"/>
      <c r="G10" s="189" t="str">
        <f>IF(ISBLANK(D10),"",D10+E10)</f>
        <v/>
      </c>
      <c r="H10" s="190"/>
      <c r="I10" s="191"/>
      <c r="K10" s="332" t="s">
        <v>87</v>
      </c>
      <c r="L10" s="333"/>
      <c r="M10" s="187"/>
      <c r="N10" s="188"/>
      <c r="O10" s="188"/>
      <c r="P10" s="188"/>
      <c r="Q10" s="189" t="str">
        <f>IF(ISBLANK(N10),"",N10+O10)</f>
        <v/>
      </c>
      <c r="R10" s="190"/>
      <c r="S10" s="191"/>
    </row>
    <row r="11" spans="1:19" ht="9.9499999999999993" customHeight="1" thickBot="1" x14ac:dyDescent="0.25">
      <c r="A11" s="332"/>
      <c r="B11" s="333"/>
      <c r="C11" s="192"/>
      <c r="D11" s="193"/>
      <c r="E11" s="193"/>
      <c r="F11" s="193"/>
      <c r="G11" s="194" t="str">
        <f>IF(ISBLANK(D11),"",D11+E11)</f>
        <v/>
      </c>
      <c r="H11" s="190"/>
      <c r="I11" s="325">
        <f>IF(ISNUMBER(G12),IF(G12&gt;Q12,2,IF(G12=Q12,1,0)),"")</f>
        <v>2</v>
      </c>
      <c r="K11" s="332"/>
      <c r="L11" s="333"/>
      <c r="M11" s="192"/>
      <c r="N11" s="193"/>
      <c r="O11" s="193"/>
      <c r="P11" s="193"/>
      <c r="Q11" s="195" t="str">
        <f>IF(ISBLANK(N11),"",N11+O11)</f>
        <v/>
      </c>
      <c r="R11" s="190"/>
      <c r="S11" s="325">
        <f>IF(ISNUMBER(Q12),IF(G12&lt;Q12,2,IF(G12=Q12,1,0)),"")</f>
        <v>0</v>
      </c>
    </row>
    <row r="12" spans="1:19" ht="15.95" customHeight="1" thickBot="1" x14ac:dyDescent="0.25">
      <c r="A12" s="327">
        <v>5144</v>
      </c>
      <c r="B12" s="254"/>
      <c r="C12" s="196" t="s">
        <v>17</v>
      </c>
      <c r="D12" s="197">
        <f>IF(ISNUMBER(D8),SUM(D8:D11),"")</f>
        <v>308</v>
      </c>
      <c r="E12" s="198">
        <f>IF(ISNUMBER(E8),SUM(E8:E11),"")</f>
        <v>133</v>
      </c>
      <c r="F12" s="199">
        <f>IF(ISNUMBER(F8),SUM(F8:F11),"")</f>
        <v>2</v>
      </c>
      <c r="G12" s="200">
        <f>IF(ISNUMBER(G8),SUM(G8:G11),"")</f>
        <v>441</v>
      </c>
      <c r="H12" s="201"/>
      <c r="I12" s="326"/>
      <c r="K12" s="327">
        <v>1272</v>
      </c>
      <c r="L12" s="254"/>
      <c r="M12" s="196" t="s">
        <v>17</v>
      </c>
      <c r="N12" s="197">
        <f>IF(ISNUMBER(N8),SUM(N8:N11),"")</f>
        <v>272</v>
      </c>
      <c r="O12" s="198">
        <f>IF(ISNUMBER(O8),SUM(O8:O11),"")</f>
        <v>95</v>
      </c>
      <c r="P12" s="199">
        <f>IF(ISNUMBER(P8),SUM(P8:P11),"")</f>
        <v>13</v>
      </c>
      <c r="Q12" s="200">
        <f>IF(ISNUMBER(Q8),SUM(Q8:Q11),"")</f>
        <v>367</v>
      </c>
      <c r="R12" s="201"/>
      <c r="S12" s="326"/>
    </row>
    <row r="13" spans="1:19" ht="12.95" customHeight="1" thickTop="1" x14ac:dyDescent="0.2">
      <c r="A13" s="328" t="s">
        <v>181</v>
      </c>
      <c r="B13" s="329"/>
      <c r="C13" s="177">
        <v>1</v>
      </c>
      <c r="D13" s="178">
        <v>130</v>
      </c>
      <c r="E13" s="179">
        <v>70</v>
      </c>
      <c r="F13" s="179">
        <v>3</v>
      </c>
      <c r="G13" s="180">
        <f>IF(ISBLANK(D13),"",D13+E13)</f>
        <v>200</v>
      </c>
      <c r="H13" s="181"/>
      <c r="I13" s="182"/>
      <c r="K13" s="328" t="s">
        <v>182</v>
      </c>
      <c r="L13" s="329"/>
      <c r="M13" s="177">
        <v>2</v>
      </c>
      <c r="N13" s="178">
        <v>146</v>
      </c>
      <c r="O13" s="179">
        <v>52</v>
      </c>
      <c r="P13" s="179">
        <v>2</v>
      </c>
      <c r="Q13" s="180">
        <f>IF(ISBLANK(N13),"",N13+O13)</f>
        <v>198</v>
      </c>
      <c r="R13" s="181"/>
      <c r="S13" s="182"/>
    </row>
    <row r="14" spans="1:19" ht="12.95" customHeight="1" x14ac:dyDescent="0.2">
      <c r="A14" s="330"/>
      <c r="B14" s="331"/>
      <c r="C14" s="183">
        <v>2</v>
      </c>
      <c r="D14" s="184">
        <v>159</v>
      </c>
      <c r="E14" s="185">
        <v>72</v>
      </c>
      <c r="F14" s="185">
        <v>2</v>
      </c>
      <c r="G14" s="186">
        <f>IF(ISBLANK(D14),"",D14+E14)</f>
        <v>231</v>
      </c>
      <c r="H14" s="181"/>
      <c r="I14" s="182"/>
      <c r="K14" s="330"/>
      <c r="L14" s="331"/>
      <c r="M14" s="183">
        <v>1</v>
      </c>
      <c r="N14" s="184">
        <v>154</v>
      </c>
      <c r="O14" s="185">
        <v>90</v>
      </c>
      <c r="P14" s="185">
        <v>1</v>
      </c>
      <c r="Q14" s="186">
        <f>IF(ISBLANK(N14),"",N14+O14)</f>
        <v>244</v>
      </c>
      <c r="R14" s="181"/>
      <c r="S14" s="182"/>
    </row>
    <row r="15" spans="1:19" ht="9.9499999999999993" customHeight="1" thickBot="1" x14ac:dyDescent="0.25">
      <c r="A15" s="332" t="s">
        <v>183</v>
      </c>
      <c r="B15" s="333"/>
      <c r="C15" s="187"/>
      <c r="D15" s="188"/>
      <c r="E15" s="188"/>
      <c r="F15" s="188"/>
      <c r="G15" s="189" t="str">
        <f>IF(ISBLANK(D15),"",D15+E15)</f>
        <v/>
      </c>
      <c r="H15" s="190"/>
      <c r="I15" s="191"/>
      <c r="K15" s="332" t="s">
        <v>161</v>
      </c>
      <c r="L15" s="333"/>
      <c r="M15" s="187"/>
      <c r="N15" s="188"/>
      <c r="O15" s="188"/>
      <c r="P15" s="188"/>
      <c r="Q15" s="189" t="str">
        <f>IF(ISBLANK(N15),"",N15+O15)</f>
        <v/>
      </c>
      <c r="R15" s="190"/>
      <c r="S15" s="191"/>
    </row>
    <row r="16" spans="1:19" ht="9.9499999999999993" customHeight="1" thickBot="1" x14ac:dyDescent="0.25">
      <c r="A16" s="332"/>
      <c r="B16" s="333"/>
      <c r="C16" s="192"/>
      <c r="D16" s="193"/>
      <c r="E16" s="193"/>
      <c r="F16" s="193"/>
      <c r="G16" s="195" t="str">
        <f>IF(ISBLANK(D16),"",D16+E16)</f>
        <v/>
      </c>
      <c r="H16" s="190"/>
      <c r="I16" s="325">
        <f>IF(ISNUMBER(G17),IF(G17&gt;Q17,2,IF(G17=Q17,1,0)),"")</f>
        <v>0</v>
      </c>
      <c r="K16" s="332"/>
      <c r="L16" s="333"/>
      <c r="M16" s="192"/>
      <c r="N16" s="193"/>
      <c r="O16" s="193"/>
      <c r="P16" s="193"/>
      <c r="Q16" s="195" t="str">
        <f>IF(ISBLANK(N16),"",N16+O16)</f>
        <v/>
      </c>
      <c r="R16" s="190"/>
      <c r="S16" s="325">
        <f>IF(ISNUMBER(Q17),IF(G17&lt;Q17,2,IF(G17=Q17,1,0)),"")</f>
        <v>2</v>
      </c>
    </row>
    <row r="17" spans="1:19" ht="15.95" customHeight="1" thickBot="1" x14ac:dyDescent="0.25">
      <c r="A17" s="327">
        <v>5400</v>
      </c>
      <c r="B17" s="254"/>
      <c r="C17" s="196" t="s">
        <v>17</v>
      </c>
      <c r="D17" s="197">
        <f>IF(ISNUMBER(D13),SUM(D13:D16),"")</f>
        <v>289</v>
      </c>
      <c r="E17" s="198">
        <f>IF(ISNUMBER(E13),SUM(E13:E16),"")</f>
        <v>142</v>
      </c>
      <c r="F17" s="199">
        <f>IF(ISNUMBER(F13),SUM(F13:F16),"")</f>
        <v>5</v>
      </c>
      <c r="G17" s="200">
        <f>IF(ISNUMBER(G13),SUM(G13:G16),"")</f>
        <v>431</v>
      </c>
      <c r="H17" s="201"/>
      <c r="I17" s="326"/>
      <c r="K17" s="327">
        <v>4410</v>
      </c>
      <c r="L17" s="254"/>
      <c r="M17" s="196" t="s">
        <v>17</v>
      </c>
      <c r="N17" s="197">
        <f>IF(ISNUMBER(N13),SUM(N13:N16),"")</f>
        <v>300</v>
      </c>
      <c r="O17" s="198">
        <f>IF(ISNUMBER(O13),SUM(O13:O16),"")</f>
        <v>142</v>
      </c>
      <c r="P17" s="199">
        <f>IF(ISNUMBER(P13),SUM(P13:P16),"")</f>
        <v>3</v>
      </c>
      <c r="Q17" s="200">
        <f>IF(ISNUMBER(Q13),SUM(Q13:Q16),"")</f>
        <v>442</v>
      </c>
      <c r="R17" s="201"/>
      <c r="S17" s="326"/>
    </row>
    <row r="18" spans="1:19" ht="12.95" customHeight="1" thickTop="1" x14ac:dyDescent="0.2">
      <c r="A18" s="328" t="s">
        <v>184</v>
      </c>
      <c r="B18" s="329"/>
      <c r="C18" s="177">
        <v>1</v>
      </c>
      <c r="D18" s="178">
        <v>120</v>
      </c>
      <c r="E18" s="179">
        <v>42</v>
      </c>
      <c r="F18" s="179">
        <v>6</v>
      </c>
      <c r="G18" s="180">
        <f>IF(ISBLANK(D18),"",D18+E18)</f>
        <v>162</v>
      </c>
      <c r="H18" s="181"/>
      <c r="I18" s="182"/>
      <c r="K18" s="328" t="s">
        <v>185</v>
      </c>
      <c r="L18" s="329"/>
      <c r="M18" s="177">
        <v>2</v>
      </c>
      <c r="N18" s="178">
        <v>140</v>
      </c>
      <c r="O18" s="179">
        <v>50</v>
      </c>
      <c r="P18" s="179">
        <v>3</v>
      </c>
      <c r="Q18" s="180">
        <f>IF(ISBLANK(N18),"",N18+O18)</f>
        <v>190</v>
      </c>
      <c r="R18" s="181"/>
      <c r="S18" s="182"/>
    </row>
    <row r="19" spans="1:19" ht="12.95" customHeight="1" x14ac:dyDescent="0.2">
      <c r="A19" s="330"/>
      <c r="B19" s="331"/>
      <c r="C19" s="183">
        <v>2</v>
      </c>
      <c r="D19" s="184">
        <v>136</v>
      </c>
      <c r="E19" s="185">
        <v>62</v>
      </c>
      <c r="F19" s="185">
        <v>3</v>
      </c>
      <c r="G19" s="186">
        <f>IF(ISBLANK(D19),"",D19+E19)</f>
        <v>198</v>
      </c>
      <c r="H19" s="181"/>
      <c r="I19" s="182"/>
      <c r="K19" s="330"/>
      <c r="L19" s="331"/>
      <c r="M19" s="183">
        <v>1</v>
      </c>
      <c r="N19" s="184">
        <v>147</v>
      </c>
      <c r="O19" s="185">
        <v>81</v>
      </c>
      <c r="P19" s="185">
        <v>1</v>
      </c>
      <c r="Q19" s="186">
        <f>IF(ISBLANK(N19),"",N19+O19)</f>
        <v>228</v>
      </c>
      <c r="R19" s="181"/>
      <c r="S19" s="182"/>
    </row>
    <row r="20" spans="1:19" ht="9.9499999999999993" customHeight="1" thickBot="1" x14ac:dyDescent="0.25">
      <c r="A20" s="332" t="s">
        <v>23</v>
      </c>
      <c r="B20" s="333"/>
      <c r="C20" s="187"/>
      <c r="D20" s="188"/>
      <c r="E20" s="188"/>
      <c r="F20" s="188"/>
      <c r="G20" s="189" t="str">
        <f>IF(ISBLANK(D20),"",D20+E20)</f>
        <v/>
      </c>
      <c r="H20" s="190"/>
      <c r="I20" s="191"/>
      <c r="K20" s="332" t="s">
        <v>186</v>
      </c>
      <c r="L20" s="333"/>
      <c r="M20" s="187"/>
      <c r="N20" s="188"/>
      <c r="O20" s="188"/>
      <c r="P20" s="188"/>
      <c r="Q20" s="189" t="str">
        <f>IF(ISBLANK(N20),"",N20+O20)</f>
        <v/>
      </c>
      <c r="R20" s="190"/>
      <c r="S20" s="191"/>
    </row>
    <row r="21" spans="1:19" ht="9.9499999999999993" customHeight="1" thickBot="1" x14ac:dyDescent="0.25">
      <c r="A21" s="332"/>
      <c r="B21" s="333"/>
      <c r="C21" s="192"/>
      <c r="D21" s="193"/>
      <c r="E21" s="193"/>
      <c r="F21" s="193"/>
      <c r="G21" s="195" t="str">
        <f>IF(ISBLANK(D21),"",D21+E21)</f>
        <v/>
      </c>
      <c r="H21" s="190"/>
      <c r="I21" s="325">
        <f>IF(ISNUMBER(G22),IF(G22&gt;Q22,2,IF(G22=Q22,1,0)),"")</f>
        <v>0</v>
      </c>
      <c r="K21" s="332"/>
      <c r="L21" s="333"/>
      <c r="M21" s="192"/>
      <c r="N21" s="193"/>
      <c r="O21" s="193"/>
      <c r="P21" s="193"/>
      <c r="Q21" s="195" t="str">
        <f>IF(ISBLANK(N21),"",N21+O21)</f>
        <v/>
      </c>
      <c r="R21" s="190"/>
      <c r="S21" s="325">
        <f>IF(ISNUMBER(Q22),IF(G22&lt;Q22,2,IF(G22=Q22,1,0)),"")</f>
        <v>2</v>
      </c>
    </row>
    <row r="22" spans="1:19" ht="15.95" customHeight="1" thickBot="1" x14ac:dyDescent="0.25">
      <c r="A22" s="327">
        <v>1062</v>
      </c>
      <c r="B22" s="254"/>
      <c r="C22" s="196" t="s">
        <v>17</v>
      </c>
      <c r="D22" s="197">
        <f>IF(ISNUMBER(D18),SUM(D18:D21),"")</f>
        <v>256</v>
      </c>
      <c r="E22" s="198">
        <f>IF(ISNUMBER(E18),SUM(E18:E21),"")</f>
        <v>104</v>
      </c>
      <c r="F22" s="199">
        <f>IF(ISNUMBER(F18),SUM(F18:F21),"")</f>
        <v>9</v>
      </c>
      <c r="G22" s="200">
        <f>IF(ISNUMBER(G18),SUM(G18:G21),"")</f>
        <v>360</v>
      </c>
      <c r="H22" s="201"/>
      <c r="I22" s="326"/>
      <c r="K22" s="327">
        <v>1257</v>
      </c>
      <c r="L22" s="254"/>
      <c r="M22" s="196" t="s">
        <v>17</v>
      </c>
      <c r="N22" s="197">
        <f>IF(ISNUMBER(N18),SUM(N18:N21),"")</f>
        <v>287</v>
      </c>
      <c r="O22" s="198">
        <f>IF(ISNUMBER(O18),SUM(O18:O21),"")</f>
        <v>131</v>
      </c>
      <c r="P22" s="199">
        <f>IF(ISNUMBER(P18),SUM(P18:P21),"")</f>
        <v>4</v>
      </c>
      <c r="Q22" s="200">
        <f>IF(ISNUMBER(Q18),SUM(Q18:Q21),"")</f>
        <v>418</v>
      </c>
      <c r="R22" s="201"/>
      <c r="S22" s="326"/>
    </row>
    <row r="23" spans="1:19" ht="12.95" customHeight="1" thickTop="1" x14ac:dyDescent="0.2">
      <c r="A23" s="328" t="s">
        <v>187</v>
      </c>
      <c r="B23" s="329"/>
      <c r="C23" s="177">
        <v>1</v>
      </c>
      <c r="D23" s="178">
        <v>159</v>
      </c>
      <c r="E23" s="179">
        <v>44</v>
      </c>
      <c r="F23" s="179">
        <v>7</v>
      </c>
      <c r="G23" s="180">
        <f>IF(ISBLANK(D23),"",D23+E23)</f>
        <v>203</v>
      </c>
      <c r="H23" s="181"/>
      <c r="I23" s="182"/>
      <c r="K23" s="328" t="s">
        <v>20</v>
      </c>
      <c r="L23" s="329"/>
      <c r="M23" s="177">
        <v>2</v>
      </c>
      <c r="N23" s="178">
        <v>156</v>
      </c>
      <c r="O23" s="179">
        <v>54</v>
      </c>
      <c r="P23" s="179">
        <v>3</v>
      </c>
      <c r="Q23" s="180">
        <f>IF(ISBLANK(N23),"",N23+O23)</f>
        <v>210</v>
      </c>
      <c r="R23" s="181"/>
      <c r="S23" s="182"/>
    </row>
    <row r="24" spans="1:19" ht="12.95" customHeight="1" x14ac:dyDescent="0.2">
      <c r="A24" s="330"/>
      <c r="B24" s="331"/>
      <c r="C24" s="183">
        <v>2</v>
      </c>
      <c r="D24" s="184">
        <v>136</v>
      </c>
      <c r="E24" s="185">
        <v>38</v>
      </c>
      <c r="F24" s="185">
        <v>7</v>
      </c>
      <c r="G24" s="186">
        <f>IF(ISBLANK(D24),"",D24+E24)</f>
        <v>174</v>
      </c>
      <c r="H24" s="181"/>
      <c r="I24" s="182"/>
      <c r="K24" s="330"/>
      <c r="L24" s="331"/>
      <c r="M24" s="183">
        <v>1</v>
      </c>
      <c r="N24" s="184">
        <v>148</v>
      </c>
      <c r="O24" s="185">
        <v>62</v>
      </c>
      <c r="P24" s="185">
        <v>5</v>
      </c>
      <c r="Q24" s="186">
        <f>IF(ISBLANK(N24),"",N24+O24)</f>
        <v>210</v>
      </c>
      <c r="R24" s="181"/>
      <c r="S24" s="182"/>
    </row>
    <row r="25" spans="1:19" ht="9.9499999999999993" customHeight="1" thickBot="1" x14ac:dyDescent="0.25">
      <c r="A25" s="332" t="s">
        <v>188</v>
      </c>
      <c r="B25" s="333"/>
      <c r="C25" s="187"/>
      <c r="D25" s="188"/>
      <c r="E25" s="188"/>
      <c r="F25" s="188"/>
      <c r="G25" s="189" t="str">
        <f>IF(ISBLANK(D25),"",D25+E25)</f>
        <v/>
      </c>
      <c r="H25" s="190"/>
      <c r="I25" s="191"/>
      <c r="K25" s="332" t="s">
        <v>121</v>
      </c>
      <c r="L25" s="333"/>
      <c r="M25" s="187"/>
      <c r="N25" s="188"/>
      <c r="O25" s="188"/>
      <c r="P25" s="188"/>
      <c r="Q25" s="189" t="str">
        <f>IF(ISBLANK(N25),"",N25+O25)</f>
        <v/>
      </c>
      <c r="R25" s="190"/>
      <c r="S25" s="191"/>
    </row>
    <row r="26" spans="1:19" ht="9.9499999999999993" customHeight="1" thickBot="1" x14ac:dyDescent="0.25">
      <c r="A26" s="332"/>
      <c r="B26" s="333"/>
      <c r="C26" s="192"/>
      <c r="D26" s="193"/>
      <c r="E26" s="193"/>
      <c r="F26" s="193"/>
      <c r="G26" s="195" t="str">
        <f>IF(ISBLANK(D26),"",D26+E26)</f>
        <v/>
      </c>
      <c r="H26" s="190"/>
      <c r="I26" s="325">
        <f>IF(ISNUMBER(G27),IF(G27&gt;Q27,2,IF(G27=Q27,1,0)),"")</f>
        <v>0</v>
      </c>
      <c r="K26" s="332"/>
      <c r="L26" s="333"/>
      <c r="M26" s="192"/>
      <c r="N26" s="193"/>
      <c r="O26" s="193"/>
      <c r="P26" s="193"/>
      <c r="Q26" s="195" t="str">
        <f>IF(ISBLANK(N26),"",N26+O26)</f>
        <v/>
      </c>
      <c r="R26" s="190"/>
      <c r="S26" s="325">
        <f>IF(ISNUMBER(Q27),IF(G27&lt;Q27,2,IF(G27=Q27,1,0)),"")</f>
        <v>2</v>
      </c>
    </row>
    <row r="27" spans="1:19" ht="15.95" customHeight="1" thickBot="1" x14ac:dyDescent="0.25">
      <c r="A27" s="327">
        <v>10013</v>
      </c>
      <c r="B27" s="254"/>
      <c r="C27" s="196" t="s">
        <v>17</v>
      </c>
      <c r="D27" s="197">
        <f>IF(ISNUMBER(D23),SUM(D23:D26),"")</f>
        <v>295</v>
      </c>
      <c r="E27" s="198">
        <f>IF(ISNUMBER(E23),SUM(E23:E26),"")</f>
        <v>82</v>
      </c>
      <c r="F27" s="199">
        <f>IF(ISNUMBER(F23),SUM(F23:F26),"")</f>
        <v>14</v>
      </c>
      <c r="G27" s="200">
        <f>IF(ISNUMBER(G23),SUM(G23:G26),"")</f>
        <v>377</v>
      </c>
      <c r="H27" s="201"/>
      <c r="I27" s="326"/>
      <c r="K27" s="327">
        <v>13044</v>
      </c>
      <c r="L27" s="254"/>
      <c r="M27" s="196" t="s">
        <v>17</v>
      </c>
      <c r="N27" s="197">
        <f>IF(ISNUMBER(N23),SUM(N23:N26),"")</f>
        <v>304</v>
      </c>
      <c r="O27" s="198">
        <f>IF(ISNUMBER(O23),SUM(O23:O26),"")</f>
        <v>116</v>
      </c>
      <c r="P27" s="199">
        <f>IF(ISNUMBER(P23),SUM(P23:P26),"")</f>
        <v>8</v>
      </c>
      <c r="Q27" s="200">
        <f>IF(ISNUMBER(Q23),SUM(Q23:Q26),"")</f>
        <v>420</v>
      </c>
      <c r="R27" s="201"/>
      <c r="S27" s="326"/>
    </row>
    <row r="28" spans="1:19" ht="12.95" customHeight="1" thickTop="1" x14ac:dyDescent="0.2">
      <c r="A28" s="328" t="s">
        <v>189</v>
      </c>
      <c r="B28" s="329"/>
      <c r="C28" s="177">
        <v>1</v>
      </c>
      <c r="D28" s="178">
        <v>141</v>
      </c>
      <c r="E28" s="179">
        <v>59</v>
      </c>
      <c r="F28" s="179">
        <v>6</v>
      </c>
      <c r="G28" s="180">
        <f>IF(ISBLANK(D28),"",D28+E28)</f>
        <v>200</v>
      </c>
      <c r="H28" s="181"/>
      <c r="I28" s="182"/>
      <c r="K28" s="328" t="s">
        <v>190</v>
      </c>
      <c r="L28" s="329"/>
      <c r="M28" s="177">
        <v>2</v>
      </c>
      <c r="N28" s="178">
        <v>153</v>
      </c>
      <c r="O28" s="179">
        <v>57</v>
      </c>
      <c r="P28" s="179">
        <v>7</v>
      </c>
      <c r="Q28" s="180">
        <f>IF(ISBLANK(N28),"",N28+O28)</f>
        <v>210</v>
      </c>
      <c r="R28" s="181"/>
      <c r="S28" s="182"/>
    </row>
    <row r="29" spans="1:19" ht="12.95" customHeight="1" x14ac:dyDescent="0.2">
      <c r="A29" s="330"/>
      <c r="B29" s="331"/>
      <c r="C29" s="183">
        <v>2</v>
      </c>
      <c r="D29" s="184">
        <v>145</v>
      </c>
      <c r="E29" s="185">
        <v>72</v>
      </c>
      <c r="F29" s="185">
        <v>1</v>
      </c>
      <c r="G29" s="186">
        <f>IF(ISBLANK(D29),"",D29+E29)</f>
        <v>217</v>
      </c>
      <c r="H29" s="181"/>
      <c r="I29" s="182"/>
      <c r="K29" s="330"/>
      <c r="L29" s="331"/>
      <c r="M29" s="183">
        <v>1</v>
      </c>
      <c r="N29" s="184">
        <v>154</v>
      </c>
      <c r="O29" s="185">
        <v>68</v>
      </c>
      <c r="P29" s="185">
        <v>1</v>
      </c>
      <c r="Q29" s="186">
        <f>IF(ISBLANK(N29),"",N29+O29)</f>
        <v>222</v>
      </c>
      <c r="R29" s="181"/>
      <c r="S29" s="182"/>
    </row>
    <row r="30" spans="1:19" ht="9.9499999999999993" customHeight="1" thickBot="1" x14ac:dyDescent="0.25">
      <c r="A30" s="332" t="s">
        <v>191</v>
      </c>
      <c r="B30" s="333"/>
      <c r="C30" s="187"/>
      <c r="D30" s="188"/>
      <c r="E30" s="188"/>
      <c r="F30" s="188"/>
      <c r="G30" s="189" t="str">
        <f>IF(ISBLANK(D30),"",D30+E30)</f>
        <v/>
      </c>
      <c r="H30" s="190"/>
      <c r="I30" s="191"/>
      <c r="K30" s="332" t="s">
        <v>23</v>
      </c>
      <c r="L30" s="333"/>
      <c r="M30" s="187"/>
      <c r="N30" s="188"/>
      <c r="O30" s="188"/>
      <c r="P30" s="188"/>
      <c r="Q30" s="189" t="str">
        <f>IF(ISBLANK(N30),"",N30+O30)</f>
        <v/>
      </c>
      <c r="R30" s="190"/>
      <c r="S30" s="191"/>
    </row>
    <row r="31" spans="1:19" ht="9.9499999999999993" customHeight="1" thickBot="1" x14ac:dyDescent="0.25">
      <c r="A31" s="332"/>
      <c r="B31" s="333"/>
      <c r="C31" s="192"/>
      <c r="D31" s="193"/>
      <c r="E31" s="193"/>
      <c r="F31" s="193"/>
      <c r="G31" s="195" t="str">
        <f>IF(ISBLANK(D31),"",D31+E31)</f>
        <v/>
      </c>
      <c r="H31" s="190"/>
      <c r="I31" s="325">
        <f>IF(ISNUMBER(G32),IF(G32&gt;Q32,2,IF(G32=Q32,1,0)),"")</f>
        <v>0</v>
      </c>
      <c r="K31" s="332"/>
      <c r="L31" s="333"/>
      <c r="M31" s="192"/>
      <c r="N31" s="193"/>
      <c r="O31" s="193"/>
      <c r="P31" s="193"/>
      <c r="Q31" s="195" t="str">
        <f>IF(ISBLANK(N31),"",N31+O31)</f>
        <v/>
      </c>
      <c r="R31" s="190"/>
      <c r="S31" s="325">
        <f>IF(ISNUMBER(Q32),IF(G32&lt;Q32,2,IF(G32=Q32,1,0)),"")</f>
        <v>2</v>
      </c>
    </row>
    <row r="32" spans="1:19" ht="15.95" customHeight="1" thickBot="1" x14ac:dyDescent="0.25">
      <c r="A32" s="327">
        <v>910</v>
      </c>
      <c r="B32" s="254"/>
      <c r="C32" s="196" t="s">
        <v>17</v>
      </c>
      <c r="D32" s="197">
        <f>IF(ISNUMBER(D28),SUM(D28:D31),"")</f>
        <v>286</v>
      </c>
      <c r="E32" s="198">
        <f>IF(ISNUMBER(E28),SUM(E28:E31),"")</f>
        <v>131</v>
      </c>
      <c r="F32" s="199">
        <f>IF(ISNUMBER(F28),SUM(F28:F31),"")</f>
        <v>7</v>
      </c>
      <c r="G32" s="200">
        <f>IF(ISNUMBER(G28),SUM(G28:G31),"")</f>
        <v>417</v>
      </c>
      <c r="H32" s="201"/>
      <c r="I32" s="326"/>
      <c r="K32" s="327">
        <v>10208</v>
      </c>
      <c r="L32" s="254"/>
      <c r="M32" s="196" t="s">
        <v>17</v>
      </c>
      <c r="N32" s="197">
        <f>IF(ISNUMBER(N28),SUM(N28:N31),"")</f>
        <v>307</v>
      </c>
      <c r="O32" s="198">
        <f>IF(ISNUMBER(O28),SUM(O28:O31),"")</f>
        <v>125</v>
      </c>
      <c r="P32" s="199">
        <f>IF(ISNUMBER(P28),SUM(P28:P31),"")</f>
        <v>8</v>
      </c>
      <c r="Q32" s="200">
        <f>IF(ISNUMBER(Q28),SUM(Q28:Q31),"")</f>
        <v>432</v>
      </c>
      <c r="R32" s="201"/>
      <c r="S32" s="326"/>
    </row>
    <row r="33" spans="1:19" ht="12.95" customHeight="1" thickTop="1" x14ac:dyDescent="0.2">
      <c r="A33" s="328" t="s">
        <v>192</v>
      </c>
      <c r="B33" s="329"/>
      <c r="C33" s="177">
        <v>1</v>
      </c>
      <c r="D33" s="178">
        <v>145</v>
      </c>
      <c r="E33" s="179">
        <v>81</v>
      </c>
      <c r="F33" s="179">
        <v>1</v>
      </c>
      <c r="G33" s="180">
        <f>IF(ISBLANK(D33),"",D33+E33)</f>
        <v>226</v>
      </c>
      <c r="H33" s="181"/>
      <c r="I33" s="182"/>
      <c r="K33" s="328" t="s">
        <v>155</v>
      </c>
      <c r="L33" s="329"/>
      <c r="M33" s="177">
        <v>2</v>
      </c>
      <c r="N33" s="178">
        <v>140</v>
      </c>
      <c r="O33" s="179">
        <v>72</v>
      </c>
      <c r="P33" s="179">
        <v>2</v>
      </c>
      <c r="Q33" s="180">
        <f>IF(ISBLANK(N33),"",N33+O33)</f>
        <v>212</v>
      </c>
      <c r="R33" s="181"/>
      <c r="S33" s="182"/>
    </row>
    <row r="34" spans="1:19" ht="12.95" customHeight="1" x14ac:dyDescent="0.2">
      <c r="A34" s="330"/>
      <c r="B34" s="331"/>
      <c r="C34" s="183">
        <v>2</v>
      </c>
      <c r="D34" s="184">
        <v>150</v>
      </c>
      <c r="E34" s="185">
        <v>69</v>
      </c>
      <c r="F34" s="185">
        <v>3</v>
      </c>
      <c r="G34" s="186">
        <f>IF(ISBLANK(D34),"",D34+E34)</f>
        <v>219</v>
      </c>
      <c r="H34" s="181"/>
      <c r="I34" s="182"/>
      <c r="K34" s="330"/>
      <c r="L34" s="331"/>
      <c r="M34" s="183">
        <v>1</v>
      </c>
      <c r="N34" s="184">
        <v>157</v>
      </c>
      <c r="O34" s="185">
        <v>70</v>
      </c>
      <c r="P34" s="185">
        <v>6</v>
      </c>
      <c r="Q34" s="186">
        <f>IF(ISBLANK(N34),"",N34+O34)</f>
        <v>227</v>
      </c>
      <c r="R34" s="181"/>
      <c r="S34" s="182"/>
    </row>
    <row r="35" spans="1:19" ht="9.9499999999999993" customHeight="1" thickBot="1" x14ac:dyDescent="0.25">
      <c r="A35" s="332" t="s">
        <v>193</v>
      </c>
      <c r="B35" s="333"/>
      <c r="C35" s="187"/>
      <c r="D35" s="188"/>
      <c r="E35" s="188"/>
      <c r="F35" s="188"/>
      <c r="G35" s="189" t="str">
        <f>IF(ISBLANK(D35),"",D35+E35)</f>
        <v/>
      </c>
      <c r="H35" s="190"/>
      <c r="I35" s="191"/>
      <c r="K35" s="332" t="s">
        <v>72</v>
      </c>
      <c r="L35" s="333"/>
      <c r="M35" s="187"/>
      <c r="N35" s="188"/>
      <c r="O35" s="188"/>
      <c r="P35" s="188"/>
      <c r="Q35" s="189" t="str">
        <f>IF(ISBLANK(N35),"",N35+O35)</f>
        <v/>
      </c>
      <c r="R35" s="190"/>
      <c r="S35" s="191"/>
    </row>
    <row r="36" spans="1:19" ht="9.9499999999999993" customHeight="1" thickBot="1" x14ac:dyDescent="0.25">
      <c r="A36" s="332"/>
      <c r="B36" s="333"/>
      <c r="C36" s="192"/>
      <c r="D36" s="193"/>
      <c r="E36" s="193"/>
      <c r="F36" s="193"/>
      <c r="G36" s="195" t="str">
        <f>IF(ISBLANK(D36),"",D36+E36)</f>
        <v/>
      </c>
      <c r="H36" s="190"/>
      <c r="I36" s="325">
        <f>IF(ISNUMBER(G37),IF(G37&gt;Q37,2,IF(G37=Q37,1,0)),"")</f>
        <v>2</v>
      </c>
      <c r="K36" s="332"/>
      <c r="L36" s="333"/>
      <c r="M36" s="192"/>
      <c r="N36" s="193"/>
      <c r="O36" s="193"/>
      <c r="P36" s="193"/>
      <c r="Q36" s="195" t="str">
        <f>IF(ISBLANK(N36),"",N36+O36)</f>
        <v/>
      </c>
      <c r="R36" s="190"/>
      <c r="S36" s="325">
        <f>IF(ISNUMBER(Q37),IF(G37&lt;Q37,2,IF(G37=Q37,1,0)),"")</f>
        <v>0</v>
      </c>
    </row>
    <row r="37" spans="1:19" ht="15.95" customHeight="1" thickBot="1" x14ac:dyDescent="0.25">
      <c r="A37" s="327">
        <v>1198</v>
      </c>
      <c r="B37" s="254"/>
      <c r="C37" s="196" t="s">
        <v>17</v>
      </c>
      <c r="D37" s="197">
        <f>IF(ISNUMBER(D33),SUM(D33:D36),"")</f>
        <v>295</v>
      </c>
      <c r="E37" s="198">
        <f>IF(ISNUMBER(E33),SUM(E33:E36),"")</f>
        <v>150</v>
      </c>
      <c r="F37" s="199">
        <f>IF(ISNUMBER(F33),SUM(F33:F36),"")</f>
        <v>4</v>
      </c>
      <c r="G37" s="200">
        <f>IF(ISNUMBER(G33),SUM(G33:G36),"")</f>
        <v>445</v>
      </c>
      <c r="H37" s="201"/>
      <c r="I37" s="326"/>
      <c r="K37" s="327">
        <v>17300</v>
      </c>
      <c r="L37" s="254"/>
      <c r="M37" s="196" t="s">
        <v>17</v>
      </c>
      <c r="N37" s="197">
        <f>IF(ISNUMBER(N33),SUM(N33:N36),"")</f>
        <v>297</v>
      </c>
      <c r="O37" s="198">
        <f>IF(ISNUMBER(O33),SUM(O33:O36),"")</f>
        <v>142</v>
      </c>
      <c r="P37" s="199">
        <f>IF(ISNUMBER(P33),SUM(P33:P36),"")</f>
        <v>8</v>
      </c>
      <c r="Q37" s="200">
        <f>IF(ISNUMBER(Q33),SUM(Q33:Q36),"")</f>
        <v>439</v>
      </c>
      <c r="R37" s="201"/>
      <c r="S37" s="326"/>
    </row>
    <row r="38" spans="1:19" ht="5.0999999999999996" customHeight="1" thickTop="1" thickBot="1" x14ac:dyDescent="0.25"/>
    <row r="39" spans="1:19" ht="20.100000000000001" customHeight="1" thickBot="1" x14ac:dyDescent="0.25">
      <c r="A39" s="202"/>
      <c r="B39" s="203"/>
      <c r="C39" s="204" t="s">
        <v>42</v>
      </c>
      <c r="D39" s="205">
        <f>IF(ISNUMBER(D12),SUM(D12,D17,D22,D27,D32,D37),"")</f>
        <v>1729</v>
      </c>
      <c r="E39" s="206">
        <f>IF(ISNUMBER(E12),SUM(E12,E17,E22,E27,E32,E37),"")</f>
        <v>742</v>
      </c>
      <c r="F39" s="207">
        <f>IF(ISNUMBER(F12),SUM(F12,F17,F22,F27,F32,F37),"")</f>
        <v>41</v>
      </c>
      <c r="G39" s="208">
        <f>IF(ISNUMBER(G12),SUM(G12,G17,G22,G27,G32,G37),"")</f>
        <v>2471</v>
      </c>
      <c r="H39" s="209"/>
      <c r="I39" s="210">
        <f>IF(ISNUMBER(G39),IF(G39&gt;Q39,4,IF(G39=Q39,2,0)),"")</f>
        <v>0</v>
      </c>
      <c r="K39" s="202"/>
      <c r="L39" s="203"/>
      <c r="M39" s="204" t="s">
        <v>42</v>
      </c>
      <c r="N39" s="205">
        <f>IF(ISNUMBER(N12),SUM(N12,N17,N22,N27,N32,N37),"")</f>
        <v>1767</v>
      </c>
      <c r="O39" s="206">
        <f>IF(ISNUMBER(O12),SUM(O12,O17,O22,O27,O32,O37),"")</f>
        <v>751</v>
      </c>
      <c r="P39" s="207">
        <f>IF(ISNUMBER(P12),SUM(P12,P17,P22,P27,P32,P37),"")</f>
        <v>44</v>
      </c>
      <c r="Q39" s="208">
        <f>IF(ISNUMBER(Q12),SUM(Q12,Q17,Q22,Q27,Q32,Q37),"")</f>
        <v>2518</v>
      </c>
      <c r="R39" s="209"/>
      <c r="S39" s="210">
        <f>IF(ISNUMBER(Q39),IF(G39&lt;Q39,4,IF(G39=Q39,2,0)),"")</f>
        <v>4</v>
      </c>
    </row>
    <row r="40" spans="1:19" ht="5.0999999999999996" customHeight="1" thickBot="1" x14ac:dyDescent="0.25"/>
    <row r="41" spans="1:19" ht="20.100000000000001" customHeight="1" thickBot="1" x14ac:dyDescent="0.25">
      <c r="A41" s="52"/>
      <c r="B41" s="53" t="s">
        <v>43</v>
      </c>
      <c r="C41" s="242" t="s">
        <v>194</v>
      </c>
      <c r="D41" s="242"/>
      <c r="E41" s="242"/>
      <c r="G41" s="334" t="s">
        <v>44</v>
      </c>
      <c r="H41" s="335"/>
      <c r="I41" s="211">
        <f>IF(ISNUMBER(I11),SUM(I11,I16,I21,I26,I31,I36,I39),"")</f>
        <v>4</v>
      </c>
      <c r="K41" s="52"/>
      <c r="L41" s="53" t="s">
        <v>43</v>
      </c>
      <c r="M41" s="242" t="s">
        <v>195</v>
      </c>
      <c r="N41" s="242"/>
      <c r="O41" s="242"/>
      <c r="Q41" s="334" t="s">
        <v>44</v>
      </c>
      <c r="R41" s="335"/>
      <c r="S41" s="211">
        <f>IF(ISNUMBER(S11),SUM(S11,S16,S21,S26,S31,S36,S39),"")</f>
        <v>12</v>
      </c>
    </row>
    <row r="42" spans="1:19" ht="20.100000000000001" customHeight="1" x14ac:dyDescent="0.2">
      <c r="A42" s="52"/>
      <c r="B42" s="53" t="s">
        <v>45</v>
      </c>
      <c r="C42" s="245"/>
      <c r="D42" s="245"/>
      <c r="E42" s="245"/>
      <c r="F42" s="54"/>
      <c r="G42" s="54"/>
      <c r="H42" s="54"/>
      <c r="I42" s="54"/>
      <c r="J42" s="54"/>
      <c r="K42" s="52"/>
      <c r="L42" s="53" t="s">
        <v>45</v>
      </c>
      <c r="M42" s="245"/>
      <c r="N42" s="245"/>
      <c r="O42" s="245"/>
      <c r="P42" s="55"/>
      <c r="Q42" s="56"/>
      <c r="R42" s="56"/>
      <c r="S42" s="56"/>
    </row>
    <row r="43" spans="1:19" ht="20.25" customHeight="1" x14ac:dyDescent="0.2">
      <c r="A43" s="53" t="s">
        <v>46</v>
      </c>
      <c r="B43" s="53" t="s">
        <v>47</v>
      </c>
      <c r="C43" s="246"/>
      <c r="D43" s="246"/>
      <c r="E43" s="246"/>
      <c r="F43" s="246"/>
      <c r="G43" s="246"/>
      <c r="H43" s="246"/>
      <c r="I43" s="53"/>
      <c r="J43" s="53"/>
      <c r="K43" s="53" t="s">
        <v>48</v>
      </c>
      <c r="L43" s="247"/>
      <c r="M43" s="247"/>
      <c r="N43" s="57"/>
      <c r="O43" s="53" t="s">
        <v>45</v>
      </c>
      <c r="P43" s="248"/>
      <c r="Q43" s="248"/>
      <c r="R43" s="248"/>
      <c r="S43" s="248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49</v>
      </c>
    </row>
    <row r="46" spans="1:19" ht="20.100000000000001" customHeight="1" x14ac:dyDescent="0.2">
      <c r="B46" s="90" t="s">
        <v>50</v>
      </c>
      <c r="C46" s="249" t="s">
        <v>51</v>
      </c>
      <c r="D46" s="249"/>
      <c r="I46" s="90" t="s">
        <v>52</v>
      </c>
      <c r="J46" s="250">
        <v>21</v>
      </c>
      <c r="K46" s="250"/>
    </row>
    <row r="47" spans="1:19" ht="20.100000000000001" customHeight="1" x14ac:dyDescent="0.2">
      <c r="B47" s="90" t="s">
        <v>53</v>
      </c>
      <c r="C47" s="239" t="s">
        <v>196</v>
      </c>
      <c r="D47" s="239"/>
      <c r="I47" s="90" t="s">
        <v>55</v>
      </c>
      <c r="J47" s="240">
        <v>3</v>
      </c>
      <c r="K47" s="240"/>
      <c r="P47" s="90" t="s">
        <v>56</v>
      </c>
      <c r="Q47" s="241" t="s">
        <v>197</v>
      </c>
      <c r="R47" s="241"/>
      <c r="S47" s="241"/>
    </row>
    <row r="48" spans="1:19" ht="9.9499999999999993" customHeight="1" x14ac:dyDescent="0.2"/>
    <row r="49" spans="1:19" ht="15" customHeight="1" x14ac:dyDescent="0.2">
      <c r="A49" s="219" t="s">
        <v>57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1"/>
    </row>
    <row r="50" spans="1:19" ht="90" customHeight="1" x14ac:dyDescent="0.2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4"/>
    </row>
    <row r="51" spans="1:19" ht="5.0999999999999996" customHeight="1" x14ac:dyDescent="0.2"/>
    <row r="52" spans="1:19" ht="15" customHeight="1" x14ac:dyDescent="0.2">
      <c r="A52" s="236" t="s">
        <v>58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8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59</v>
      </c>
      <c r="C55" s="69"/>
      <c r="D55" s="70"/>
      <c r="E55" s="68" t="s">
        <v>60</v>
      </c>
      <c r="F55" s="69"/>
      <c r="G55" s="69"/>
      <c r="H55" s="69"/>
      <c r="I55" s="70"/>
      <c r="J55" s="63"/>
      <c r="K55" s="71"/>
      <c r="L55" s="68" t="s">
        <v>59</v>
      </c>
      <c r="M55" s="69"/>
      <c r="N55" s="70"/>
      <c r="O55" s="68" t="s">
        <v>60</v>
      </c>
      <c r="P55" s="69"/>
      <c r="Q55" s="69"/>
      <c r="R55" s="69"/>
      <c r="S55" s="72"/>
    </row>
    <row r="56" spans="1:19" ht="18" customHeight="1" x14ac:dyDescent="0.2">
      <c r="A56" s="73" t="s">
        <v>61</v>
      </c>
      <c r="B56" s="74" t="s">
        <v>62</v>
      </c>
      <c r="C56" s="75"/>
      <c r="D56" s="76" t="s">
        <v>63</v>
      </c>
      <c r="E56" s="74" t="s">
        <v>62</v>
      </c>
      <c r="F56" s="77"/>
      <c r="G56" s="77"/>
      <c r="H56" s="78"/>
      <c r="I56" s="76" t="s">
        <v>63</v>
      </c>
      <c r="J56" s="63"/>
      <c r="K56" s="79" t="s">
        <v>61</v>
      </c>
      <c r="L56" s="74" t="s">
        <v>62</v>
      </c>
      <c r="M56" s="75"/>
      <c r="N56" s="76" t="s">
        <v>63</v>
      </c>
      <c r="O56" s="74" t="s">
        <v>62</v>
      </c>
      <c r="P56" s="77"/>
      <c r="Q56" s="77"/>
      <c r="R56" s="78"/>
      <c r="S56" s="80" t="s">
        <v>63</v>
      </c>
    </row>
    <row r="57" spans="1:19" ht="18" customHeight="1" x14ac:dyDescent="0.2">
      <c r="A57" s="81"/>
      <c r="B57" s="227"/>
      <c r="C57" s="228"/>
      <c r="D57" s="82"/>
      <c r="E57" s="227"/>
      <c r="F57" s="229"/>
      <c r="G57" s="229"/>
      <c r="H57" s="228"/>
      <c r="I57" s="82"/>
      <c r="J57" s="63"/>
      <c r="K57" s="84"/>
      <c r="L57" s="227"/>
      <c r="M57" s="228"/>
      <c r="N57" s="82"/>
      <c r="O57" s="227"/>
      <c r="P57" s="229"/>
      <c r="Q57" s="229"/>
      <c r="R57" s="228"/>
      <c r="S57" s="85"/>
    </row>
    <row r="58" spans="1:19" ht="18" customHeight="1" x14ac:dyDescent="0.2">
      <c r="A58" s="81"/>
      <c r="B58" s="227"/>
      <c r="C58" s="228"/>
      <c r="D58" s="82"/>
      <c r="E58" s="227"/>
      <c r="F58" s="229"/>
      <c r="G58" s="229"/>
      <c r="H58" s="228"/>
      <c r="I58" s="82"/>
      <c r="J58" s="63"/>
      <c r="K58" s="84"/>
      <c r="L58" s="227"/>
      <c r="M58" s="228"/>
      <c r="N58" s="82"/>
      <c r="O58" s="227"/>
      <c r="P58" s="229"/>
      <c r="Q58" s="229"/>
      <c r="R58" s="228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230" t="s">
        <v>64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2"/>
    </row>
    <row r="62" spans="1:19" ht="90" customHeight="1" x14ac:dyDescent="0.2">
      <c r="A62" s="233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5"/>
    </row>
    <row r="63" spans="1:19" ht="5.0999999999999996" customHeight="1" x14ac:dyDescent="0.2"/>
    <row r="64" spans="1:19" ht="15" customHeight="1" x14ac:dyDescent="0.2">
      <c r="A64" s="219" t="s">
        <v>65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1"/>
    </row>
    <row r="65" spans="1:19" ht="90" customHeight="1" x14ac:dyDescent="0.2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4"/>
    </row>
    <row r="66" spans="1:19" ht="30" customHeight="1" x14ac:dyDescent="0.2">
      <c r="A66" s="225" t="s">
        <v>66</v>
      </c>
      <c r="B66" s="225"/>
      <c r="C66" s="226"/>
      <c r="D66" s="226"/>
      <c r="E66" s="226"/>
      <c r="F66" s="226"/>
      <c r="G66" s="226"/>
      <c r="H66" s="226"/>
    </row>
    <row r="67" spans="1:19" x14ac:dyDescent="0.2">
      <c r="K67" s="212" t="s">
        <v>198</v>
      </c>
      <c r="L67" s="213" t="s">
        <v>199</v>
      </c>
      <c r="M67" s="214"/>
      <c r="N67" s="214"/>
      <c r="O67" s="213" t="s">
        <v>200</v>
      </c>
      <c r="P67" s="215"/>
    </row>
    <row r="68" spans="1:19" x14ac:dyDescent="0.2">
      <c r="K68" s="212" t="s">
        <v>201</v>
      </c>
      <c r="L68" s="213" t="s">
        <v>202</v>
      </c>
      <c r="M68" s="214"/>
      <c r="N68" s="214"/>
      <c r="O68" s="213" t="s">
        <v>203</v>
      </c>
      <c r="P68" s="215"/>
    </row>
    <row r="69" spans="1:19" x14ac:dyDescent="0.2">
      <c r="K69" s="212" t="s">
        <v>51</v>
      </c>
      <c r="L69" s="213" t="s">
        <v>177</v>
      </c>
      <c r="M69" s="214"/>
      <c r="N69" s="214"/>
      <c r="O69" s="213" t="s">
        <v>204</v>
      </c>
      <c r="P69" s="215"/>
    </row>
    <row r="70" spans="1:19" x14ac:dyDescent="0.2">
      <c r="K70" s="212" t="s">
        <v>205</v>
      </c>
      <c r="L70" s="213" t="s">
        <v>108</v>
      </c>
      <c r="M70" s="214"/>
      <c r="N70" s="214"/>
      <c r="O70" s="213" t="s">
        <v>206</v>
      </c>
      <c r="P70" s="215"/>
    </row>
    <row r="71" spans="1:19" x14ac:dyDescent="0.2">
      <c r="K71" s="212" t="s">
        <v>207</v>
      </c>
      <c r="L71" s="213" t="s">
        <v>6</v>
      </c>
      <c r="M71" s="214"/>
      <c r="N71" s="214"/>
      <c r="O71" s="213" t="s">
        <v>208</v>
      </c>
      <c r="P71" s="215"/>
    </row>
    <row r="72" spans="1:19" x14ac:dyDescent="0.2">
      <c r="K72" s="212" t="s">
        <v>209</v>
      </c>
      <c r="L72" s="213" t="s">
        <v>109</v>
      </c>
      <c r="M72" s="214"/>
      <c r="N72" s="214"/>
      <c r="O72" s="213" t="s">
        <v>67</v>
      </c>
      <c r="P72" s="215"/>
    </row>
    <row r="73" spans="1:19" x14ac:dyDescent="0.2">
      <c r="K73" s="212" t="s">
        <v>210</v>
      </c>
      <c r="L73" s="213" t="s">
        <v>211</v>
      </c>
      <c r="M73" s="214"/>
      <c r="N73" s="214"/>
      <c r="O73" s="213" t="s">
        <v>212</v>
      </c>
      <c r="P73" s="215"/>
    </row>
    <row r="74" spans="1:19" x14ac:dyDescent="0.2">
      <c r="K74" s="212" t="s">
        <v>213</v>
      </c>
      <c r="L74" s="213" t="s">
        <v>178</v>
      </c>
      <c r="M74" s="214"/>
      <c r="N74" s="214"/>
      <c r="O74" s="213" t="s">
        <v>214</v>
      </c>
      <c r="P74" s="215"/>
    </row>
    <row r="75" spans="1:19" x14ac:dyDescent="0.2">
      <c r="K75" s="212" t="s">
        <v>215</v>
      </c>
      <c r="L75" s="213" t="s">
        <v>216</v>
      </c>
      <c r="M75" s="214"/>
      <c r="N75" s="214"/>
      <c r="O75" s="213" t="s">
        <v>217</v>
      </c>
      <c r="P75" s="215"/>
    </row>
    <row r="76" spans="1:19" x14ac:dyDescent="0.2">
      <c r="K76" s="212" t="s">
        <v>218</v>
      </c>
      <c r="L76" s="213" t="s">
        <v>219</v>
      </c>
      <c r="M76" s="214"/>
      <c r="N76" s="214"/>
      <c r="O76" s="213" t="s">
        <v>91</v>
      </c>
      <c r="P76" s="215"/>
    </row>
    <row r="77" spans="1:19" x14ac:dyDescent="0.2">
      <c r="K77" s="212" t="s">
        <v>220</v>
      </c>
      <c r="L77" s="213" t="s">
        <v>221</v>
      </c>
      <c r="M77" s="214"/>
      <c r="N77" s="214"/>
      <c r="O77" s="213" t="s">
        <v>222</v>
      </c>
      <c r="P77" s="215"/>
    </row>
    <row r="78" spans="1:19" x14ac:dyDescent="0.2">
      <c r="K78" s="212" t="s">
        <v>223</v>
      </c>
      <c r="L78" s="213" t="s">
        <v>224</v>
      </c>
      <c r="M78" s="214"/>
      <c r="N78" s="214"/>
      <c r="O78" s="213" t="s">
        <v>3</v>
      </c>
      <c r="P78" s="215"/>
    </row>
    <row r="79" spans="1:19" x14ac:dyDescent="0.2">
      <c r="K79" s="212" t="s">
        <v>225</v>
      </c>
      <c r="L79" s="213" t="s">
        <v>8</v>
      </c>
      <c r="M79" s="214"/>
      <c r="N79" s="214"/>
      <c r="O79" s="213" t="s">
        <v>226</v>
      </c>
      <c r="P79" s="215"/>
    </row>
    <row r="80" spans="1:19" x14ac:dyDescent="0.2">
      <c r="K80" s="212" t="s">
        <v>227</v>
      </c>
      <c r="L80" s="213" t="s">
        <v>228</v>
      </c>
      <c r="M80" s="214"/>
      <c r="N80" s="214"/>
      <c r="O80" s="213" t="s">
        <v>229</v>
      </c>
      <c r="P80" s="215"/>
    </row>
    <row r="81" spans="11:16" x14ac:dyDescent="0.2">
      <c r="K81" s="212" t="s">
        <v>230</v>
      </c>
      <c r="L81" s="213" t="s">
        <v>68</v>
      </c>
      <c r="M81" s="214"/>
      <c r="N81" s="214"/>
      <c r="O81" s="213" t="s">
        <v>231</v>
      </c>
      <c r="P81" s="215"/>
    </row>
    <row r="82" spans="11:16" x14ac:dyDescent="0.2">
      <c r="K82" s="212" t="s">
        <v>232</v>
      </c>
      <c r="L82" s="213" t="s">
        <v>233</v>
      </c>
      <c r="M82" s="214"/>
      <c r="N82" s="214"/>
      <c r="O82" s="213" t="s">
        <v>234</v>
      </c>
      <c r="P82" s="215"/>
    </row>
    <row r="83" spans="11:16" x14ac:dyDescent="0.2">
      <c r="K83" s="212" t="s">
        <v>54</v>
      </c>
      <c r="L83" s="216"/>
      <c r="M83" s="216"/>
      <c r="N83" s="216"/>
      <c r="O83" s="213" t="s">
        <v>235</v>
      </c>
      <c r="P83" s="215"/>
    </row>
    <row r="84" spans="11:16" x14ac:dyDescent="0.2">
      <c r="K84" s="212" t="s">
        <v>196</v>
      </c>
      <c r="L84" s="216"/>
      <c r="M84" s="216"/>
      <c r="N84" s="216"/>
      <c r="O84" s="213" t="s">
        <v>236</v>
      </c>
      <c r="P84" s="215"/>
    </row>
    <row r="85" spans="11:16" x14ac:dyDescent="0.2">
      <c r="K85" s="212" t="s">
        <v>237</v>
      </c>
      <c r="L85" s="216"/>
      <c r="M85" s="216"/>
      <c r="N85" s="216"/>
      <c r="O85" s="213" t="s">
        <v>238</v>
      </c>
      <c r="P85" s="215"/>
    </row>
    <row r="86" spans="11:16" x14ac:dyDescent="0.2">
      <c r="K86" s="212" t="s">
        <v>239</v>
      </c>
      <c r="L86" s="216"/>
      <c r="M86" s="216"/>
      <c r="N86" s="216"/>
      <c r="O86" s="213" t="s">
        <v>240</v>
      </c>
      <c r="P86" s="215"/>
    </row>
    <row r="87" spans="11:16" x14ac:dyDescent="0.2">
      <c r="K87" s="212" t="s">
        <v>241</v>
      </c>
      <c r="L87" s="216"/>
      <c r="M87" s="216"/>
      <c r="N87" s="216"/>
      <c r="O87" s="213" t="s">
        <v>242</v>
      </c>
      <c r="P87" s="215"/>
    </row>
    <row r="88" spans="11:16" x14ac:dyDescent="0.2">
      <c r="K88" s="212" t="s">
        <v>243</v>
      </c>
      <c r="L88" s="216"/>
      <c r="M88" s="216"/>
      <c r="N88" s="216"/>
      <c r="O88" s="213" t="s">
        <v>176</v>
      </c>
      <c r="P88" s="215"/>
    </row>
    <row r="89" spans="11:16" x14ac:dyDescent="0.2">
      <c r="K89" s="212" t="s">
        <v>244</v>
      </c>
      <c r="L89" s="216"/>
      <c r="M89" s="216"/>
      <c r="N89" s="216"/>
      <c r="O89" s="213" t="s">
        <v>245</v>
      </c>
      <c r="P89" s="215"/>
    </row>
    <row r="90" spans="11:16" x14ac:dyDescent="0.2">
      <c r="K90" s="212" t="s">
        <v>246</v>
      </c>
      <c r="L90" s="216"/>
      <c r="M90" s="216"/>
      <c r="N90" s="216"/>
      <c r="O90" s="213" t="s">
        <v>247</v>
      </c>
      <c r="P90" s="215"/>
    </row>
    <row r="91" spans="11:16" x14ac:dyDescent="0.2">
      <c r="K91" s="212" t="s">
        <v>248</v>
      </c>
      <c r="L91" s="216"/>
      <c r="M91" s="216"/>
      <c r="N91" s="216"/>
      <c r="O91" s="216"/>
      <c r="P91" s="216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dataValidations count="6"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$L$67:$L$83</formula1>
    </dataValidation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$O$67:$O$91</formula1>
    </dataValidation>
    <dataValidation type="list" allowBlank="1" showInputMessage="1" showErrorMessage="1" prompt="Vyber čas ukončení" sqref="C47:D47 IY47:IZ47 SU47:SV47 ACQ47:ACR47 AMM47:AMN47 AWI47:AWJ47 BGE47:BGF47 BQA47:BQB47 BZW47:BZX47 CJS47:CJT47 CTO47:CTP47 DDK47:DDL47 DNG47:DNH47 DXC47:DXD47 EGY47:EGZ47 EQU47:EQV47 FAQ47:FAR47 FKM47:FKN47 FUI47:FUJ47 GEE47:GEF47 GOA47:GOB47 GXW47:GXX47 HHS47:HHT47 HRO47:HRP47 IBK47:IBL47 ILG47:ILH47 IVC47:IVD47 JEY47:JEZ47 JOU47:JOV47 JYQ47:JYR47 KIM47:KIN47 KSI47:KSJ47 LCE47:LCF47 LMA47:LMB47 LVW47:LVX47 MFS47:MFT47 MPO47:MPP47 MZK47:MZL47 NJG47:NJH47 NTC47:NTD47 OCY47:OCZ47 OMU47:OMV47 OWQ47:OWR47 PGM47:PGN47 PQI47:PQJ47 QAE47:QAF47 QKA47:QKB47 QTW47:QTX47 RDS47:RDT47 RNO47:RNP47 RXK47:RXL47 SHG47:SHH47 SRC47:SRD47 TAY47:TAZ47 TKU47:TKV47 TUQ47:TUR47 UEM47:UEN47 UOI47:UOJ47 UYE47:UYF47 VIA47:VIB47 VRW47:VRX47 WBS47:WBT47 WLO47:WLP47 WVK47:WVL47 C65583:D65583 IY65583:IZ65583 SU65583:SV65583 ACQ65583:ACR65583 AMM65583:AMN65583 AWI65583:AWJ65583 BGE65583:BGF65583 BQA65583:BQB65583 BZW65583:BZX65583 CJS65583:CJT65583 CTO65583:CTP65583 DDK65583:DDL65583 DNG65583:DNH65583 DXC65583:DXD65583 EGY65583:EGZ65583 EQU65583:EQV65583 FAQ65583:FAR65583 FKM65583:FKN65583 FUI65583:FUJ65583 GEE65583:GEF65583 GOA65583:GOB65583 GXW65583:GXX65583 HHS65583:HHT65583 HRO65583:HRP65583 IBK65583:IBL65583 ILG65583:ILH65583 IVC65583:IVD65583 JEY65583:JEZ65583 JOU65583:JOV65583 JYQ65583:JYR65583 KIM65583:KIN65583 KSI65583:KSJ65583 LCE65583:LCF65583 LMA65583:LMB65583 LVW65583:LVX65583 MFS65583:MFT65583 MPO65583:MPP65583 MZK65583:MZL65583 NJG65583:NJH65583 NTC65583:NTD65583 OCY65583:OCZ65583 OMU65583:OMV65583 OWQ65583:OWR65583 PGM65583:PGN65583 PQI65583:PQJ65583 QAE65583:QAF65583 QKA65583:QKB65583 QTW65583:QTX65583 RDS65583:RDT65583 RNO65583:RNP65583 RXK65583:RXL65583 SHG65583:SHH65583 SRC65583:SRD65583 TAY65583:TAZ65583 TKU65583:TKV65583 TUQ65583:TUR65583 UEM65583:UEN65583 UOI65583:UOJ65583 UYE65583:UYF65583 VIA65583:VIB65583 VRW65583:VRX65583 WBS65583:WBT65583 WLO65583:WLP65583 WVK65583:WVL65583 C131119:D131119 IY131119:IZ131119 SU131119:SV131119 ACQ131119:ACR131119 AMM131119:AMN131119 AWI131119:AWJ131119 BGE131119:BGF131119 BQA131119:BQB131119 BZW131119:BZX131119 CJS131119:CJT131119 CTO131119:CTP131119 DDK131119:DDL131119 DNG131119:DNH131119 DXC131119:DXD131119 EGY131119:EGZ131119 EQU131119:EQV131119 FAQ131119:FAR131119 FKM131119:FKN131119 FUI131119:FUJ131119 GEE131119:GEF131119 GOA131119:GOB131119 GXW131119:GXX131119 HHS131119:HHT131119 HRO131119:HRP131119 IBK131119:IBL131119 ILG131119:ILH131119 IVC131119:IVD131119 JEY131119:JEZ131119 JOU131119:JOV131119 JYQ131119:JYR131119 KIM131119:KIN131119 KSI131119:KSJ131119 LCE131119:LCF131119 LMA131119:LMB131119 LVW131119:LVX131119 MFS131119:MFT131119 MPO131119:MPP131119 MZK131119:MZL131119 NJG131119:NJH131119 NTC131119:NTD131119 OCY131119:OCZ131119 OMU131119:OMV131119 OWQ131119:OWR131119 PGM131119:PGN131119 PQI131119:PQJ131119 QAE131119:QAF131119 QKA131119:QKB131119 QTW131119:QTX131119 RDS131119:RDT131119 RNO131119:RNP131119 RXK131119:RXL131119 SHG131119:SHH131119 SRC131119:SRD131119 TAY131119:TAZ131119 TKU131119:TKV131119 TUQ131119:TUR131119 UEM131119:UEN131119 UOI131119:UOJ131119 UYE131119:UYF131119 VIA131119:VIB131119 VRW131119:VRX131119 WBS131119:WBT131119 WLO131119:WLP131119 WVK131119:WVL131119 C196655:D196655 IY196655:IZ196655 SU196655:SV196655 ACQ196655:ACR196655 AMM196655:AMN196655 AWI196655:AWJ196655 BGE196655:BGF196655 BQA196655:BQB196655 BZW196655:BZX196655 CJS196655:CJT196655 CTO196655:CTP196655 DDK196655:DDL196655 DNG196655:DNH196655 DXC196655:DXD196655 EGY196655:EGZ196655 EQU196655:EQV196655 FAQ196655:FAR196655 FKM196655:FKN196655 FUI196655:FUJ196655 GEE196655:GEF196655 GOA196655:GOB196655 GXW196655:GXX196655 HHS196655:HHT196655 HRO196655:HRP196655 IBK196655:IBL196655 ILG196655:ILH196655 IVC196655:IVD196655 JEY196655:JEZ196655 JOU196655:JOV196655 JYQ196655:JYR196655 KIM196655:KIN196655 KSI196655:KSJ196655 LCE196655:LCF196655 LMA196655:LMB196655 LVW196655:LVX196655 MFS196655:MFT196655 MPO196655:MPP196655 MZK196655:MZL196655 NJG196655:NJH196655 NTC196655:NTD196655 OCY196655:OCZ196655 OMU196655:OMV196655 OWQ196655:OWR196655 PGM196655:PGN196655 PQI196655:PQJ196655 QAE196655:QAF196655 QKA196655:QKB196655 QTW196655:QTX196655 RDS196655:RDT196655 RNO196655:RNP196655 RXK196655:RXL196655 SHG196655:SHH196655 SRC196655:SRD196655 TAY196655:TAZ196655 TKU196655:TKV196655 TUQ196655:TUR196655 UEM196655:UEN196655 UOI196655:UOJ196655 UYE196655:UYF196655 VIA196655:VIB196655 VRW196655:VRX196655 WBS196655:WBT196655 WLO196655:WLP196655 WVK196655:WVL196655 C262191:D262191 IY262191:IZ262191 SU262191:SV262191 ACQ262191:ACR262191 AMM262191:AMN262191 AWI262191:AWJ262191 BGE262191:BGF262191 BQA262191:BQB262191 BZW262191:BZX262191 CJS262191:CJT262191 CTO262191:CTP262191 DDK262191:DDL262191 DNG262191:DNH262191 DXC262191:DXD262191 EGY262191:EGZ262191 EQU262191:EQV262191 FAQ262191:FAR262191 FKM262191:FKN262191 FUI262191:FUJ262191 GEE262191:GEF262191 GOA262191:GOB262191 GXW262191:GXX262191 HHS262191:HHT262191 HRO262191:HRP262191 IBK262191:IBL262191 ILG262191:ILH262191 IVC262191:IVD262191 JEY262191:JEZ262191 JOU262191:JOV262191 JYQ262191:JYR262191 KIM262191:KIN262191 KSI262191:KSJ262191 LCE262191:LCF262191 LMA262191:LMB262191 LVW262191:LVX262191 MFS262191:MFT262191 MPO262191:MPP262191 MZK262191:MZL262191 NJG262191:NJH262191 NTC262191:NTD262191 OCY262191:OCZ262191 OMU262191:OMV262191 OWQ262191:OWR262191 PGM262191:PGN262191 PQI262191:PQJ262191 QAE262191:QAF262191 QKA262191:QKB262191 QTW262191:QTX262191 RDS262191:RDT262191 RNO262191:RNP262191 RXK262191:RXL262191 SHG262191:SHH262191 SRC262191:SRD262191 TAY262191:TAZ262191 TKU262191:TKV262191 TUQ262191:TUR262191 UEM262191:UEN262191 UOI262191:UOJ262191 UYE262191:UYF262191 VIA262191:VIB262191 VRW262191:VRX262191 WBS262191:WBT262191 WLO262191:WLP262191 WVK262191:WVL262191 C327727:D327727 IY327727:IZ327727 SU327727:SV327727 ACQ327727:ACR327727 AMM327727:AMN327727 AWI327727:AWJ327727 BGE327727:BGF327727 BQA327727:BQB327727 BZW327727:BZX327727 CJS327727:CJT327727 CTO327727:CTP327727 DDK327727:DDL327727 DNG327727:DNH327727 DXC327727:DXD327727 EGY327727:EGZ327727 EQU327727:EQV327727 FAQ327727:FAR327727 FKM327727:FKN327727 FUI327727:FUJ327727 GEE327727:GEF327727 GOA327727:GOB327727 GXW327727:GXX327727 HHS327727:HHT327727 HRO327727:HRP327727 IBK327727:IBL327727 ILG327727:ILH327727 IVC327727:IVD327727 JEY327727:JEZ327727 JOU327727:JOV327727 JYQ327727:JYR327727 KIM327727:KIN327727 KSI327727:KSJ327727 LCE327727:LCF327727 LMA327727:LMB327727 LVW327727:LVX327727 MFS327727:MFT327727 MPO327727:MPP327727 MZK327727:MZL327727 NJG327727:NJH327727 NTC327727:NTD327727 OCY327727:OCZ327727 OMU327727:OMV327727 OWQ327727:OWR327727 PGM327727:PGN327727 PQI327727:PQJ327727 QAE327727:QAF327727 QKA327727:QKB327727 QTW327727:QTX327727 RDS327727:RDT327727 RNO327727:RNP327727 RXK327727:RXL327727 SHG327727:SHH327727 SRC327727:SRD327727 TAY327727:TAZ327727 TKU327727:TKV327727 TUQ327727:TUR327727 UEM327727:UEN327727 UOI327727:UOJ327727 UYE327727:UYF327727 VIA327727:VIB327727 VRW327727:VRX327727 WBS327727:WBT327727 WLO327727:WLP327727 WVK327727:WVL327727 C393263:D393263 IY393263:IZ393263 SU393263:SV393263 ACQ393263:ACR393263 AMM393263:AMN393263 AWI393263:AWJ393263 BGE393263:BGF393263 BQA393263:BQB393263 BZW393263:BZX393263 CJS393263:CJT393263 CTO393263:CTP393263 DDK393263:DDL393263 DNG393263:DNH393263 DXC393263:DXD393263 EGY393263:EGZ393263 EQU393263:EQV393263 FAQ393263:FAR393263 FKM393263:FKN393263 FUI393263:FUJ393263 GEE393263:GEF393263 GOA393263:GOB393263 GXW393263:GXX393263 HHS393263:HHT393263 HRO393263:HRP393263 IBK393263:IBL393263 ILG393263:ILH393263 IVC393263:IVD393263 JEY393263:JEZ393263 JOU393263:JOV393263 JYQ393263:JYR393263 KIM393263:KIN393263 KSI393263:KSJ393263 LCE393263:LCF393263 LMA393263:LMB393263 LVW393263:LVX393263 MFS393263:MFT393263 MPO393263:MPP393263 MZK393263:MZL393263 NJG393263:NJH393263 NTC393263:NTD393263 OCY393263:OCZ393263 OMU393263:OMV393263 OWQ393263:OWR393263 PGM393263:PGN393263 PQI393263:PQJ393263 QAE393263:QAF393263 QKA393263:QKB393263 QTW393263:QTX393263 RDS393263:RDT393263 RNO393263:RNP393263 RXK393263:RXL393263 SHG393263:SHH393263 SRC393263:SRD393263 TAY393263:TAZ393263 TKU393263:TKV393263 TUQ393263:TUR393263 UEM393263:UEN393263 UOI393263:UOJ393263 UYE393263:UYF393263 VIA393263:VIB393263 VRW393263:VRX393263 WBS393263:WBT393263 WLO393263:WLP393263 WVK393263:WVL393263 C458799:D458799 IY458799:IZ458799 SU458799:SV458799 ACQ458799:ACR458799 AMM458799:AMN458799 AWI458799:AWJ458799 BGE458799:BGF458799 BQA458799:BQB458799 BZW458799:BZX458799 CJS458799:CJT458799 CTO458799:CTP458799 DDK458799:DDL458799 DNG458799:DNH458799 DXC458799:DXD458799 EGY458799:EGZ458799 EQU458799:EQV458799 FAQ458799:FAR458799 FKM458799:FKN458799 FUI458799:FUJ458799 GEE458799:GEF458799 GOA458799:GOB458799 GXW458799:GXX458799 HHS458799:HHT458799 HRO458799:HRP458799 IBK458799:IBL458799 ILG458799:ILH458799 IVC458799:IVD458799 JEY458799:JEZ458799 JOU458799:JOV458799 JYQ458799:JYR458799 KIM458799:KIN458799 KSI458799:KSJ458799 LCE458799:LCF458799 LMA458799:LMB458799 LVW458799:LVX458799 MFS458799:MFT458799 MPO458799:MPP458799 MZK458799:MZL458799 NJG458799:NJH458799 NTC458799:NTD458799 OCY458799:OCZ458799 OMU458799:OMV458799 OWQ458799:OWR458799 PGM458799:PGN458799 PQI458799:PQJ458799 QAE458799:QAF458799 QKA458799:QKB458799 QTW458799:QTX458799 RDS458799:RDT458799 RNO458799:RNP458799 RXK458799:RXL458799 SHG458799:SHH458799 SRC458799:SRD458799 TAY458799:TAZ458799 TKU458799:TKV458799 TUQ458799:TUR458799 UEM458799:UEN458799 UOI458799:UOJ458799 UYE458799:UYF458799 VIA458799:VIB458799 VRW458799:VRX458799 WBS458799:WBT458799 WLO458799:WLP458799 WVK458799:WVL458799 C524335:D524335 IY524335:IZ524335 SU524335:SV524335 ACQ524335:ACR524335 AMM524335:AMN524335 AWI524335:AWJ524335 BGE524335:BGF524335 BQA524335:BQB524335 BZW524335:BZX524335 CJS524335:CJT524335 CTO524335:CTP524335 DDK524335:DDL524335 DNG524335:DNH524335 DXC524335:DXD524335 EGY524335:EGZ524335 EQU524335:EQV524335 FAQ524335:FAR524335 FKM524335:FKN524335 FUI524335:FUJ524335 GEE524335:GEF524335 GOA524335:GOB524335 GXW524335:GXX524335 HHS524335:HHT524335 HRO524335:HRP524335 IBK524335:IBL524335 ILG524335:ILH524335 IVC524335:IVD524335 JEY524335:JEZ524335 JOU524335:JOV524335 JYQ524335:JYR524335 KIM524335:KIN524335 KSI524335:KSJ524335 LCE524335:LCF524335 LMA524335:LMB524335 LVW524335:LVX524335 MFS524335:MFT524335 MPO524335:MPP524335 MZK524335:MZL524335 NJG524335:NJH524335 NTC524335:NTD524335 OCY524335:OCZ524335 OMU524335:OMV524335 OWQ524335:OWR524335 PGM524335:PGN524335 PQI524335:PQJ524335 QAE524335:QAF524335 QKA524335:QKB524335 QTW524335:QTX524335 RDS524335:RDT524335 RNO524335:RNP524335 RXK524335:RXL524335 SHG524335:SHH524335 SRC524335:SRD524335 TAY524335:TAZ524335 TKU524335:TKV524335 TUQ524335:TUR524335 UEM524335:UEN524335 UOI524335:UOJ524335 UYE524335:UYF524335 VIA524335:VIB524335 VRW524335:VRX524335 WBS524335:WBT524335 WLO524335:WLP524335 WVK524335:WVL524335 C589871:D589871 IY589871:IZ589871 SU589871:SV589871 ACQ589871:ACR589871 AMM589871:AMN589871 AWI589871:AWJ589871 BGE589871:BGF589871 BQA589871:BQB589871 BZW589871:BZX589871 CJS589871:CJT589871 CTO589871:CTP589871 DDK589871:DDL589871 DNG589871:DNH589871 DXC589871:DXD589871 EGY589871:EGZ589871 EQU589871:EQV589871 FAQ589871:FAR589871 FKM589871:FKN589871 FUI589871:FUJ589871 GEE589871:GEF589871 GOA589871:GOB589871 GXW589871:GXX589871 HHS589871:HHT589871 HRO589871:HRP589871 IBK589871:IBL589871 ILG589871:ILH589871 IVC589871:IVD589871 JEY589871:JEZ589871 JOU589871:JOV589871 JYQ589871:JYR589871 KIM589871:KIN589871 KSI589871:KSJ589871 LCE589871:LCF589871 LMA589871:LMB589871 LVW589871:LVX589871 MFS589871:MFT589871 MPO589871:MPP589871 MZK589871:MZL589871 NJG589871:NJH589871 NTC589871:NTD589871 OCY589871:OCZ589871 OMU589871:OMV589871 OWQ589871:OWR589871 PGM589871:PGN589871 PQI589871:PQJ589871 QAE589871:QAF589871 QKA589871:QKB589871 QTW589871:QTX589871 RDS589871:RDT589871 RNO589871:RNP589871 RXK589871:RXL589871 SHG589871:SHH589871 SRC589871:SRD589871 TAY589871:TAZ589871 TKU589871:TKV589871 TUQ589871:TUR589871 UEM589871:UEN589871 UOI589871:UOJ589871 UYE589871:UYF589871 VIA589871:VIB589871 VRW589871:VRX589871 WBS589871:WBT589871 WLO589871:WLP589871 WVK589871:WVL589871 C655407:D655407 IY655407:IZ655407 SU655407:SV655407 ACQ655407:ACR655407 AMM655407:AMN655407 AWI655407:AWJ655407 BGE655407:BGF655407 BQA655407:BQB655407 BZW655407:BZX655407 CJS655407:CJT655407 CTO655407:CTP655407 DDK655407:DDL655407 DNG655407:DNH655407 DXC655407:DXD655407 EGY655407:EGZ655407 EQU655407:EQV655407 FAQ655407:FAR655407 FKM655407:FKN655407 FUI655407:FUJ655407 GEE655407:GEF655407 GOA655407:GOB655407 GXW655407:GXX655407 HHS655407:HHT655407 HRO655407:HRP655407 IBK655407:IBL655407 ILG655407:ILH655407 IVC655407:IVD655407 JEY655407:JEZ655407 JOU655407:JOV655407 JYQ655407:JYR655407 KIM655407:KIN655407 KSI655407:KSJ655407 LCE655407:LCF655407 LMA655407:LMB655407 LVW655407:LVX655407 MFS655407:MFT655407 MPO655407:MPP655407 MZK655407:MZL655407 NJG655407:NJH655407 NTC655407:NTD655407 OCY655407:OCZ655407 OMU655407:OMV655407 OWQ655407:OWR655407 PGM655407:PGN655407 PQI655407:PQJ655407 QAE655407:QAF655407 QKA655407:QKB655407 QTW655407:QTX655407 RDS655407:RDT655407 RNO655407:RNP655407 RXK655407:RXL655407 SHG655407:SHH655407 SRC655407:SRD655407 TAY655407:TAZ655407 TKU655407:TKV655407 TUQ655407:TUR655407 UEM655407:UEN655407 UOI655407:UOJ655407 UYE655407:UYF655407 VIA655407:VIB655407 VRW655407:VRX655407 WBS655407:WBT655407 WLO655407:WLP655407 WVK655407:WVL655407 C720943:D720943 IY720943:IZ720943 SU720943:SV720943 ACQ720943:ACR720943 AMM720943:AMN720943 AWI720943:AWJ720943 BGE720943:BGF720943 BQA720943:BQB720943 BZW720943:BZX720943 CJS720943:CJT720943 CTO720943:CTP720943 DDK720943:DDL720943 DNG720943:DNH720943 DXC720943:DXD720943 EGY720943:EGZ720943 EQU720943:EQV720943 FAQ720943:FAR720943 FKM720943:FKN720943 FUI720943:FUJ720943 GEE720943:GEF720943 GOA720943:GOB720943 GXW720943:GXX720943 HHS720943:HHT720943 HRO720943:HRP720943 IBK720943:IBL720943 ILG720943:ILH720943 IVC720943:IVD720943 JEY720943:JEZ720943 JOU720943:JOV720943 JYQ720943:JYR720943 KIM720943:KIN720943 KSI720943:KSJ720943 LCE720943:LCF720943 LMA720943:LMB720943 LVW720943:LVX720943 MFS720943:MFT720943 MPO720943:MPP720943 MZK720943:MZL720943 NJG720943:NJH720943 NTC720943:NTD720943 OCY720943:OCZ720943 OMU720943:OMV720943 OWQ720943:OWR720943 PGM720943:PGN720943 PQI720943:PQJ720943 QAE720943:QAF720943 QKA720943:QKB720943 QTW720943:QTX720943 RDS720943:RDT720943 RNO720943:RNP720943 RXK720943:RXL720943 SHG720943:SHH720943 SRC720943:SRD720943 TAY720943:TAZ720943 TKU720943:TKV720943 TUQ720943:TUR720943 UEM720943:UEN720943 UOI720943:UOJ720943 UYE720943:UYF720943 VIA720943:VIB720943 VRW720943:VRX720943 WBS720943:WBT720943 WLO720943:WLP720943 WVK720943:WVL720943 C786479:D786479 IY786479:IZ786479 SU786479:SV786479 ACQ786479:ACR786479 AMM786479:AMN786479 AWI786479:AWJ786479 BGE786479:BGF786479 BQA786479:BQB786479 BZW786479:BZX786479 CJS786479:CJT786479 CTO786479:CTP786479 DDK786479:DDL786479 DNG786479:DNH786479 DXC786479:DXD786479 EGY786479:EGZ786479 EQU786479:EQV786479 FAQ786479:FAR786479 FKM786479:FKN786479 FUI786479:FUJ786479 GEE786479:GEF786479 GOA786479:GOB786479 GXW786479:GXX786479 HHS786479:HHT786479 HRO786479:HRP786479 IBK786479:IBL786479 ILG786479:ILH786479 IVC786479:IVD786479 JEY786479:JEZ786479 JOU786479:JOV786479 JYQ786479:JYR786479 KIM786479:KIN786479 KSI786479:KSJ786479 LCE786479:LCF786479 LMA786479:LMB786479 LVW786479:LVX786479 MFS786479:MFT786479 MPO786479:MPP786479 MZK786479:MZL786479 NJG786479:NJH786479 NTC786479:NTD786479 OCY786479:OCZ786479 OMU786479:OMV786479 OWQ786479:OWR786479 PGM786479:PGN786479 PQI786479:PQJ786479 QAE786479:QAF786479 QKA786479:QKB786479 QTW786479:QTX786479 RDS786479:RDT786479 RNO786479:RNP786479 RXK786479:RXL786479 SHG786479:SHH786479 SRC786479:SRD786479 TAY786479:TAZ786479 TKU786479:TKV786479 TUQ786479:TUR786479 UEM786479:UEN786479 UOI786479:UOJ786479 UYE786479:UYF786479 VIA786479:VIB786479 VRW786479:VRX786479 WBS786479:WBT786479 WLO786479:WLP786479 WVK786479:WVL786479 C852015:D852015 IY852015:IZ852015 SU852015:SV852015 ACQ852015:ACR852015 AMM852015:AMN852015 AWI852015:AWJ852015 BGE852015:BGF852015 BQA852015:BQB852015 BZW852015:BZX852015 CJS852015:CJT852015 CTO852015:CTP852015 DDK852015:DDL852015 DNG852015:DNH852015 DXC852015:DXD852015 EGY852015:EGZ852015 EQU852015:EQV852015 FAQ852015:FAR852015 FKM852015:FKN852015 FUI852015:FUJ852015 GEE852015:GEF852015 GOA852015:GOB852015 GXW852015:GXX852015 HHS852015:HHT852015 HRO852015:HRP852015 IBK852015:IBL852015 ILG852015:ILH852015 IVC852015:IVD852015 JEY852015:JEZ852015 JOU852015:JOV852015 JYQ852015:JYR852015 KIM852015:KIN852015 KSI852015:KSJ852015 LCE852015:LCF852015 LMA852015:LMB852015 LVW852015:LVX852015 MFS852015:MFT852015 MPO852015:MPP852015 MZK852015:MZL852015 NJG852015:NJH852015 NTC852015:NTD852015 OCY852015:OCZ852015 OMU852015:OMV852015 OWQ852015:OWR852015 PGM852015:PGN852015 PQI852015:PQJ852015 QAE852015:QAF852015 QKA852015:QKB852015 QTW852015:QTX852015 RDS852015:RDT852015 RNO852015:RNP852015 RXK852015:RXL852015 SHG852015:SHH852015 SRC852015:SRD852015 TAY852015:TAZ852015 TKU852015:TKV852015 TUQ852015:TUR852015 UEM852015:UEN852015 UOI852015:UOJ852015 UYE852015:UYF852015 VIA852015:VIB852015 VRW852015:VRX852015 WBS852015:WBT852015 WLO852015:WLP852015 WVK852015:WVL852015 C917551:D917551 IY917551:IZ917551 SU917551:SV917551 ACQ917551:ACR917551 AMM917551:AMN917551 AWI917551:AWJ917551 BGE917551:BGF917551 BQA917551:BQB917551 BZW917551:BZX917551 CJS917551:CJT917551 CTO917551:CTP917551 DDK917551:DDL917551 DNG917551:DNH917551 DXC917551:DXD917551 EGY917551:EGZ917551 EQU917551:EQV917551 FAQ917551:FAR917551 FKM917551:FKN917551 FUI917551:FUJ917551 GEE917551:GEF917551 GOA917551:GOB917551 GXW917551:GXX917551 HHS917551:HHT917551 HRO917551:HRP917551 IBK917551:IBL917551 ILG917551:ILH917551 IVC917551:IVD917551 JEY917551:JEZ917551 JOU917551:JOV917551 JYQ917551:JYR917551 KIM917551:KIN917551 KSI917551:KSJ917551 LCE917551:LCF917551 LMA917551:LMB917551 LVW917551:LVX917551 MFS917551:MFT917551 MPO917551:MPP917551 MZK917551:MZL917551 NJG917551:NJH917551 NTC917551:NTD917551 OCY917551:OCZ917551 OMU917551:OMV917551 OWQ917551:OWR917551 PGM917551:PGN917551 PQI917551:PQJ917551 QAE917551:QAF917551 QKA917551:QKB917551 QTW917551:QTX917551 RDS917551:RDT917551 RNO917551:RNP917551 RXK917551:RXL917551 SHG917551:SHH917551 SRC917551:SRD917551 TAY917551:TAZ917551 TKU917551:TKV917551 TUQ917551:TUR917551 UEM917551:UEN917551 UOI917551:UOJ917551 UYE917551:UYF917551 VIA917551:VIB917551 VRW917551:VRX917551 WBS917551:WBT917551 WLO917551:WLP917551 WVK917551:WVL917551 C983087:D983087 IY983087:IZ983087 SU983087:SV983087 ACQ983087:ACR983087 AMM983087:AMN983087 AWI983087:AWJ983087 BGE983087:BGF983087 BQA983087:BQB983087 BZW983087:BZX983087 CJS983087:CJT983087 CTO983087:CTP983087 DDK983087:DDL983087 DNG983087:DNH983087 DXC983087:DXD983087 EGY983087:EGZ983087 EQU983087:EQV983087 FAQ983087:FAR983087 FKM983087:FKN983087 FUI983087:FUJ983087 GEE983087:GEF983087 GOA983087:GOB983087 GXW983087:GXX983087 HHS983087:HHT983087 HRO983087:HRP983087 IBK983087:IBL983087 ILG983087:ILH983087 IVC983087:IVD983087 JEY983087:JEZ983087 JOU983087:JOV983087 JYQ983087:JYR983087 KIM983087:KIN983087 KSI983087:KSJ983087 LCE983087:LCF983087 LMA983087:LMB983087 LVW983087:LVX983087 MFS983087:MFT983087 MPO983087:MPP983087 MZK983087:MZL983087 NJG983087:NJH983087 NTC983087:NTD983087 OCY983087:OCZ983087 OMU983087:OMV983087 OWQ983087:OWR983087 PGM983087:PGN983087 PQI983087:PQJ983087 QAE983087:QAF983087 QKA983087:QKB983087 QTW983087:QTX983087 RDS983087:RDT983087 RNO983087:RNP983087 RXK983087:RXL983087 SHG983087:SHH983087 SRC983087:SRD983087 TAY983087:TAZ983087 TKU983087:TKV983087 TUQ983087:TUR983087 UEM983087:UEN983087 UOI983087:UOJ983087 UYE983087:UYF983087 VIA983087:VIB983087 VRW983087:VRX983087 WBS983087:WBT983087 WLO983087:WLP983087 WVK983087:WVL983087">
      <formula1>$K$79:$K$91</formula1>
    </dataValidation>
    <dataValidation type="list" allowBlank="1" showInputMessage="1" showErrorMessage="1" prompt="Vyber čas zahájení" sqref="C46:D46 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C65582:D65582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C131118:D131118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C196654:D196654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C262190:D262190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C327726:D327726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C393262:D393262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C458798:D458798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C524334:D524334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C589870:D589870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C655406:D655406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C720942:D720942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C786478:D786478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C852014:D852014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C917550:D917550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C983086:D983086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">
      <formula1>$K$67:$K$78</formula1>
    </dataValidation>
    <dataValidation type="whole" allowBlank="1" showInputMessage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zoomScale="90" zoomScaleNormal="100" workbookViewId="0">
      <selection activeCell="A50" sqref="A50:S50"/>
    </sheetView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57" max="257" width="10.7109375" customWidth="1"/>
    <col min="258" max="258" width="16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6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513" max="513" width="10.7109375" customWidth="1"/>
    <col min="514" max="514" width="16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6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769" max="769" width="10.7109375" customWidth="1"/>
    <col min="770" max="770" width="16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6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1025" max="1025" width="10.7109375" customWidth="1"/>
    <col min="1026" max="1026" width="16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6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281" max="1281" width="10.7109375" customWidth="1"/>
    <col min="1282" max="1282" width="16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6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537" max="1537" width="10.7109375" customWidth="1"/>
    <col min="1538" max="1538" width="16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6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793" max="1793" width="10.7109375" customWidth="1"/>
    <col min="1794" max="1794" width="16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6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2049" max="2049" width="10.7109375" customWidth="1"/>
    <col min="2050" max="2050" width="16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6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305" max="2305" width="10.7109375" customWidth="1"/>
    <col min="2306" max="2306" width="16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6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561" max="2561" width="10.7109375" customWidth="1"/>
    <col min="2562" max="2562" width="16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6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817" max="2817" width="10.7109375" customWidth="1"/>
    <col min="2818" max="2818" width="16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6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3073" max="3073" width="10.7109375" customWidth="1"/>
    <col min="3074" max="3074" width="16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6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329" max="3329" width="10.7109375" customWidth="1"/>
    <col min="3330" max="3330" width="16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6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585" max="3585" width="10.7109375" customWidth="1"/>
    <col min="3586" max="3586" width="16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6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841" max="3841" width="10.7109375" customWidth="1"/>
    <col min="3842" max="3842" width="16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6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4097" max="4097" width="10.7109375" customWidth="1"/>
    <col min="4098" max="4098" width="16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6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353" max="4353" width="10.7109375" customWidth="1"/>
    <col min="4354" max="4354" width="16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6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609" max="4609" width="10.7109375" customWidth="1"/>
    <col min="4610" max="4610" width="16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6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865" max="4865" width="10.7109375" customWidth="1"/>
    <col min="4866" max="4866" width="16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6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5121" max="5121" width="10.7109375" customWidth="1"/>
    <col min="5122" max="5122" width="16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6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377" max="5377" width="10.7109375" customWidth="1"/>
    <col min="5378" max="5378" width="16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6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633" max="5633" width="10.7109375" customWidth="1"/>
    <col min="5634" max="5634" width="16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6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889" max="5889" width="10.7109375" customWidth="1"/>
    <col min="5890" max="5890" width="16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6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6145" max="6145" width="10.7109375" customWidth="1"/>
    <col min="6146" max="6146" width="16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6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401" max="6401" width="10.7109375" customWidth="1"/>
    <col min="6402" max="6402" width="16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6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657" max="6657" width="10.7109375" customWidth="1"/>
    <col min="6658" max="6658" width="16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6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913" max="6913" width="10.7109375" customWidth="1"/>
    <col min="6914" max="6914" width="16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6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7169" max="7169" width="10.7109375" customWidth="1"/>
    <col min="7170" max="7170" width="16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6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425" max="7425" width="10.7109375" customWidth="1"/>
    <col min="7426" max="7426" width="16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6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681" max="7681" width="10.7109375" customWidth="1"/>
    <col min="7682" max="7682" width="16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6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937" max="7937" width="10.7109375" customWidth="1"/>
    <col min="7938" max="7938" width="16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6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8193" max="8193" width="10.7109375" customWidth="1"/>
    <col min="8194" max="8194" width="16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6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449" max="8449" width="10.7109375" customWidth="1"/>
    <col min="8450" max="8450" width="16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6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705" max="8705" width="10.7109375" customWidth="1"/>
    <col min="8706" max="8706" width="16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6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961" max="8961" width="10.7109375" customWidth="1"/>
    <col min="8962" max="8962" width="16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6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9217" max="9217" width="10.7109375" customWidth="1"/>
    <col min="9218" max="9218" width="16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6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473" max="9473" width="10.7109375" customWidth="1"/>
    <col min="9474" max="9474" width="16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6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729" max="9729" width="10.7109375" customWidth="1"/>
    <col min="9730" max="9730" width="16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6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985" max="9985" width="10.7109375" customWidth="1"/>
    <col min="9986" max="9986" width="16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6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241" max="10241" width="10.7109375" customWidth="1"/>
    <col min="10242" max="10242" width="16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6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497" max="10497" width="10.7109375" customWidth="1"/>
    <col min="10498" max="10498" width="16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6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753" max="10753" width="10.7109375" customWidth="1"/>
    <col min="10754" max="10754" width="16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6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1009" max="11009" width="10.7109375" customWidth="1"/>
    <col min="11010" max="11010" width="16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6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265" max="11265" width="10.7109375" customWidth="1"/>
    <col min="11266" max="11266" width="16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6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521" max="11521" width="10.7109375" customWidth="1"/>
    <col min="11522" max="11522" width="16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6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777" max="11777" width="10.7109375" customWidth="1"/>
    <col min="11778" max="11778" width="16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6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2033" max="12033" width="10.7109375" customWidth="1"/>
    <col min="12034" max="12034" width="16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6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289" max="12289" width="10.7109375" customWidth="1"/>
    <col min="12290" max="12290" width="16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6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545" max="12545" width="10.7109375" customWidth="1"/>
    <col min="12546" max="12546" width="16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6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801" max="12801" width="10.7109375" customWidth="1"/>
    <col min="12802" max="12802" width="16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6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3057" max="13057" width="10.7109375" customWidth="1"/>
    <col min="13058" max="13058" width="16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6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313" max="13313" width="10.7109375" customWidth="1"/>
    <col min="13314" max="13314" width="16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6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569" max="13569" width="10.7109375" customWidth="1"/>
    <col min="13570" max="13570" width="16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6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825" max="13825" width="10.7109375" customWidth="1"/>
    <col min="13826" max="13826" width="16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6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4081" max="14081" width="10.7109375" customWidth="1"/>
    <col min="14082" max="14082" width="16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6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337" max="14337" width="10.7109375" customWidth="1"/>
    <col min="14338" max="14338" width="16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6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593" max="14593" width="10.7109375" customWidth="1"/>
    <col min="14594" max="14594" width="16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6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849" max="14849" width="10.7109375" customWidth="1"/>
    <col min="14850" max="14850" width="16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6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5105" max="15105" width="10.7109375" customWidth="1"/>
    <col min="15106" max="15106" width="16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6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361" max="15361" width="10.7109375" customWidth="1"/>
    <col min="15362" max="15362" width="16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6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617" max="15617" width="10.7109375" customWidth="1"/>
    <col min="15618" max="15618" width="16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6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873" max="15873" width="10.7109375" customWidth="1"/>
    <col min="15874" max="15874" width="16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6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6129" max="16129" width="10.7109375" customWidth="1"/>
    <col min="16130" max="16130" width="16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6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</cols>
  <sheetData>
    <row r="1" spans="1:19" ht="26.25" x14ac:dyDescent="0.4">
      <c r="B1" s="268" t="s">
        <v>0</v>
      </c>
      <c r="C1" s="268"/>
      <c r="D1" s="270" t="s">
        <v>1</v>
      </c>
      <c r="E1" s="270"/>
      <c r="F1" s="270"/>
      <c r="G1" s="270"/>
      <c r="H1" s="270"/>
      <c r="I1" s="270"/>
      <c r="K1" s="1" t="s">
        <v>2</v>
      </c>
      <c r="L1" s="271" t="s">
        <v>249</v>
      </c>
      <c r="M1" s="271"/>
      <c r="N1" s="271"/>
      <c r="O1" s="272" t="s">
        <v>4</v>
      </c>
      <c r="P1" s="272"/>
      <c r="Q1" s="273">
        <v>42384</v>
      </c>
      <c r="R1" s="273"/>
      <c r="S1" s="273"/>
    </row>
    <row r="2" spans="1:19" ht="9.9499999999999993" customHeight="1" thickBot="1" x14ac:dyDescent="0.25">
      <c r="B2" s="269"/>
      <c r="C2" s="269"/>
    </row>
    <row r="3" spans="1:19" ht="18.75" thickBot="1" x14ac:dyDescent="0.25">
      <c r="A3" s="2" t="s">
        <v>5</v>
      </c>
      <c r="B3" s="274" t="s">
        <v>211</v>
      </c>
      <c r="C3" s="275"/>
      <c r="D3" s="275"/>
      <c r="E3" s="275"/>
      <c r="F3" s="275"/>
      <c r="G3" s="275"/>
      <c r="H3" s="275"/>
      <c r="I3" s="276"/>
      <c r="J3" s="3"/>
      <c r="K3" s="2" t="s">
        <v>7</v>
      </c>
      <c r="L3" s="274" t="s">
        <v>202</v>
      </c>
      <c r="M3" s="275"/>
      <c r="N3" s="275"/>
      <c r="O3" s="275"/>
      <c r="P3" s="275"/>
      <c r="Q3" s="275"/>
      <c r="R3" s="275"/>
      <c r="S3" s="276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277" t="s">
        <v>9</v>
      </c>
      <c r="B5" s="278"/>
      <c r="C5" s="279" t="s">
        <v>10</v>
      </c>
      <c r="D5" s="263" t="s">
        <v>11</v>
      </c>
      <c r="E5" s="264"/>
      <c r="F5" s="264"/>
      <c r="G5" s="265"/>
      <c r="H5" s="4"/>
      <c r="I5" s="5" t="s">
        <v>12</v>
      </c>
      <c r="J5" s="3"/>
      <c r="K5" s="277" t="s">
        <v>9</v>
      </c>
      <c r="L5" s="278"/>
      <c r="M5" s="279" t="s">
        <v>10</v>
      </c>
      <c r="N5" s="263" t="s">
        <v>11</v>
      </c>
      <c r="O5" s="264"/>
      <c r="P5" s="264"/>
      <c r="Q5" s="265"/>
      <c r="R5" s="4"/>
      <c r="S5" s="5" t="s">
        <v>12</v>
      </c>
    </row>
    <row r="6" spans="1:19" ht="12.95" customHeight="1" x14ac:dyDescent="0.2">
      <c r="A6" s="266" t="s">
        <v>13</v>
      </c>
      <c r="B6" s="267"/>
      <c r="C6" s="280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3"/>
      <c r="K6" s="266" t="s">
        <v>13</v>
      </c>
      <c r="L6" s="267"/>
      <c r="M6" s="280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261" t="s">
        <v>250</v>
      </c>
      <c r="B8" s="262"/>
      <c r="C8" s="12">
        <v>1</v>
      </c>
      <c r="D8" s="13">
        <v>142</v>
      </c>
      <c r="E8" s="14">
        <v>63</v>
      </c>
      <c r="F8" s="14">
        <v>1</v>
      </c>
      <c r="G8" s="15">
        <v>205</v>
      </c>
      <c r="H8" s="16"/>
      <c r="I8" s="17"/>
      <c r="J8" s="3"/>
      <c r="K8" s="261" t="s">
        <v>251</v>
      </c>
      <c r="L8" s="262"/>
      <c r="M8" s="12">
        <v>2</v>
      </c>
      <c r="N8" s="13">
        <v>124</v>
      </c>
      <c r="O8" s="14">
        <v>53</v>
      </c>
      <c r="P8" s="14">
        <v>6</v>
      </c>
      <c r="Q8" s="15">
        <v>177</v>
      </c>
      <c r="R8" s="16"/>
      <c r="S8" s="17"/>
    </row>
    <row r="9" spans="1:19" ht="12.95" customHeight="1" x14ac:dyDescent="0.2">
      <c r="A9" s="257"/>
      <c r="B9" s="258"/>
      <c r="C9" s="18">
        <v>2</v>
      </c>
      <c r="D9" s="19">
        <v>139</v>
      </c>
      <c r="E9" s="20">
        <v>62</v>
      </c>
      <c r="F9" s="20">
        <v>5</v>
      </c>
      <c r="G9" s="21">
        <v>201</v>
      </c>
      <c r="H9" s="16"/>
      <c r="I9" s="17"/>
      <c r="J9" s="3"/>
      <c r="K9" s="257"/>
      <c r="L9" s="258"/>
      <c r="M9" s="18">
        <v>1</v>
      </c>
      <c r="N9" s="19">
        <v>142</v>
      </c>
      <c r="O9" s="20">
        <v>59</v>
      </c>
      <c r="P9" s="20">
        <v>6</v>
      </c>
      <c r="Q9" s="21">
        <v>201</v>
      </c>
      <c r="R9" s="16"/>
      <c r="S9" s="17"/>
    </row>
    <row r="10" spans="1:19" ht="9.9499999999999993" customHeight="1" x14ac:dyDescent="0.2">
      <c r="A10" s="259" t="s">
        <v>252</v>
      </c>
      <c r="B10" s="260"/>
      <c r="C10" s="22"/>
      <c r="D10" s="23"/>
      <c r="E10" s="23"/>
      <c r="F10" s="23"/>
      <c r="G10" s="24" t="s">
        <v>22</v>
      </c>
      <c r="H10" s="16"/>
      <c r="I10" s="25"/>
      <c r="J10" s="3"/>
      <c r="K10" s="259"/>
      <c r="L10" s="260"/>
      <c r="M10" s="22"/>
      <c r="N10" s="23"/>
      <c r="O10" s="23"/>
      <c r="P10" s="23"/>
      <c r="Q10" s="24" t="s">
        <v>22</v>
      </c>
      <c r="R10" s="16"/>
      <c r="S10" s="25"/>
    </row>
    <row r="11" spans="1:19" ht="9.9499999999999993" customHeight="1" thickBot="1" x14ac:dyDescent="0.25">
      <c r="A11" s="259"/>
      <c r="B11" s="260"/>
      <c r="C11" s="26"/>
      <c r="D11" s="27"/>
      <c r="E11" s="27"/>
      <c r="F11" s="27"/>
      <c r="G11" s="28" t="s">
        <v>22</v>
      </c>
      <c r="H11" s="16"/>
      <c r="I11" s="251">
        <v>2</v>
      </c>
      <c r="J11" s="3"/>
      <c r="K11" s="259"/>
      <c r="L11" s="260"/>
      <c r="M11" s="26"/>
      <c r="N11" s="27"/>
      <c r="O11" s="27"/>
      <c r="P11" s="27"/>
      <c r="Q11" s="28" t="s">
        <v>22</v>
      </c>
      <c r="R11" s="16"/>
      <c r="S11" s="251">
        <v>0</v>
      </c>
    </row>
    <row r="12" spans="1:19" ht="15.95" customHeight="1" thickBot="1" x14ac:dyDescent="0.25">
      <c r="A12" s="253">
        <v>1297</v>
      </c>
      <c r="B12" s="254"/>
      <c r="C12" s="29" t="s">
        <v>17</v>
      </c>
      <c r="D12" s="30">
        <v>281</v>
      </c>
      <c r="E12" s="31">
        <v>125</v>
      </c>
      <c r="F12" s="32">
        <v>6</v>
      </c>
      <c r="G12" s="33">
        <v>406</v>
      </c>
      <c r="H12" s="34"/>
      <c r="I12" s="252"/>
      <c r="J12" s="3"/>
      <c r="K12" s="253">
        <v>23392</v>
      </c>
      <c r="L12" s="254"/>
      <c r="M12" s="29" t="s">
        <v>17</v>
      </c>
      <c r="N12" s="30">
        <v>266</v>
      </c>
      <c r="O12" s="31">
        <v>112</v>
      </c>
      <c r="P12" s="32">
        <v>12</v>
      </c>
      <c r="Q12" s="33">
        <v>378</v>
      </c>
      <c r="R12" s="34"/>
      <c r="S12" s="252"/>
    </row>
    <row r="13" spans="1:19" ht="12.95" customHeight="1" thickTop="1" x14ac:dyDescent="0.2">
      <c r="A13" s="255" t="s">
        <v>253</v>
      </c>
      <c r="B13" s="256"/>
      <c r="C13" s="35">
        <v>1</v>
      </c>
      <c r="D13" s="36">
        <v>141</v>
      </c>
      <c r="E13" s="37">
        <v>62</v>
      </c>
      <c r="F13" s="37">
        <v>4</v>
      </c>
      <c r="G13" s="38">
        <v>203</v>
      </c>
      <c r="H13" s="16"/>
      <c r="I13" s="17"/>
      <c r="J13" s="3"/>
      <c r="K13" s="255" t="s">
        <v>254</v>
      </c>
      <c r="L13" s="256"/>
      <c r="M13" s="12">
        <v>2</v>
      </c>
      <c r="N13" s="36">
        <v>140</v>
      </c>
      <c r="O13" s="37">
        <v>71</v>
      </c>
      <c r="P13" s="37">
        <v>5</v>
      </c>
      <c r="Q13" s="38">
        <v>211</v>
      </c>
      <c r="R13" s="16"/>
      <c r="S13" s="17"/>
    </row>
    <row r="14" spans="1:19" ht="12.95" customHeight="1" x14ac:dyDescent="0.2">
      <c r="A14" s="257"/>
      <c r="B14" s="258"/>
      <c r="C14" s="18">
        <v>2</v>
      </c>
      <c r="D14" s="19">
        <v>143</v>
      </c>
      <c r="E14" s="20">
        <v>61</v>
      </c>
      <c r="F14" s="20">
        <v>2</v>
      </c>
      <c r="G14" s="21">
        <v>204</v>
      </c>
      <c r="H14" s="16"/>
      <c r="I14" s="17"/>
      <c r="J14" s="3"/>
      <c r="K14" s="257"/>
      <c r="L14" s="258"/>
      <c r="M14" s="18">
        <v>1</v>
      </c>
      <c r="N14" s="19">
        <v>140</v>
      </c>
      <c r="O14" s="20">
        <v>68</v>
      </c>
      <c r="P14" s="20">
        <v>1</v>
      </c>
      <c r="Q14" s="21">
        <v>208</v>
      </c>
      <c r="R14" s="16"/>
      <c r="S14" s="17"/>
    </row>
    <row r="15" spans="1:19" ht="9.9499999999999993" customHeight="1" x14ac:dyDescent="0.2">
      <c r="A15" s="259" t="s">
        <v>255</v>
      </c>
      <c r="B15" s="260"/>
      <c r="C15" s="22"/>
      <c r="D15" s="23"/>
      <c r="E15" s="23"/>
      <c r="F15" s="23"/>
      <c r="G15" s="24" t="s">
        <v>22</v>
      </c>
      <c r="H15" s="16"/>
      <c r="I15" s="25"/>
      <c r="J15" s="3"/>
      <c r="K15" s="259" t="s">
        <v>256</v>
      </c>
      <c r="L15" s="260"/>
      <c r="M15" s="22"/>
      <c r="N15" s="23"/>
      <c r="O15" s="23"/>
      <c r="P15" s="23"/>
      <c r="Q15" s="24" t="s">
        <v>22</v>
      </c>
      <c r="R15" s="16"/>
      <c r="S15" s="25"/>
    </row>
    <row r="16" spans="1:19" ht="9.9499999999999993" customHeight="1" thickBot="1" x14ac:dyDescent="0.25">
      <c r="A16" s="259"/>
      <c r="B16" s="260"/>
      <c r="C16" s="26"/>
      <c r="D16" s="27"/>
      <c r="E16" s="27"/>
      <c r="F16" s="27"/>
      <c r="G16" s="39" t="s">
        <v>22</v>
      </c>
      <c r="H16" s="16"/>
      <c r="I16" s="251">
        <v>0</v>
      </c>
      <c r="J16" s="3"/>
      <c r="K16" s="259"/>
      <c r="L16" s="260"/>
      <c r="M16" s="26"/>
      <c r="N16" s="27"/>
      <c r="O16" s="27"/>
      <c r="P16" s="27"/>
      <c r="Q16" s="39" t="s">
        <v>22</v>
      </c>
      <c r="R16" s="16"/>
      <c r="S16" s="251">
        <v>2</v>
      </c>
    </row>
    <row r="17" spans="1:19" ht="15.95" customHeight="1" thickBot="1" x14ac:dyDescent="0.25">
      <c r="A17" s="253">
        <v>10464</v>
      </c>
      <c r="B17" s="254"/>
      <c r="C17" s="29" t="s">
        <v>17</v>
      </c>
      <c r="D17" s="30">
        <v>284</v>
      </c>
      <c r="E17" s="31">
        <v>123</v>
      </c>
      <c r="F17" s="32">
        <v>6</v>
      </c>
      <c r="G17" s="33">
        <v>407</v>
      </c>
      <c r="H17" s="34"/>
      <c r="I17" s="252"/>
      <c r="J17" s="3"/>
      <c r="K17" s="253">
        <v>1420</v>
      </c>
      <c r="L17" s="254"/>
      <c r="M17" s="29" t="s">
        <v>17</v>
      </c>
      <c r="N17" s="30">
        <v>280</v>
      </c>
      <c r="O17" s="31">
        <v>139</v>
      </c>
      <c r="P17" s="32">
        <v>6</v>
      </c>
      <c r="Q17" s="33">
        <v>419</v>
      </c>
      <c r="R17" s="34"/>
      <c r="S17" s="252"/>
    </row>
    <row r="18" spans="1:19" ht="12.95" customHeight="1" thickTop="1" x14ac:dyDescent="0.2">
      <c r="A18" s="255" t="s">
        <v>257</v>
      </c>
      <c r="B18" s="256"/>
      <c r="C18" s="35">
        <v>1</v>
      </c>
      <c r="D18" s="36">
        <v>145</v>
      </c>
      <c r="E18" s="37">
        <v>53</v>
      </c>
      <c r="F18" s="37">
        <v>2</v>
      </c>
      <c r="G18" s="38">
        <v>198</v>
      </c>
      <c r="H18" s="16"/>
      <c r="I18" s="17"/>
      <c r="J18" s="3"/>
      <c r="K18" s="255" t="s">
        <v>258</v>
      </c>
      <c r="L18" s="256"/>
      <c r="M18" s="12">
        <v>2</v>
      </c>
      <c r="N18" s="36">
        <v>143</v>
      </c>
      <c r="O18" s="37">
        <v>70</v>
      </c>
      <c r="P18" s="37">
        <v>2</v>
      </c>
      <c r="Q18" s="38">
        <v>213</v>
      </c>
      <c r="R18" s="16"/>
      <c r="S18" s="17"/>
    </row>
    <row r="19" spans="1:19" ht="12.95" customHeight="1" x14ac:dyDescent="0.2">
      <c r="A19" s="257"/>
      <c r="B19" s="258"/>
      <c r="C19" s="18">
        <v>2</v>
      </c>
      <c r="D19" s="19">
        <v>154</v>
      </c>
      <c r="E19" s="20">
        <v>62</v>
      </c>
      <c r="F19" s="20">
        <v>2</v>
      </c>
      <c r="G19" s="21">
        <v>216</v>
      </c>
      <c r="H19" s="16"/>
      <c r="I19" s="17"/>
      <c r="J19" s="3"/>
      <c r="K19" s="257"/>
      <c r="L19" s="258"/>
      <c r="M19" s="18">
        <v>1</v>
      </c>
      <c r="N19" s="19">
        <v>144</v>
      </c>
      <c r="O19" s="20">
        <v>53</v>
      </c>
      <c r="P19" s="20">
        <v>3</v>
      </c>
      <c r="Q19" s="21">
        <v>197</v>
      </c>
      <c r="R19" s="16"/>
      <c r="S19" s="17"/>
    </row>
    <row r="20" spans="1:19" ht="9.9499999999999993" customHeight="1" x14ac:dyDescent="0.2">
      <c r="A20" s="259" t="s">
        <v>72</v>
      </c>
      <c r="B20" s="260"/>
      <c r="C20" s="22"/>
      <c r="D20" s="23"/>
      <c r="E20" s="23"/>
      <c r="F20" s="23"/>
      <c r="G20" s="24" t="s">
        <v>22</v>
      </c>
      <c r="H20" s="16"/>
      <c r="I20" s="25"/>
      <c r="J20" s="3"/>
      <c r="K20" s="259" t="s">
        <v>96</v>
      </c>
      <c r="L20" s="260"/>
      <c r="M20" s="22"/>
      <c r="N20" s="23"/>
      <c r="O20" s="23"/>
      <c r="P20" s="23"/>
      <c r="Q20" s="24" t="s">
        <v>22</v>
      </c>
      <c r="R20" s="16"/>
      <c r="S20" s="25"/>
    </row>
    <row r="21" spans="1:19" ht="9.9499999999999993" customHeight="1" thickBot="1" x14ac:dyDescent="0.25">
      <c r="A21" s="259"/>
      <c r="B21" s="260"/>
      <c r="C21" s="26"/>
      <c r="D21" s="27"/>
      <c r="E21" s="27"/>
      <c r="F21" s="27"/>
      <c r="G21" s="39" t="s">
        <v>22</v>
      </c>
      <c r="H21" s="16"/>
      <c r="I21" s="251">
        <v>2</v>
      </c>
      <c r="J21" s="3"/>
      <c r="K21" s="259"/>
      <c r="L21" s="260"/>
      <c r="M21" s="26"/>
      <c r="N21" s="27"/>
      <c r="O21" s="27"/>
      <c r="P21" s="27"/>
      <c r="Q21" s="39" t="s">
        <v>22</v>
      </c>
      <c r="R21" s="16"/>
      <c r="S21" s="251">
        <v>0</v>
      </c>
    </row>
    <row r="22" spans="1:19" ht="15.95" customHeight="1" thickBot="1" x14ac:dyDescent="0.25">
      <c r="A22" s="253">
        <v>1416</v>
      </c>
      <c r="B22" s="254"/>
      <c r="C22" s="29" t="s">
        <v>17</v>
      </c>
      <c r="D22" s="30">
        <v>299</v>
      </c>
      <c r="E22" s="31">
        <v>115</v>
      </c>
      <c r="F22" s="32">
        <v>4</v>
      </c>
      <c r="G22" s="33">
        <v>414</v>
      </c>
      <c r="H22" s="34"/>
      <c r="I22" s="252"/>
      <c r="J22" s="3"/>
      <c r="K22" s="253">
        <v>1421</v>
      </c>
      <c r="L22" s="254"/>
      <c r="M22" s="29" t="s">
        <v>17</v>
      </c>
      <c r="N22" s="30">
        <v>287</v>
      </c>
      <c r="O22" s="31">
        <v>123</v>
      </c>
      <c r="P22" s="32">
        <v>5</v>
      </c>
      <c r="Q22" s="33">
        <v>410</v>
      </c>
      <c r="R22" s="34"/>
      <c r="S22" s="252"/>
    </row>
    <row r="23" spans="1:19" ht="12.95" customHeight="1" thickTop="1" x14ac:dyDescent="0.2">
      <c r="A23" s="255" t="s">
        <v>259</v>
      </c>
      <c r="B23" s="256"/>
      <c r="C23" s="35">
        <v>1</v>
      </c>
      <c r="D23" s="36">
        <v>131</v>
      </c>
      <c r="E23" s="37">
        <v>62</v>
      </c>
      <c r="F23" s="37">
        <v>1</v>
      </c>
      <c r="G23" s="38">
        <v>193</v>
      </c>
      <c r="H23" s="16"/>
      <c r="I23" s="17"/>
      <c r="J23" s="3"/>
      <c r="K23" s="255" t="s">
        <v>260</v>
      </c>
      <c r="L23" s="256"/>
      <c r="M23" s="12">
        <v>2</v>
      </c>
      <c r="N23" s="36">
        <v>148</v>
      </c>
      <c r="O23" s="37">
        <v>63</v>
      </c>
      <c r="P23" s="37">
        <v>1</v>
      </c>
      <c r="Q23" s="38">
        <v>211</v>
      </c>
      <c r="R23" s="16"/>
      <c r="S23" s="17"/>
    </row>
    <row r="24" spans="1:19" ht="12.95" customHeight="1" x14ac:dyDescent="0.2">
      <c r="A24" s="257"/>
      <c r="B24" s="258"/>
      <c r="C24" s="18">
        <v>2</v>
      </c>
      <c r="D24" s="19">
        <v>140</v>
      </c>
      <c r="E24" s="20">
        <v>53</v>
      </c>
      <c r="F24" s="20">
        <v>3</v>
      </c>
      <c r="G24" s="21">
        <v>193</v>
      </c>
      <c r="H24" s="16"/>
      <c r="I24" s="17"/>
      <c r="J24" s="3"/>
      <c r="K24" s="257"/>
      <c r="L24" s="258"/>
      <c r="M24" s="18">
        <v>1</v>
      </c>
      <c r="N24" s="19">
        <v>148</v>
      </c>
      <c r="O24" s="20">
        <v>72</v>
      </c>
      <c r="P24" s="20">
        <v>3</v>
      </c>
      <c r="Q24" s="21">
        <v>220</v>
      </c>
      <c r="R24" s="16"/>
      <c r="S24" s="17"/>
    </row>
    <row r="25" spans="1:19" ht="9.9499999999999993" customHeight="1" x14ac:dyDescent="0.2">
      <c r="A25" s="259" t="s">
        <v>76</v>
      </c>
      <c r="B25" s="260"/>
      <c r="C25" s="22"/>
      <c r="D25" s="23"/>
      <c r="E25" s="23"/>
      <c r="F25" s="23"/>
      <c r="G25" s="24" t="s">
        <v>22</v>
      </c>
      <c r="H25" s="16"/>
      <c r="I25" s="25"/>
      <c r="J25" s="3"/>
      <c r="K25" s="259" t="s">
        <v>261</v>
      </c>
      <c r="L25" s="260"/>
      <c r="M25" s="22"/>
      <c r="N25" s="23"/>
      <c r="O25" s="23"/>
      <c r="P25" s="23"/>
      <c r="Q25" s="24" t="s">
        <v>22</v>
      </c>
      <c r="R25" s="16"/>
      <c r="S25" s="25"/>
    </row>
    <row r="26" spans="1:19" ht="9.9499999999999993" customHeight="1" thickBot="1" x14ac:dyDescent="0.25">
      <c r="A26" s="259"/>
      <c r="B26" s="260"/>
      <c r="C26" s="26"/>
      <c r="D26" s="27"/>
      <c r="E26" s="27"/>
      <c r="F26" s="27"/>
      <c r="G26" s="39" t="s">
        <v>22</v>
      </c>
      <c r="H26" s="16"/>
      <c r="I26" s="251">
        <v>0</v>
      </c>
      <c r="J26" s="3"/>
      <c r="K26" s="259"/>
      <c r="L26" s="260"/>
      <c r="M26" s="26"/>
      <c r="N26" s="27"/>
      <c r="O26" s="27"/>
      <c r="P26" s="27"/>
      <c r="Q26" s="39" t="s">
        <v>22</v>
      </c>
      <c r="R26" s="16"/>
      <c r="S26" s="251">
        <v>2</v>
      </c>
    </row>
    <row r="27" spans="1:19" ht="15.95" customHeight="1" thickBot="1" x14ac:dyDescent="0.25">
      <c r="A27" s="253">
        <v>5804</v>
      </c>
      <c r="B27" s="254"/>
      <c r="C27" s="29" t="s">
        <v>17</v>
      </c>
      <c r="D27" s="30">
        <v>271</v>
      </c>
      <c r="E27" s="31">
        <v>115</v>
      </c>
      <c r="F27" s="32">
        <v>4</v>
      </c>
      <c r="G27" s="33">
        <v>386</v>
      </c>
      <c r="H27" s="34"/>
      <c r="I27" s="252"/>
      <c r="J27" s="3"/>
      <c r="K27" s="253">
        <v>1446</v>
      </c>
      <c r="L27" s="254"/>
      <c r="M27" s="29" t="s">
        <v>17</v>
      </c>
      <c r="N27" s="30">
        <v>296</v>
      </c>
      <c r="O27" s="31">
        <v>135</v>
      </c>
      <c r="P27" s="32">
        <v>4</v>
      </c>
      <c r="Q27" s="33">
        <v>431</v>
      </c>
      <c r="R27" s="34"/>
      <c r="S27" s="252"/>
    </row>
    <row r="28" spans="1:19" ht="12.95" customHeight="1" thickTop="1" x14ac:dyDescent="0.2">
      <c r="A28" s="255" t="s">
        <v>262</v>
      </c>
      <c r="B28" s="256"/>
      <c r="C28" s="35">
        <v>1</v>
      </c>
      <c r="D28" s="36">
        <v>158</v>
      </c>
      <c r="E28" s="37">
        <v>61</v>
      </c>
      <c r="F28" s="37">
        <v>2</v>
      </c>
      <c r="G28" s="38">
        <v>219</v>
      </c>
      <c r="H28" s="16"/>
      <c r="I28" s="17"/>
      <c r="J28" s="3"/>
      <c r="K28" s="255" t="s">
        <v>263</v>
      </c>
      <c r="L28" s="256"/>
      <c r="M28" s="12">
        <v>2</v>
      </c>
      <c r="N28" s="36">
        <v>159</v>
      </c>
      <c r="O28" s="37">
        <v>71</v>
      </c>
      <c r="P28" s="37">
        <v>5</v>
      </c>
      <c r="Q28" s="38">
        <v>230</v>
      </c>
      <c r="R28" s="16"/>
      <c r="S28" s="17"/>
    </row>
    <row r="29" spans="1:19" ht="12.95" customHeight="1" x14ac:dyDescent="0.2">
      <c r="A29" s="257"/>
      <c r="B29" s="258"/>
      <c r="C29" s="18">
        <v>2</v>
      </c>
      <c r="D29" s="19">
        <v>149</v>
      </c>
      <c r="E29" s="20">
        <v>69</v>
      </c>
      <c r="F29" s="20">
        <v>0</v>
      </c>
      <c r="G29" s="21">
        <v>218</v>
      </c>
      <c r="H29" s="16"/>
      <c r="I29" s="17"/>
      <c r="J29" s="3"/>
      <c r="K29" s="257"/>
      <c r="L29" s="258"/>
      <c r="M29" s="18">
        <v>1</v>
      </c>
      <c r="N29" s="19">
        <v>137</v>
      </c>
      <c r="O29" s="20">
        <v>62</v>
      </c>
      <c r="P29" s="20">
        <v>4</v>
      </c>
      <c r="Q29" s="21">
        <v>199</v>
      </c>
      <c r="R29" s="16"/>
      <c r="S29" s="17"/>
    </row>
    <row r="30" spans="1:19" ht="9.9499999999999993" customHeight="1" x14ac:dyDescent="0.2">
      <c r="A30" s="259" t="s">
        <v>264</v>
      </c>
      <c r="B30" s="260"/>
      <c r="C30" s="22"/>
      <c r="D30" s="23"/>
      <c r="E30" s="23"/>
      <c r="F30" s="23"/>
      <c r="G30" s="24" t="s">
        <v>22</v>
      </c>
      <c r="H30" s="16"/>
      <c r="I30" s="25"/>
      <c r="J30" s="3"/>
      <c r="K30" s="259" t="s">
        <v>23</v>
      </c>
      <c r="L30" s="260"/>
      <c r="M30" s="22"/>
      <c r="N30" s="23"/>
      <c r="O30" s="23"/>
      <c r="P30" s="23"/>
      <c r="Q30" s="24" t="s">
        <v>22</v>
      </c>
      <c r="R30" s="16"/>
      <c r="S30" s="25"/>
    </row>
    <row r="31" spans="1:19" ht="9.9499999999999993" customHeight="1" thickBot="1" x14ac:dyDescent="0.25">
      <c r="A31" s="259"/>
      <c r="B31" s="260"/>
      <c r="C31" s="26"/>
      <c r="D31" s="27"/>
      <c r="E31" s="27"/>
      <c r="F31" s="27"/>
      <c r="G31" s="39" t="s">
        <v>22</v>
      </c>
      <c r="H31" s="16"/>
      <c r="I31" s="251">
        <v>2</v>
      </c>
      <c r="J31" s="3"/>
      <c r="K31" s="259"/>
      <c r="L31" s="260"/>
      <c r="M31" s="26"/>
      <c r="N31" s="27"/>
      <c r="O31" s="27"/>
      <c r="P31" s="27"/>
      <c r="Q31" s="39" t="s">
        <v>22</v>
      </c>
      <c r="R31" s="16"/>
      <c r="S31" s="251">
        <v>0</v>
      </c>
    </row>
    <row r="32" spans="1:19" ht="15.95" customHeight="1" thickBot="1" x14ac:dyDescent="0.25">
      <c r="A32" s="253">
        <v>11350</v>
      </c>
      <c r="B32" s="254"/>
      <c r="C32" s="29" t="s">
        <v>17</v>
      </c>
      <c r="D32" s="30">
        <v>307</v>
      </c>
      <c r="E32" s="31">
        <v>130</v>
      </c>
      <c r="F32" s="32">
        <v>2</v>
      </c>
      <c r="G32" s="33">
        <v>437</v>
      </c>
      <c r="H32" s="34"/>
      <c r="I32" s="252"/>
      <c r="J32" s="3"/>
      <c r="K32" s="253">
        <v>890</v>
      </c>
      <c r="L32" s="254"/>
      <c r="M32" s="29" t="s">
        <v>17</v>
      </c>
      <c r="N32" s="30">
        <v>296</v>
      </c>
      <c r="O32" s="31">
        <v>133</v>
      </c>
      <c r="P32" s="32">
        <v>9</v>
      </c>
      <c r="Q32" s="33">
        <v>429</v>
      </c>
      <c r="R32" s="34"/>
      <c r="S32" s="252"/>
    </row>
    <row r="33" spans="1:19" ht="12.95" customHeight="1" thickTop="1" x14ac:dyDescent="0.2">
      <c r="A33" s="255" t="s">
        <v>265</v>
      </c>
      <c r="B33" s="256"/>
      <c r="C33" s="35">
        <v>1</v>
      </c>
      <c r="D33" s="36">
        <v>155</v>
      </c>
      <c r="E33" s="37">
        <v>63</v>
      </c>
      <c r="F33" s="37">
        <v>3</v>
      </c>
      <c r="G33" s="38">
        <v>218</v>
      </c>
      <c r="H33" s="16"/>
      <c r="I33" s="17"/>
      <c r="J33" s="3"/>
      <c r="K33" s="255" t="s">
        <v>266</v>
      </c>
      <c r="L33" s="256"/>
      <c r="M33" s="12">
        <v>2</v>
      </c>
      <c r="N33" s="36">
        <v>148</v>
      </c>
      <c r="O33" s="37">
        <v>68</v>
      </c>
      <c r="P33" s="37">
        <v>2</v>
      </c>
      <c r="Q33" s="38">
        <v>216</v>
      </c>
      <c r="R33" s="16"/>
      <c r="S33" s="17"/>
    </row>
    <row r="34" spans="1:19" ht="12.95" customHeight="1" x14ac:dyDescent="0.2">
      <c r="A34" s="257"/>
      <c r="B34" s="258"/>
      <c r="C34" s="18">
        <v>2</v>
      </c>
      <c r="D34" s="19">
        <v>138</v>
      </c>
      <c r="E34" s="20">
        <v>97</v>
      </c>
      <c r="F34" s="20">
        <v>1</v>
      </c>
      <c r="G34" s="21">
        <v>235</v>
      </c>
      <c r="H34" s="16"/>
      <c r="I34" s="17"/>
      <c r="J34" s="3"/>
      <c r="K34" s="257"/>
      <c r="L34" s="258"/>
      <c r="M34" s="18">
        <v>1</v>
      </c>
      <c r="N34" s="19">
        <v>138</v>
      </c>
      <c r="O34" s="20">
        <v>54</v>
      </c>
      <c r="P34" s="20">
        <v>6</v>
      </c>
      <c r="Q34" s="21">
        <v>192</v>
      </c>
      <c r="R34" s="16"/>
      <c r="S34" s="17"/>
    </row>
    <row r="35" spans="1:19" ht="9.9499999999999993" customHeight="1" x14ac:dyDescent="0.2">
      <c r="A35" s="259" t="s">
        <v>267</v>
      </c>
      <c r="B35" s="260"/>
      <c r="C35" s="22"/>
      <c r="D35" s="23"/>
      <c r="E35" s="23"/>
      <c r="F35" s="23"/>
      <c r="G35" s="24" t="s">
        <v>22</v>
      </c>
      <c r="H35" s="16"/>
      <c r="I35" s="25"/>
      <c r="J35" s="3"/>
      <c r="K35" s="259" t="s">
        <v>21</v>
      </c>
      <c r="L35" s="260"/>
      <c r="M35" s="22"/>
      <c r="N35" s="23"/>
      <c r="O35" s="23"/>
      <c r="P35" s="23"/>
      <c r="Q35" s="24" t="s">
        <v>22</v>
      </c>
      <c r="R35" s="16"/>
      <c r="S35" s="25"/>
    </row>
    <row r="36" spans="1:19" ht="9.9499999999999993" customHeight="1" thickBot="1" x14ac:dyDescent="0.25">
      <c r="A36" s="259"/>
      <c r="B36" s="260"/>
      <c r="C36" s="26"/>
      <c r="D36" s="27"/>
      <c r="E36" s="27"/>
      <c r="F36" s="27"/>
      <c r="G36" s="39" t="s">
        <v>22</v>
      </c>
      <c r="H36" s="16"/>
      <c r="I36" s="251">
        <v>2</v>
      </c>
      <c r="J36" s="3"/>
      <c r="K36" s="259"/>
      <c r="L36" s="260"/>
      <c r="M36" s="26"/>
      <c r="N36" s="27"/>
      <c r="O36" s="27"/>
      <c r="P36" s="27"/>
      <c r="Q36" s="39" t="s">
        <v>22</v>
      </c>
      <c r="R36" s="16"/>
      <c r="S36" s="251">
        <v>0</v>
      </c>
    </row>
    <row r="37" spans="1:19" ht="15.95" customHeight="1" thickBot="1" x14ac:dyDescent="0.25">
      <c r="A37" s="253">
        <v>9489</v>
      </c>
      <c r="B37" s="254"/>
      <c r="C37" s="29" t="s">
        <v>17</v>
      </c>
      <c r="D37" s="30">
        <v>293</v>
      </c>
      <c r="E37" s="31">
        <v>160</v>
      </c>
      <c r="F37" s="32">
        <v>4</v>
      </c>
      <c r="G37" s="33">
        <v>453</v>
      </c>
      <c r="H37" s="34"/>
      <c r="I37" s="252"/>
      <c r="J37" s="3"/>
      <c r="K37" s="253">
        <v>4556</v>
      </c>
      <c r="L37" s="254"/>
      <c r="M37" s="29" t="s">
        <v>17</v>
      </c>
      <c r="N37" s="30">
        <v>286</v>
      </c>
      <c r="O37" s="31">
        <v>122</v>
      </c>
      <c r="P37" s="32">
        <v>8</v>
      </c>
      <c r="Q37" s="33">
        <v>408</v>
      </c>
      <c r="R37" s="34"/>
      <c r="S37" s="252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0">
        <v>6</v>
      </c>
      <c r="B39" s="41"/>
      <c r="C39" s="42" t="s">
        <v>42</v>
      </c>
      <c r="D39" s="43">
        <v>1735</v>
      </c>
      <c r="E39" s="44">
        <v>768</v>
      </c>
      <c r="F39" s="45">
        <v>26</v>
      </c>
      <c r="G39" s="46">
        <v>2503</v>
      </c>
      <c r="H39" s="47"/>
      <c r="I39" s="48">
        <v>4</v>
      </c>
      <c r="J39" s="3"/>
      <c r="K39" s="40">
        <v>6</v>
      </c>
      <c r="L39" s="41"/>
      <c r="M39" s="42" t="s">
        <v>42</v>
      </c>
      <c r="N39" s="43">
        <v>1711</v>
      </c>
      <c r="O39" s="44">
        <v>764</v>
      </c>
      <c r="P39" s="45">
        <v>44</v>
      </c>
      <c r="Q39" s="46">
        <v>2475</v>
      </c>
      <c r="R39" s="47"/>
      <c r="S39" s="48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49"/>
      <c r="B41" s="50" t="s">
        <v>43</v>
      </c>
      <c r="C41" s="242"/>
      <c r="D41" s="242"/>
      <c r="E41" s="242"/>
      <c r="F41" s="3"/>
      <c r="G41" s="243" t="s">
        <v>44</v>
      </c>
      <c r="H41" s="244"/>
      <c r="I41" s="51">
        <v>12</v>
      </c>
      <c r="J41" s="3"/>
      <c r="K41" s="49"/>
      <c r="L41" s="50" t="s">
        <v>43</v>
      </c>
      <c r="M41" s="242"/>
      <c r="N41" s="242"/>
      <c r="O41" s="242"/>
      <c r="P41" s="3"/>
      <c r="Q41" s="243" t="s">
        <v>44</v>
      </c>
      <c r="R41" s="244"/>
      <c r="S41" s="51">
        <v>4</v>
      </c>
    </row>
    <row r="42" spans="1:19" ht="20.100000000000001" customHeight="1" x14ac:dyDescent="0.2">
      <c r="A42" s="52"/>
      <c r="B42" s="53" t="s">
        <v>45</v>
      </c>
      <c r="C42" s="245"/>
      <c r="D42" s="245"/>
      <c r="E42" s="245"/>
      <c r="F42" s="54"/>
      <c r="G42" s="54"/>
      <c r="H42" s="54"/>
      <c r="I42" s="54"/>
      <c r="J42" s="54"/>
      <c r="K42" s="52"/>
      <c r="L42" s="53" t="s">
        <v>45</v>
      </c>
      <c r="M42" s="245"/>
      <c r="N42" s="245"/>
      <c r="O42" s="245"/>
      <c r="P42" s="55"/>
      <c r="Q42" s="56"/>
      <c r="R42" s="56"/>
      <c r="S42" s="56"/>
    </row>
    <row r="43" spans="1:19" ht="24.95" customHeight="1" x14ac:dyDescent="0.2">
      <c r="A43" s="53" t="s">
        <v>46</v>
      </c>
      <c r="B43" s="53" t="s">
        <v>47</v>
      </c>
      <c r="C43" s="246"/>
      <c r="D43" s="246"/>
      <c r="E43" s="246"/>
      <c r="F43" s="246"/>
      <c r="G43" s="246"/>
      <c r="H43" s="246"/>
      <c r="I43" s="53"/>
      <c r="J43" s="53"/>
      <c r="K43" s="53" t="s">
        <v>48</v>
      </c>
      <c r="L43" s="247"/>
      <c r="M43" s="247"/>
      <c r="N43" s="57"/>
      <c r="O43" s="53" t="s">
        <v>45</v>
      </c>
      <c r="P43" s="248"/>
      <c r="Q43" s="248"/>
      <c r="R43" s="248"/>
      <c r="S43" s="248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49</v>
      </c>
    </row>
    <row r="46" spans="1:19" ht="20.100000000000001" customHeight="1" x14ac:dyDescent="0.2">
      <c r="B46" s="91" t="s">
        <v>50</v>
      </c>
      <c r="C46" s="249" t="s">
        <v>51</v>
      </c>
      <c r="D46" s="249"/>
      <c r="I46" s="91" t="s">
        <v>52</v>
      </c>
      <c r="J46" s="250">
        <v>18</v>
      </c>
      <c r="K46" s="250"/>
    </row>
    <row r="47" spans="1:19" ht="20.100000000000001" customHeight="1" x14ac:dyDescent="0.2">
      <c r="B47" s="91" t="s">
        <v>53</v>
      </c>
      <c r="C47" s="239" t="s">
        <v>54</v>
      </c>
      <c r="D47" s="239"/>
      <c r="I47" s="91" t="s">
        <v>55</v>
      </c>
      <c r="J47" s="240">
        <v>3</v>
      </c>
      <c r="K47" s="240"/>
      <c r="P47" s="91" t="s">
        <v>56</v>
      </c>
      <c r="Q47" s="241"/>
      <c r="R47" s="241"/>
      <c r="S47" s="241"/>
    </row>
    <row r="48" spans="1:19" ht="9.9499999999999993" customHeight="1" x14ac:dyDescent="0.2"/>
    <row r="49" spans="1:19" ht="15" customHeight="1" x14ac:dyDescent="0.2">
      <c r="A49" s="219" t="s">
        <v>57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1"/>
    </row>
    <row r="50" spans="1:19" ht="90" customHeight="1" x14ac:dyDescent="0.2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4"/>
    </row>
    <row r="51" spans="1:19" ht="5.0999999999999996" customHeight="1" x14ac:dyDescent="0.2"/>
    <row r="52" spans="1:19" ht="15" customHeight="1" x14ac:dyDescent="0.2">
      <c r="A52" s="236" t="s">
        <v>58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8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59</v>
      </c>
      <c r="C55" s="69"/>
      <c r="D55" s="70"/>
      <c r="E55" s="68" t="s">
        <v>60</v>
      </c>
      <c r="F55" s="69"/>
      <c r="G55" s="69"/>
      <c r="H55" s="69"/>
      <c r="I55" s="70"/>
      <c r="J55" s="63"/>
      <c r="K55" s="71"/>
      <c r="L55" s="68" t="s">
        <v>59</v>
      </c>
      <c r="M55" s="69"/>
      <c r="N55" s="70"/>
      <c r="O55" s="68" t="s">
        <v>60</v>
      </c>
      <c r="P55" s="69"/>
      <c r="Q55" s="69"/>
      <c r="R55" s="69"/>
      <c r="S55" s="72"/>
    </row>
    <row r="56" spans="1:19" ht="18" customHeight="1" x14ac:dyDescent="0.2">
      <c r="A56" s="73" t="s">
        <v>61</v>
      </c>
      <c r="B56" s="74" t="s">
        <v>62</v>
      </c>
      <c r="C56" s="75"/>
      <c r="D56" s="76" t="s">
        <v>63</v>
      </c>
      <c r="E56" s="74" t="s">
        <v>62</v>
      </c>
      <c r="F56" s="77"/>
      <c r="G56" s="77"/>
      <c r="H56" s="78"/>
      <c r="I56" s="76" t="s">
        <v>63</v>
      </c>
      <c r="J56" s="63"/>
      <c r="K56" s="79" t="s">
        <v>61</v>
      </c>
      <c r="L56" s="74" t="s">
        <v>62</v>
      </c>
      <c r="M56" s="75"/>
      <c r="N56" s="76" t="s">
        <v>63</v>
      </c>
      <c r="O56" s="74" t="s">
        <v>62</v>
      </c>
      <c r="P56" s="77"/>
      <c r="Q56" s="77"/>
      <c r="R56" s="78"/>
      <c r="S56" s="80" t="s">
        <v>63</v>
      </c>
    </row>
    <row r="57" spans="1:19" ht="18" customHeight="1" x14ac:dyDescent="0.2">
      <c r="A57" s="81"/>
      <c r="B57" s="227"/>
      <c r="C57" s="228"/>
      <c r="D57" s="82"/>
      <c r="E57" s="227"/>
      <c r="F57" s="229"/>
      <c r="G57" s="229"/>
      <c r="H57" s="228"/>
      <c r="I57" s="82"/>
      <c r="J57" s="83"/>
      <c r="K57" s="84"/>
      <c r="L57" s="227"/>
      <c r="M57" s="228"/>
      <c r="N57" s="82"/>
      <c r="O57" s="227"/>
      <c r="P57" s="229"/>
      <c r="Q57" s="229"/>
      <c r="R57" s="228"/>
      <c r="S57" s="85"/>
    </row>
    <row r="58" spans="1:19" ht="18" customHeight="1" x14ac:dyDescent="0.2">
      <c r="A58" s="81"/>
      <c r="B58" s="227"/>
      <c r="C58" s="228"/>
      <c r="D58" s="82"/>
      <c r="E58" s="227"/>
      <c r="F58" s="229"/>
      <c r="G58" s="229"/>
      <c r="H58" s="228"/>
      <c r="I58" s="82"/>
      <c r="J58" s="83"/>
      <c r="K58" s="84"/>
      <c r="L58" s="227"/>
      <c r="M58" s="228"/>
      <c r="N58" s="82"/>
      <c r="O58" s="227"/>
      <c r="P58" s="229"/>
      <c r="Q58" s="229"/>
      <c r="R58" s="228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230" t="s">
        <v>64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2"/>
    </row>
    <row r="62" spans="1:19" ht="90" customHeight="1" x14ac:dyDescent="0.2">
      <c r="A62" s="233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5"/>
    </row>
    <row r="63" spans="1:19" ht="5.0999999999999996" customHeight="1" x14ac:dyDescent="0.2"/>
    <row r="64" spans="1:19" ht="15" customHeight="1" x14ac:dyDescent="0.2">
      <c r="A64" s="219" t="s">
        <v>65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1"/>
    </row>
    <row r="65" spans="1:19" ht="90" customHeight="1" x14ac:dyDescent="0.2">
      <c r="A65" s="222" t="s">
        <v>268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4"/>
    </row>
    <row r="66" spans="1:19" ht="30" customHeight="1" x14ac:dyDescent="0.2">
      <c r="A66" s="225" t="s">
        <v>66</v>
      </c>
      <c r="B66" s="225"/>
      <c r="C66" s="226"/>
      <c r="D66" s="226"/>
      <c r="E66" s="226"/>
      <c r="F66" s="226"/>
      <c r="G66" s="226"/>
      <c r="H66" s="226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showGridLines="0" tabSelected="1" zoomScaleNormal="100" workbookViewId="0">
      <selection activeCell="A28" sqref="A28:B29"/>
    </sheetView>
  </sheetViews>
  <sheetFormatPr defaultRowHeight="12.75" customHeight="1" zeroHeight="1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0" max="20" width="1.5703125" customWidth="1"/>
    <col min="21" max="21" width="0" style="217" hidden="1" customWidth="1"/>
    <col min="22" max="254" width="0" hidden="1" customWidth="1"/>
    <col min="255" max="255" width="5.28515625" customWidth="1"/>
    <col min="257" max="257" width="10.7109375" customWidth="1"/>
    <col min="258" max="258" width="15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5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276" max="276" width="1.5703125" customWidth="1"/>
    <col min="277" max="510" width="0" hidden="1" customWidth="1"/>
    <col min="511" max="511" width="5.28515625" customWidth="1"/>
    <col min="513" max="513" width="10.7109375" customWidth="1"/>
    <col min="514" max="514" width="15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5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532" max="532" width="1.5703125" customWidth="1"/>
    <col min="533" max="766" width="0" hidden="1" customWidth="1"/>
    <col min="767" max="767" width="5.28515625" customWidth="1"/>
    <col min="769" max="769" width="10.7109375" customWidth="1"/>
    <col min="770" max="770" width="15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5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788" max="788" width="1.5703125" customWidth="1"/>
    <col min="789" max="1022" width="0" hidden="1" customWidth="1"/>
    <col min="1023" max="1023" width="5.28515625" customWidth="1"/>
    <col min="1025" max="1025" width="10.7109375" customWidth="1"/>
    <col min="1026" max="1026" width="15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5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044" max="1044" width="1.5703125" customWidth="1"/>
    <col min="1045" max="1278" width="0" hidden="1" customWidth="1"/>
    <col min="1279" max="1279" width="5.28515625" customWidth="1"/>
    <col min="1281" max="1281" width="10.7109375" customWidth="1"/>
    <col min="1282" max="1282" width="15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5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300" max="1300" width="1.5703125" customWidth="1"/>
    <col min="1301" max="1534" width="0" hidden="1" customWidth="1"/>
    <col min="1535" max="1535" width="5.28515625" customWidth="1"/>
    <col min="1537" max="1537" width="10.7109375" customWidth="1"/>
    <col min="1538" max="1538" width="15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5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556" max="1556" width="1.5703125" customWidth="1"/>
    <col min="1557" max="1790" width="0" hidden="1" customWidth="1"/>
    <col min="1791" max="1791" width="5.28515625" customWidth="1"/>
    <col min="1793" max="1793" width="10.7109375" customWidth="1"/>
    <col min="1794" max="1794" width="15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5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1812" max="1812" width="1.5703125" customWidth="1"/>
    <col min="1813" max="2046" width="0" hidden="1" customWidth="1"/>
    <col min="2047" max="2047" width="5.28515625" customWidth="1"/>
    <col min="2049" max="2049" width="10.7109375" customWidth="1"/>
    <col min="2050" max="2050" width="15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5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068" max="2068" width="1.5703125" customWidth="1"/>
    <col min="2069" max="2302" width="0" hidden="1" customWidth="1"/>
    <col min="2303" max="2303" width="5.28515625" customWidth="1"/>
    <col min="2305" max="2305" width="10.7109375" customWidth="1"/>
    <col min="2306" max="2306" width="15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5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324" max="2324" width="1.5703125" customWidth="1"/>
    <col min="2325" max="2558" width="0" hidden="1" customWidth="1"/>
    <col min="2559" max="2559" width="5.28515625" customWidth="1"/>
    <col min="2561" max="2561" width="10.7109375" customWidth="1"/>
    <col min="2562" max="2562" width="15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5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580" max="2580" width="1.5703125" customWidth="1"/>
    <col min="2581" max="2814" width="0" hidden="1" customWidth="1"/>
    <col min="2815" max="2815" width="5.28515625" customWidth="1"/>
    <col min="2817" max="2817" width="10.7109375" customWidth="1"/>
    <col min="2818" max="2818" width="15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5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2836" max="2836" width="1.5703125" customWidth="1"/>
    <col min="2837" max="3070" width="0" hidden="1" customWidth="1"/>
    <col min="3071" max="3071" width="5.28515625" customWidth="1"/>
    <col min="3073" max="3073" width="10.7109375" customWidth="1"/>
    <col min="3074" max="3074" width="15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5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092" max="3092" width="1.5703125" customWidth="1"/>
    <col min="3093" max="3326" width="0" hidden="1" customWidth="1"/>
    <col min="3327" max="3327" width="5.28515625" customWidth="1"/>
    <col min="3329" max="3329" width="10.7109375" customWidth="1"/>
    <col min="3330" max="3330" width="15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5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348" max="3348" width="1.5703125" customWidth="1"/>
    <col min="3349" max="3582" width="0" hidden="1" customWidth="1"/>
    <col min="3583" max="3583" width="5.28515625" customWidth="1"/>
    <col min="3585" max="3585" width="10.7109375" customWidth="1"/>
    <col min="3586" max="3586" width="15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5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604" max="3604" width="1.5703125" customWidth="1"/>
    <col min="3605" max="3838" width="0" hidden="1" customWidth="1"/>
    <col min="3839" max="3839" width="5.28515625" customWidth="1"/>
    <col min="3841" max="3841" width="10.7109375" customWidth="1"/>
    <col min="3842" max="3842" width="15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5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3860" max="3860" width="1.5703125" customWidth="1"/>
    <col min="3861" max="4094" width="0" hidden="1" customWidth="1"/>
    <col min="4095" max="4095" width="5.28515625" customWidth="1"/>
    <col min="4097" max="4097" width="10.7109375" customWidth="1"/>
    <col min="4098" max="4098" width="15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5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116" max="4116" width="1.5703125" customWidth="1"/>
    <col min="4117" max="4350" width="0" hidden="1" customWidth="1"/>
    <col min="4351" max="4351" width="5.28515625" customWidth="1"/>
    <col min="4353" max="4353" width="10.7109375" customWidth="1"/>
    <col min="4354" max="4354" width="15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5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372" max="4372" width="1.5703125" customWidth="1"/>
    <col min="4373" max="4606" width="0" hidden="1" customWidth="1"/>
    <col min="4607" max="4607" width="5.28515625" customWidth="1"/>
    <col min="4609" max="4609" width="10.7109375" customWidth="1"/>
    <col min="4610" max="4610" width="15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5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628" max="4628" width="1.5703125" customWidth="1"/>
    <col min="4629" max="4862" width="0" hidden="1" customWidth="1"/>
    <col min="4863" max="4863" width="5.28515625" customWidth="1"/>
    <col min="4865" max="4865" width="10.7109375" customWidth="1"/>
    <col min="4866" max="4866" width="15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5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4884" max="4884" width="1.5703125" customWidth="1"/>
    <col min="4885" max="5118" width="0" hidden="1" customWidth="1"/>
    <col min="5119" max="5119" width="5.28515625" customWidth="1"/>
    <col min="5121" max="5121" width="10.7109375" customWidth="1"/>
    <col min="5122" max="5122" width="15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5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140" max="5140" width="1.5703125" customWidth="1"/>
    <col min="5141" max="5374" width="0" hidden="1" customWidth="1"/>
    <col min="5375" max="5375" width="5.28515625" customWidth="1"/>
    <col min="5377" max="5377" width="10.7109375" customWidth="1"/>
    <col min="5378" max="5378" width="15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5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396" max="5396" width="1.5703125" customWidth="1"/>
    <col min="5397" max="5630" width="0" hidden="1" customWidth="1"/>
    <col min="5631" max="5631" width="5.28515625" customWidth="1"/>
    <col min="5633" max="5633" width="10.7109375" customWidth="1"/>
    <col min="5634" max="5634" width="15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5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652" max="5652" width="1.5703125" customWidth="1"/>
    <col min="5653" max="5886" width="0" hidden="1" customWidth="1"/>
    <col min="5887" max="5887" width="5.28515625" customWidth="1"/>
    <col min="5889" max="5889" width="10.7109375" customWidth="1"/>
    <col min="5890" max="5890" width="15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5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5908" max="5908" width="1.5703125" customWidth="1"/>
    <col min="5909" max="6142" width="0" hidden="1" customWidth="1"/>
    <col min="6143" max="6143" width="5.28515625" customWidth="1"/>
    <col min="6145" max="6145" width="10.7109375" customWidth="1"/>
    <col min="6146" max="6146" width="15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5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164" max="6164" width="1.5703125" customWidth="1"/>
    <col min="6165" max="6398" width="0" hidden="1" customWidth="1"/>
    <col min="6399" max="6399" width="5.28515625" customWidth="1"/>
    <col min="6401" max="6401" width="10.7109375" customWidth="1"/>
    <col min="6402" max="6402" width="15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5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420" max="6420" width="1.5703125" customWidth="1"/>
    <col min="6421" max="6654" width="0" hidden="1" customWidth="1"/>
    <col min="6655" max="6655" width="5.28515625" customWidth="1"/>
    <col min="6657" max="6657" width="10.7109375" customWidth="1"/>
    <col min="6658" max="6658" width="15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5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676" max="6676" width="1.5703125" customWidth="1"/>
    <col min="6677" max="6910" width="0" hidden="1" customWidth="1"/>
    <col min="6911" max="6911" width="5.28515625" customWidth="1"/>
    <col min="6913" max="6913" width="10.7109375" customWidth="1"/>
    <col min="6914" max="6914" width="15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5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6932" max="6932" width="1.5703125" customWidth="1"/>
    <col min="6933" max="7166" width="0" hidden="1" customWidth="1"/>
    <col min="7167" max="7167" width="5.28515625" customWidth="1"/>
    <col min="7169" max="7169" width="10.7109375" customWidth="1"/>
    <col min="7170" max="7170" width="15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5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188" max="7188" width="1.5703125" customWidth="1"/>
    <col min="7189" max="7422" width="0" hidden="1" customWidth="1"/>
    <col min="7423" max="7423" width="5.28515625" customWidth="1"/>
    <col min="7425" max="7425" width="10.7109375" customWidth="1"/>
    <col min="7426" max="7426" width="15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5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444" max="7444" width="1.5703125" customWidth="1"/>
    <col min="7445" max="7678" width="0" hidden="1" customWidth="1"/>
    <col min="7679" max="7679" width="5.28515625" customWidth="1"/>
    <col min="7681" max="7681" width="10.7109375" customWidth="1"/>
    <col min="7682" max="7682" width="15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5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700" max="7700" width="1.5703125" customWidth="1"/>
    <col min="7701" max="7934" width="0" hidden="1" customWidth="1"/>
    <col min="7935" max="7935" width="5.28515625" customWidth="1"/>
    <col min="7937" max="7937" width="10.7109375" customWidth="1"/>
    <col min="7938" max="7938" width="15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5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7956" max="7956" width="1.5703125" customWidth="1"/>
    <col min="7957" max="8190" width="0" hidden="1" customWidth="1"/>
    <col min="8191" max="8191" width="5.28515625" customWidth="1"/>
    <col min="8193" max="8193" width="10.7109375" customWidth="1"/>
    <col min="8194" max="8194" width="15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5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212" max="8212" width="1.5703125" customWidth="1"/>
    <col min="8213" max="8446" width="0" hidden="1" customWidth="1"/>
    <col min="8447" max="8447" width="5.28515625" customWidth="1"/>
    <col min="8449" max="8449" width="10.7109375" customWidth="1"/>
    <col min="8450" max="8450" width="15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5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468" max="8468" width="1.5703125" customWidth="1"/>
    <col min="8469" max="8702" width="0" hidden="1" customWidth="1"/>
    <col min="8703" max="8703" width="5.28515625" customWidth="1"/>
    <col min="8705" max="8705" width="10.7109375" customWidth="1"/>
    <col min="8706" max="8706" width="15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5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724" max="8724" width="1.5703125" customWidth="1"/>
    <col min="8725" max="8958" width="0" hidden="1" customWidth="1"/>
    <col min="8959" max="8959" width="5.28515625" customWidth="1"/>
    <col min="8961" max="8961" width="10.7109375" customWidth="1"/>
    <col min="8962" max="8962" width="15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5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8980" max="8980" width="1.5703125" customWidth="1"/>
    <col min="8981" max="9214" width="0" hidden="1" customWidth="1"/>
    <col min="9215" max="9215" width="5.28515625" customWidth="1"/>
    <col min="9217" max="9217" width="10.7109375" customWidth="1"/>
    <col min="9218" max="9218" width="15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5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236" max="9236" width="1.5703125" customWidth="1"/>
    <col min="9237" max="9470" width="0" hidden="1" customWidth="1"/>
    <col min="9471" max="9471" width="5.28515625" customWidth="1"/>
    <col min="9473" max="9473" width="10.7109375" customWidth="1"/>
    <col min="9474" max="9474" width="15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5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492" max="9492" width="1.5703125" customWidth="1"/>
    <col min="9493" max="9726" width="0" hidden="1" customWidth="1"/>
    <col min="9727" max="9727" width="5.28515625" customWidth="1"/>
    <col min="9729" max="9729" width="10.7109375" customWidth="1"/>
    <col min="9730" max="9730" width="15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5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748" max="9748" width="1.5703125" customWidth="1"/>
    <col min="9749" max="9982" width="0" hidden="1" customWidth="1"/>
    <col min="9983" max="9983" width="5.28515625" customWidth="1"/>
    <col min="9985" max="9985" width="10.7109375" customWidth="1"/>
    <col min="9986" max="9986" width="15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5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004" max="10004" width="1.5703125" customWidth="1"/>
    <col min="10005" max="10238" width="0" hidden="1" customWidth="1"/>
    <col min="10239" max="10239" width="5.28515625" customWidth="1"/>
    <col min="10241" max="10241" width="10.7109375" customWidth="1"/>
    <col min="10242" max="10242" width="15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5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260" max="10260" width="1.5703125" customWidth="1"/>
    <col min="10261" max="10494" width="0" hidden="1" customWidth="1"/>
    <col min="10495" max="10495" width="5.28515625" customWidth="1"/>
    <col min="10497" max="10497" width="10.7109375" customWidth="1"/>
    <col min="10498" max="10498" width="15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5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516" max="10516" width="1.5703125" customWidth="1"/>
    <col min="10517" max="10750" width="0" hidden="1" customWidth="1"/>
    <col min="10751" max="10751" width="5.28515625" customWidth="1"/>
    <col min="10753" max="10753" width="10.7109375" customWidth="1"/>
    <col min="10754" max="10754" width="15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5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0772" max="10772" width="1.5703125" customWidth="1"/>
    <col min="10773" max="11006" width="0" hidden="1" customWidth="1"/>
    <col min="11007" max="11007" width="5.28515625" customWidth="1"/>
    <col min="11009" max="11009" width="10.7109375" customWidth="1"/>
    <col min="11010" max="11010" width="15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5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028" max="11028" width="1.5703125" customWidth="1"/>
    <col min="11029" max="11262" width="0" hidden="1" customWidth="1"/>
    <col min="11263" max="11263" width="5.28515625" customWidth="1"/>
    <col min="11265" max="11265" width="10.7109375" customWidth="1"/>
    <col min="11266" max="11266" width="15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5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284" max="11284" width="1.5703125" customWidth="1"/>
    <col min="11285" max="11518" width="0" hidden="1" customWidth="1"/>
    <col min="11519" max="11519" width="5.28515625" customWidth="1"/>
    <col min="11521" max="11521" width="10.7109375" customWidth="1"/>
    <col min="11522" max="11522" width="15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5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540" max="11540" width="1.5703125" customWidth="1"/>
    <col min="11541" max="11774" width="0" hidden="1" customWidth="1"/>
    <col min="11775" max="11775" width="5.28515625" customWidth="1"/>
    <col min="11777" max="11777" width="10.7109375" customWidth="1"/>
    <col min="11778" max="11778" width="15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5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1796" max="11796" width="1.5703125" customWidth="1"/>
    <col min="11797" max="12030" width="0" hidden="1" customWidth="1"/>
    <col min="12031" max="12031" width="5.28515625" customWidth="1"/>
    <col min="12033" max="12033" width="10.7109375" customWidth="1"/>
    <col min="12034" max="12034" width="15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5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052" max="12052" width="1.5703125" customWidth="1"/>
    <col min="12053" max="12286" width="0" hidden="1" customWidth="1"/>
    <col min="12287" max="12287" width="5.28515625" customWidth="1"/>
    <col min="12289" max="12289" width="10.7109375" customWidth="1"/>
    <col min="12290" max="12290" width="15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5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308" max="12308" width="1.5703125" customWidth="1"/>
    <col min="12309" max="12542" width="0" hidden="1" customWidth="1"/>
    <col min="12543" max="12543" width="5.28515625" customWidth="1"/>
    <col min="12545" max="12545" width="10.7109375" customWidth="1"/>
    <col min="12546" max="12546" width="15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5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564" max="12564" width="1.5703125" customWidth="1"/>
    <col min="12565" max="12798" width="0" hidden="1" customWidth="1"/>
    <col min="12799" max="12799" width="5.28515625" customWidth="1"/>
    <col min="12801" max="12801" width="10.7109375" customWidth="1"/>
    <col min="12802" max="12802" width="15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5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2820" max="12820" width="1.5703125" customWidth="1"/>
    <col min="12821" max="13054" width="0" hidden="1" customWidth="1"/>
    <col min="13055" max="13055" width="5.28515625" customWidth="1"/>
    <col min="13057" max="13057" width="10.7109375" customWidth="1"/>
    <col min="13058" max="13058" width="15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5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076" max="13076" width="1.5703125" customWidth="1"/>
    <col min="13077" max="13310" width="0" hidden="1" customWidth="1"/>
    <col min="13311" max="13311" width="5.28515625" customWidth="1"/>
    <col min="13313" max="13313" width="10.7109375" customWidth="1"/>
    <col min="13314" max="13314" width="15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5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332" max="13332" width="1.5703125" customWidth="1"/>
    <col min="13333" max="13566" width="0" hidden="1" customWidth="1"/>
    <col min="13567" max="13567" width="5.28515625" customWidth="1"/>
    <col min="13569" max="13569" width="10.7109375" customWidth="1"/>
    <col min="13570" max="13570" width="15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5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588" max="13588" width="1.5703125" customWidth="1"/>
    <col min="13589" max="13822" width="0" hidden="1" customWidth="1"/>
    <col min="13823" max="13823" width="5.28515625" customWidth="1"/>
    <col min="13825" max="13825" width="10.7109375" customWidth="1"/>
    <col min="13826" max="13826" width="15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5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3844" max="13844" width="1.5703125" customWidth="1"/>
    <col min="13845" max="14078" width="0" hidden="1" customWidth="1"/>
    <col min="14079" max="14079" width="5.28515625" customWidth="1"/>
    <col min="14081" max="14081" width="10.7109375" customWidth="1"/>
    <col min="14082" max="14082" width="15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5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100" max="14100" width="1.5703125" customWidth="1"/>
    <col min="14101" max="14334" width="0" hidden="1" customWidth="1"/>
    <col min="14335" max="14335" width="5.28515625" customWidth="1"/>
    <col min="14337" max="14337" width="10.7109375" customWidth="1"/>
    <col min="14338" max="14338" width="15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5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356" max="14356" width="1.5703125" customWidth="1"/>
    <col min="14357" max="14590" width="0" hidden="1" customWidth="1"/>
    <col min="14591" max="14591" width="5.28515625" customWidth="1"/>
    <col min="14593" max="14593" width="10.7109375" customWidth="1"/>
    <col min="14594" max="14594" width="15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5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612" max="14612" width="1.5703125" customWidth="1"/>
    <col min="14613" max="14846" width="0" hidden="1" customWidth="1"/>
    <col min="14847" max="14847" width="5.28515625" customWidth="1"/>
    <col min="14849" max="14849" width="10.7109375" customWidth="1"/>
    <col min="14850" max="14850" width="15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5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4868" max="14868" width="1.5703125" customWidth="1"/>
    <col min="14869" max="15102" width="0" hidden="1" customWidth="1"/>
    <col min="15103" max="15103" width="5.28515625" customWidth="1"/>
    <col min="15105" max="15105" width="10.7109375" customWidth="1"/>
    <col min="15106" max="15106" width="15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5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124" max="15124" width="1.5703125" customWidth="1"/>
    <col min="15125" max="15358" width="0" hidden="1" customWidth="1"/>
    <col min="15359" max="15359" width="5.28515625" customWidth="1"/>
    <col min="15361" max="15361" width="10.7109375" customWidth="1"/>
    <col min="15362" max="15362" width="15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5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380" max="15380" width="1.5703125" customWidth="1"/>
    <col min="15381" max="15614" width="0" hidden="1" customWidth="1"/>
    <col min="15615" max="15615" width="5.28515625" customWidth="1"/>
    <col min="15617" max="15617" width="10.7109375" customWidth="1"/>
    <col min="15618" max="15618" width="15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5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636" max="15636" width="1.5703125" customWidth="1"/>
    <col min="15637" max="15870" width="0" hidden="1" customWidth="1"/>
    <col min="15871" max="15871" width="5.28515625" customWidth="1"/>
    <col min="15873" max="15873" width="10.7109375" customWidth="1"/>
    <col min="15874" max="15874" width="15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5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5892" max="15892" width="1.5703125" customWidth="1"/>
    <col min="15893" max="16126" width="0" hidden="1" customWidth="1"/>
    <col min="16127" max="16127" width="5.28515625" customWidth="1"/>
    <col min="16129" max="16129" width="10.7109375" customWidth="1"/>
    <col min="16130" max="16130" width="15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5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  <col min="16148" max="16148" width="1.5703125" customWidth="1"/>
    <col min="16149" max="16382" width="0" hidden="1" customWidth="1"/>
    <col min="16383" max="16383" width="5.28515625" customWidth="1"/>
  </cols>
  <sheetData>
    <row r="1" spans="1:19" ht="40.5" customHeight="1" x14ac:dyDescent="0.4">
      <c r="B1" s="268" t="s">
        <v>0</v>
      </c>
      <c r="C1" s="268"/>
      <c r="D1" s="270" t="s">
        <v>1</v>
      </c>
      <c r="E1" s="270"/>
      <c r="F1" s="270"/>
      <c r="G1" s="270"/>
      <c r="H1" s="270"/>
      <c r="I1" s="270"/>
      <c r="K1" s="1" t="s">
        <v>2</v>
      </c>
      <c r="L1" s="317" t="s">
        <v>203</v>
      </c>
      <c r="M1" s="317"/>
      <c r="N1" s="317"/>
      <c r="O1" s="272" t="s">
        <v>4</v>
      </c>
      <c r="P1" s="272"/>
      <c r="Q1" s="273">
        <v>42383</v>
      </c>
      <c r="R1" s="273"/>
      <c r="S1" s="273"/>
    </row>
    <row r="2" spans="1:19" ht="9.9499999999999993" customHeight="1" thickBot="1" x14ac:dyDescent="0.25">
      <c r="B2" s="316"/>
      <c r="C2" s="316"/>
    </row>
    <row r="3" spans="1:19" ht="20.100000000000001" customHeight="1" thickBot="1" x14ac:dyDescent="0.25">
      <c r="A3" s="168" t="s">
        <v>5</v>
      </c>
      <c r="B3" s="318" t="s">
        <v>199</v>
      </c>
      <c r="C3" s="319"/>
      <c r="D3" s="319"/>
      <c r="E3" s="319"/>
      <c r="F3" s="319"/>
      <c r="G3" s="319"/>
      <c r="H3" s="319"/>
      <c r="I3" s="320"/>
      <c r="K3" s="168" t="s">
        <v>7</v>
      </c>
      <c r="L3" s="318" t="s">
        <v>219</v>
      </c>
      <c r="M3" s="319"/>
      <c r="N3" s="319"/>
      <c r="O3" s="319"/>
      <c r="P3" s="319"/>
      <c r="Q3" s="319"/>
      <c r="R3" s="319"/>
      <c r="S3" s="320"/>
    </row>
    <row r="4" spans="1:19" ht="5.0999999999999996" customHeight="1" thickBot="1" x14ac:dyDescent="0.25"/>
    <row r="5" spans="1:19" ht="12.95" customHeight="1" x14ac:dyDescent="0.2">
      <c r="A5" s="321" t="s">
        <v>9</v>
      </c>
      <c r="B5" s="322"/>
      <c r="C5" s="323" t="s">
        <v>10</v>
      </c>
      <c r="D5" s="311" t="s">
        <v>11</v>
      </c>
      <c r="E5" s="312"/>
      <c r="F5" s="312"/>
      <c r="G5" s="313"/>
      <c r="H5" s="169"/>
      <c r="I5" s="170" t="s">
        <v>12</v>
      </c>
      <c r="K5" s="321" t="s">
        <v>9</v>
      </c>
      <c r="L5" s="322"/>
      <c r="M5" s="323" t="s">
        <v>10</v>
      </c>
      <c r="N5" s="311" t="s">
        <v>11</v>
      </c>
      <c r="O5" s="312"/>
      <c r="P5" s="312"/>
      <c r="Q5" s="313"/>
      <c r="R5" s="169"/>
      <c r="S5" s="170" t="s">
        <v>12</v>
      </c>
    </row>
    <row r="6" spans="1:19" ht="12.95" customHeight="1" thickBot="1" x14ac:dyDescent="0.25">
      <c r="A6" s="314" t="s">
        <v>13</v>
      </c>
      <c r="B6" s="315"/>
      <c r="C6" s="324"/>
      <c r="D6" s="171" t="s">
        <v>14</v>
      </c>
      <c r="E6" s="172" t="s">
        <v>15</v>
      </c>
      <c r="F6" s="172" t="s">
        <v>16</v>
      </c>
      <c r="G6" s="173" t="s">
        <v>17</v>
      </c>
      <c r="H6" s="174"/>
      <c r="I6" s="175" t="s">
        <v>18</v>
      </c>
      <c r="K6" s="314" t="s">
        <v>13</v>
      </c>
      <c r="L6" s="315"/>
      <c r="M6" s="324"/>
      <c r="N6" s="171" t="s">
        <v>14</v>
      </c>
      <c r="O6" s="172" t="s">
        <v>15</v>
      </c>
      <c r="P6" s="172" t="s">
        <v>16</v>
      </c>
      <c r="Q6" s="173" t="s">
        <v>17</v>
      </c>
      <c r="R6" s="174"/>
      <c r="S6" s="175" t="s">
        <v>18</v>
      </c>
    </row>
    <row r="7" spans="1:19" ht="5.0999999999999996" customHeight="1" thickBot="1" x14ac:dyDescent="0.25">
      <c r="A7" s="176"/>
      <c r="B7" s="176"/>
      <c r="K7" s="176"/>
      <c r="L7" s="176"/>
    </row>
    <row r="8" spans="1:19" ht="12.95" customHeight="1" x14ac:dyDescent="0.2">
      <c r="A8" s="328" t="s">
        <v>269</v>
      </c>
      <c r="B8" s="329"/>
      <c r="C8" s="177">
        <v>1</v>
      </c>
      <c r="D8" s="178">
        <v>135</v>
      </c>
      <c r="E8" s="179">
        <v>50</v>
      </c>
      <c r="F8" s="179">
        <v>5</v>
      </c>
      <c r="G8" s="180">
        <f>IF(ISBLANK(D8),"",D8+E8)</f>
        <v>185</v>
      </c>
      <c r="H8" s="181"/>
      <c r="I8" s="182"/>
      <c r="K8" s="328" t="s">
        <v>270</v>
      </c>
      <c r="L8" s="329"/>
      <c r="M8" s="177">
        <v>2</v>
      </c>
      <c r="N8" s="178">
        <v>141</v>
      </c>
      <c r="O8" s="179">
        <v>66</v>
      </c>
      <c r="P8" s="179">
        <v>0</v>
      </c>
      <c r="Q8" s="180">
        <f>IF(ISBLANK(N8),"",N8+O8)</f>
        <v>207</v>
      </c>
      <c r="R8" s="181"/>
      <c r="S8" s="182"/>
    </row>
    <row r="9" spans="1:19" ht="12.95" customHeight="1" x14ac:dyDescent="0.2">
      <c r="A9" s="330"/>
      <c r="B9" s="331"/>
      <c r="C9" s="183">
        <v>2</v>
      </c>
      <c r="D9" s="184">
        <v>134</v>
      </c>
      <c r="E9" s="185">
        <v>56</v>
      </c>
      <c r="F9" s="185">
        <v>5</v>
      </c>
      <c r="G9" s="186">
        <f>IF(ISBLANK(D9),"",D9+E9)</f>
        <v>190</v>
      </c>
      <c r="H9" s="181"/>
      <c r="I9" s="182"/>
      <c r="K9" s="330"/>
      <c r="L9" s="331"/>
      <c r="M9" s="183">
        <v>1</v>
      </c>
      <c r="N9" s="184">
        <v>151</v>
      </c>
      <c r="O9" s="185">
        <v>60</v>
      </c>
      <c r="P9" s="185">
        <v>4</v>
      </c>
      <c r="Q9" s="186">
        <f>IF(ISBLANK(N9),"",N9+O9)</f>
        <v>211</v>
      </c>
      <c r="R9" s="181"/>
      <c r="S9" s="182"/>
    </row>
    <row r="10" spans="1:19" ht="9.9499999999999993" customHeight="1" thickBot="1" x14ac:dyDescent="0.25">
      <c r="A10" s="332" t="s">
        <v>38</v>
      </c>
      <c r="B10" s="333"/>
      <c r="C10" s="187"/>
      <c r="D10" s="188"/>
      <c r="E10" s="188"/>
      <c r="F10" s="188"/>
      <c r="G10" s="189" t="str">
        <f>IF(ISBLANK(D10),"",D10+E10)</f>
        <v/>
      </c>
      <c r="H10" s="190"/>
      <c r="I10" s="191"/>
      <c r="K10" s="332" t="s">
        <v>271</v>
      </c>
      <c r="L10" s="333"/>
      <c r="M10" s="187"/>
      <c r="N10" s="188"/>
      <c r="O10" s="188"/>
      <c r="P10" s="188"/>
      <c r="Q10" s="189" t="str">
        <f>IF(ISBLANK(N10),"",N10+O10)</f>
        <v/>
      </c>
      <c r="R10" s="190"/>
      <c r="S10" s="191"/>
    </row>
    <row r="11" spans="1:19" ht="9.9499999999999993" customHeight="1" thickBot="1" x14ac:dyDescent="0.25">
      <c r="A11" s="332"/>
      <c r="B11" s="333"/>
      <c r="C11" s="192"/>
      <c r="D11" s="193"/>
      <c r="E11" s="193"/>
      <c r="F11" s="193"/>
      <c r="G11" s="194" t="str">
        <f>IF(ISBLANK(D11),"",D11+E11)</f>
        <v/>
      </c>
      <c r="H11" s="190"/>
      <c r="I11" s="325">
        <f>IF(ISNUMBER(G12),IF(G12&gt;Q12,2,IF(G12=Q12,1,0)),"")</f>
        <v>0</v>
      </c>
      <c r="K11" s="332"/>
      <c r="L11" s="333"/>
      <c r="M11" s="192"/>
      <c r="N11" s="193"/>
      <c r="O11" s="193"/>
      <c r="P11" s="193"/>
      <c r="Q11" s="195" t="str">
        <f>IF(ISBLANK(N11),"",N11+O11)</f>
        <v/>
      </c>
      <c r="R11" s="190"/>
      <c r="S11" s="325">
        <f>IF(ISNUMBER(Q12),IF(G12&lt;Q12,2,IF(G12=Q12,1,0)),"")</f>
        <v>2</v>
      </c>
    </row>
    <row r="12" spans="1:19" ht="15.95" customHeight="1" thickBot="1" x14ac:dyDescent="0.25">
      <c r="A12" s="327">
        <v>10387</v>
      </c>
      <c r="B12" s="254"/>
      <c r="C12" s="196" t="s">
        <v>17</v>
      </c>
      <c r="D12" s="197">
        <f>IF(ISNUMBER(D8),SUM(D8:D11),"")</f>
        <v>269</v>
      </c>
      <c r="E12" s="198">
        <f>IF(ISNUMBER(E8),SUM(E8:E11),"")</f>
        <v>106</v>
      </c>
      <c r="F12" s="199">
        <f>IF(ISNUMBER(F8),SUM(F8:F11),"")</f>
        <v>10</v>
      </c>
      <c r="G12" s="200">
        <f>IF(ISNUMBER(G8),SUM(G8:G11),"")</f>
        <v>375</v>
      </c>
      <c r="H12" s="201"/>
      <c r="I12" s="326"/>
      <c r="K12" s="327">
        <v>736</v>
      </c>
      <c r="L12" s="254"/>
      <c r="M12" s="196" t="s">
        <v>17</v>
      </c>
      <c r="N12" s="197">
        <f>IF(ISNUMBER(N8),SUM(N8:N11),"")</f>
        <v>292</v>
      </c>
      <c r="O12" s="198">
        <f>IF(ISNUMBER(O8),SUM(O8:O11),"")</f>
        <v>126</v>
      </c>
      <c r="P12" s="199">
        <f>IF(ISNUMBER(P8),SUM(P8:P11),"")</f>
        <v>4</v>
      </c>
      <c r="Q12" s="200">
        <f>IF(ISNUMBER(Q8),SUM(Q8:Q11),"")</f>
        <v>418</v>
      </c>
      <c r="R12" s="201"/>
      <c r="S12" s="326"/>
    </row>
    <row r="13" spans="1:19" ht="12.95" customHeight="1" thickTop="1" x14ac:dyDescent="0.2">
      <c r="A13" s="328" t="s">
        <v>272</v>
      </c>
      <c r="B13" s="329"/>
      <c r="C13" s="177">
        <v>1</v>
      </c>
      <c r="D13" s="178">
        <v>132</v>
      </c>
      <c r="E13" s="179">
        <v>53</v>
      </c>
      <c r="F13" s="179">
        <v>7</v>
      </c>
      <c r="G13" s="180">
        <f>IF(ISBLANK(D13),"",D13+E13)</f>
        <v>185</v>
      </c>
      <c r="H13" s="181"/>
      <c r="I13" s="182"/>
      <c r="K13" s="328" t="s">
        <v>273</v>
      </c>
      <c r="L13" s="329"/>
      <c r="M13" s="177">
        <v>2</v>
      </c>
      <c r="N13" s="178">
        <v>135</v>
      </c>
      <c r="O13" s="179">
        <v>72</v>
      </c>
      <c r="P13" s="179">
        <v>2</v>
      </c>
      <c r="Q13" s="180">
        <f>IF(ISBLANK(N13),"",N13+O13)</f>
        <v>207</v>
      </c>
      <c r="R13" s="181"/>
      <c r="S13" s="182"/>
    </row>
    <row r="14" spans="1:19" ht="12.95" customHeight="1" x14ac:dyDescent="0.2">
      <c r="A14" s="330"/>
      <c r="B14" s="331"/>
      <c r="C14" s="183">
        <v>2</v>
      </c>
      <c r="D14" s="184">
        <v>135</v>
      </c>
      <c r="E14" s="185">
        <v>52</v>
      </c>
      <c r="F14" s="185">
        <v>5</v>
      </c>
      <c r="G14" s="186">
        <f>IF(ISBLANK(D14),"",D14+E14)</f>
        <v>187</v>
      </c>
      <c r="H14" s="181"/>
      <c r="I14" s="182"/>
      <c r="K14" s="330"/>
      <c r="L14" s="331"/>
      <c r="M14" s="183">
        <v>1</v>
      </c>
      <c r="N14" s="184">
        <v>140</v>
      </c>
      <c r="O14" s="185">
        <v>52</v>
      </c>
      <c r="P14" s="185">
        <v>8</v>
      </c>
      <c r="Q14" s="186">
        <f>IF(ISBLANK(N14),"",N14+O14)</f>
        <v>192</v>
      </c>
      <c r="R14" s="181"/>
      <c r="S14" s="182"/>
    </row>
    <row r="15" spans="1:19" ht="9.9499999999999993" customHeight="1" thickBot="1" x14ac:dyDescent="0.25">
      <c r="A15" s="332" t="s">
        <v>41</v>
      </c>
      <c r="B15" s="333"/>
      <c r="C15" s="187"/>
      <c r="D15" s="188"/>
      <c r="E15" s="188"/>
      <c r="F15" s="188"/>
      <c r="G15" s="189" t="str">
        <f>IF(ISBLANK(D15),"",D15+E15)</f>
        <v/>
      </c>
      <c r="H15" s="190"/>
      <c r="I15" s="191"/>
      <c r="K15" s="332" t="s">
        <v>34</v>
      </c>
      <c r="L15" s="333"/>
      <c r="M15" s="187"/>
      <c r="N15" s="188"/>
      <c r="O15" s="188"/>
      <c r="P15" s="188"/>
      <c r="Q15" s="189" t="str">
        <f>IF(ISBLANK(N15),"",N15+O15)</f>
        <v/>
      </c>
      <c r="R15" s="190"/>
      <c r="S15" s="191"/>
    </row>
    <row r="16" spans="1:19" ht="9.9499999999999993" customHeight="1" thickBot="1" x14ac:dyDescent="0.25">
      <c r="A16" s="332"/>
      <c r="B16" s="333"/>
      <c r="C16" s="192"/>
      <c r="D16" s="193"/>
      <c r="E16" s="193"/>
      <c r="F16" s="193"/>
      <c r="G16" s="195" t="str">
        <f>IF(ISBLANK(D16),"",D16+E16)</f>
        <v/>
      </c>
      <c r="H16" s="190"/>
      <c r="I16" s="325">
        <f>IF(ISNUMBER(G17),IF(G17&gt;Q17,2,IF(G17=Q17,1,0)),"")</f>
        <v>0</v>
      </c>
      <c r="K16" s="332"/>
      <c r="L16" s="333"/>
      <c r="M16" s="192"/>
      <c r="N16" s="193"/>
      <c r="O16" s="193"/>
      <c r="P16" s="193"/>
      <c r="Q16" s="195" t="str">
        <f>IF(ISBLANK(N16),"",N16+O16)</f>
        <v/>
      </c>
      <c r="R16" s="190"/>
      <c r="S16" s="325">
        <f>IF(ISNUMBER(Q17),IF(G17&lt;Q17,2,IF(G17=Q17,1,0)),"")</f>
        <v>2</v>
      </c>
    </row>
    <row r="17" spans="1:19" ht="15.95" customHeight="1" thickBot="1" x14ac:dyDescent="0.25">
      <c r="A17" s="327">
        <v>5169</v>
      </c>
      <c r="B17" s="254"/>
      <c r="C17" s="196" t="s">
        <v>17</v>
      </c>
      <c r="D17" s="197">
        <f>IF(ISNUMBER(D13),SUM(D13:D16),"")</f>
        <v>267</v>
      </c>
      <c r="E17" s="198">
        <f>IF(ISNUMBER(E13),SUM(E13:E16),"")</f>
        <v>105</v>
      </c>
      <c r="F17" s="199">
        <f>IF(ISNUMBER(F13),SUM(F13:F16),"")</f>
        <v>12</v>
      </c>
      <c r="G17" s="200">
        <f>IF(ISNUMBER(G13),SUM(G13:G16),"")</f>
        <v>372</v>
      </c>
      <c r="H17" s="201"/>
      <c r="I17" s="326"/>
      <c r="K17" s="327">
        <v>10037</v>
      </c>
      <c r="L17" s="254"/>
      <c r="M17" s="196" t="s">
        <v>17</v>
      </c>
      <c r="N17" s="197">
        <f>IF(ISNUMBER(N13),SUM(N13:N16),"")</f>
        <v>275</v>
      </c>
      <c r="O17" s="198">
        <f>IF(ISNUMBER(O13),SUM(O13:O16),"")</f>
        <v>124</v>
      </c>
      <c r="P17" s="199">
        <f>IF(ISNUMBER(P13),SUM(P13:P16),"")</f>
        <v>10</v>
      </c>
      <c r="Q17" s="200">
        <f>IF(ISNUMBER(Q13),SUM(Q13:Q16),"")</f>
        <v>399</v>
      </c>
      <c r="R17" s="201"/>
      <c r="S17" s="326"/>
    </row>
    <row r="18" spans="1:19" ht="12.95" customHeight="1" thickTop="1" x14ac:dyDescent="0.2">
      <c r="A18" s="328" t="s">
        <v>274</v>
      </c>
      <c r="B18" s="329"/>
      <c r="C18" s="177">
        <v>1</v>
      </c>
      <c r="D18" s="178">
        <v>150</v>
      </c>
      <c r="E18" s="179">
        <v>53</v>
      </c>
      <c r="F18" s="179">
        <v>7</v>
      </c>
      <c r="G18" s="180">
        <f>IF(ISBLANK(D18),"",D18+E18)</f>
        <v>203</v>
      </c>
      <c r="H18" s="181"/>
      <c r="I18" s="182"/>
      <c r="K18" s="328" t="s">
        <v>275</v>
      </c>
      <c r="L18" s="329"/>
      <c r="M18" s="177">
        <v>2</v>
      </c>
      <c r="N18" s="178">
        <v>119</v>
      </c>
      <c r="O18" s="179">
        <v>50</v>
      </c>
      <c r="P18" s="179">
        <v>4</v>
      </c>
      <c r="Q18" s="180">
        <f>IF(ISBLANK(N18),"",N18+O18)</f>
        <v>169</v>
      </c>
      <c r="R18" s="181"/>
      <c r="S18" s="182"/>
    </row>
    <row r="19" spans="1:19" ht="12.95" customHeight="1" x14ac:dyDescent="0.2">
      <c r="A19" s="330"/>
      <c r="B19" s="331"/>
      <c r="C19" s="183">
        <v>2</v>
      </c>
      <c r="D19" s="184">
        <v>154</v>
      </c>
      <c r="E19" s="185">
        <v>56</v>
      </c>
      <c r="F19" s="185">
        <v>3</v>
      </c>
      <c r="G19" s="186">
        <f>IF(ISBLANK(D19),"",D19+E19)</f>
        <v>210</v>
      </c>
      <c r="H19" s="181"/>
      <c r="I19" s="182"/>
      <c r="K19" s="330"/>
      <c r="L19" s="331"/>
      <c r="M19" s="183">
        <v>1</v>
      </c>
      <c r="N19" s="184">
        <v>145</v>
      </c>
      <c r="O19" s="185">
        <v>45</v>
      </c>
      <c r="P19" s="185">
        <v>6</v>
      </c>
      <c r="Q19" s="186">
        <f>IF(ISBLANK(N19),"",N19+O19)</f>
        <v>190</v>
      </c>
      <c r="R19" s="181"/>
      <c r="S19" s="182"/>
    </row>
    <row r="20" spans="1:19" ht="9.9499999999999993" customHeight="1" thickBot="1" x14ac:dyDescent="0.25">
      <c r="A20" s="332" t="s">
        <v>276</v>
      </c>
      <c r="B20" s="333"/>
      <c r="C20" s="187"/>
      <c r="D20" s="188"/>
      <c r="E20" s="188"/>
      <c r="F20" s="188"/>
      <c r="G20" s="189" t="str">
        <f>IF(ISBLANK(D20),"",D20+E20)</f>
        <v/>
      </c>
      <c r="H20" s="190"/>
      <c r="I20" s="191"/>
      <c r="K20" s="332" t="s">
        <v>126</v>
      </c>
      <c r="L20" s="333"/>
      <c r="M20" s="187"/>
      <c r="N20" s="188"/>
      <c r="O20" s="188"/>
      <c r="P20" s="188"/>
      <c r="Q20" s="189" t="str">
        <f>IF(ISBLANK(N20),"",N20+O20)</f>
        <v/>
      </c>
      <c r="R20" s="190"/>
      <c r="S20" s="191"/>
    </row>
    <row r="21" spans="1:19" ht="9.9499999999999993" customHeight="1" thickBot="1" x14ac:dyDescent="0.25">
      <c r="A21" s="332"/>
      <c r="B21" s="333"/>
      <c r="C21" s="192"/>
      <c r="D21" s="193"/>
      <c r="E21" s="193"/>
      <c r="F21" s="193"/>
      <c r="G21" s="195" t="str">
        <f>IF(ISBLANK(D21),"",D21+E21)</f>
        <v/>
      </c>
      <c r="H21" s="190"/>
      <c r="I21" s="325">
        <f>IF(ISNUMBER(G22),IF(G22&gt;Q22,2,IF(G22=Q22,1,0)),"")</f>
        <v>2</v>
      </c>
      <c r="K21" s="332"/>
      <c r="L21" s="333"/>
      <c r="M21" s="192"/>
      <c r="N21" s="193"/>
      <c r="O21" s="193"/>
      <c r="P21" s="193"/>
      <c r="Q21" s="195" t="str">
        <f>IF(ISBLANK(N21),"",N21+O21)</f>
        <v/>
      </c>
      <c r="R21" s="190"/>
      <c r="S21" s="325">
        <f>IF(ISNUMBER(Q22),IF(G22&lt;Q22,2,IF(G22=Q22,1,0)),"")</f>
        <v>0</v>
      </c>
    </row>
    <row r="22" spans="1:19" ht="15.95" customHeight="1" thickBot="1" x14ac:dyDescent="0.25">
      <c r="A22" s="327">
        <v>19338</v>
      </c>
      <c r="B22" s="254"/>
      <c r="C22" s="196" t="s">
        <v>17</v>
      </c>
      <c r="D22" s="197">
        <f>IF(ISNUMBER(D18),SUM(D18:D21),"")</f>
        <v>304</v>
      </c>
      <c r="E22" s="198">
        <f>IF(ISNUMBER(E18),SUM(E18:E21),"")</f>
        <v>109</v>
      </c>
      <c r="F22" s="199">
        <f>IF(ISNUMBER(F18),SUM(F18:F21),"")</f>
        <v>10</v>
      </c>
      <c r="G22" s="200">
        <f>IF(ISNUMBER(G18),SUM(G18:G21),"")</f>
        <v>413</v>
      </c>
      <c r="H22" s="201"/>
      <c r="I22" s="326"/>
      <c r="K22" s="327">
        <v>741</v>
      </c>
      <c r="L22" s="254"/>
      <c r="M22" s="196" t="s">
        <v>17</v>
      </c>
      <c r="N22" s="197">
        <f>IF(ISNUMBER(N18),SUM(N18:N21),"")</f>
        <v>264</v>
      </c>
      <c r="O22" s="198">
        <f>IF(ISNUMBER(O18),SUM(O18:O21),"")</f>
        <v>95</v>
      </c>
      <c r="P22" s="199">
        <f>IF(ISNUMBER(P18),SUM(P18:P21),"")</f>
        <v>10</v>
      </c>
      <c r="Q22" s="200">
        <f>IF(ISNUMBER(Q18),SUM(Q18:Q21),"")</f>
        <v>359</v>
      </c>
      <c r="R22" s="201"/>
      <c r="S22" s="326"/>
    </row>
    <row r="23" spans="1:19" ht="12.95" customHeight="1" thickTop="1" x14ac:dyDescent="0.2">
      <c r="A23" s="328" t="s">
        <v>277</v>
      </c>
      <c r="B23" s="329"/>
      <c r="C23" s="177">
        <v>1</v>
      </c>
      <c r="D23" s="178">
        <v>146</v>
      </c>
      <c r="E23" s="179">
        <v>72</v>
      </c>
      <c r="F23" s="179">
        <v>1</v>
      </c>
      <c r="G23" s="180">
        <f>IF(ISBLANK(D23),"",D23+E23)</f>
        <v>218</v>
      </c>
      <c r="H23" s="181"/>
      <c r="I23" s="182"/>
      <c r="K23" s="328" t="s">
        <v>278</v>
      </c>
      <c r="L23" s="329"/>
      <c r="M23" s="177">
        <v>2</v>
      </c>
      <c r="N23" s="178">
        <v>138</v>
      </c>
      <c r="O23" s="179">
        <v>69</v>
      </c>
      <c r="P23" s="179">
        <v>2</v>
      </c>
      <c r="Q23" s="180">
        <f>IF(ISBLANK(N23),"",N23+O23)</f>
        <v>207</v>
      </c>
      <c r="R23" s="181"/>
      <c r="S23" s="182"/>
    </row>
    <row r="24" spans="1:19" ht="12.95" customHeight="1" x14ac:dyDescent="0.2">
      <c r="A24" s="330"/>
      <c r="B24" s="331"/>
      <c r="C24" s="183">
        <v>2</v>
      </c>
      <c r="D24" s="184">
        <v>166</v>
      </c>
      <c r="E24" s="185">
        <v>66</v>
      </c>
      <c r="F24" s="185">
        <v>2</v>
      </c>
      <c r="G24" s="186">
        <f>IF(ISBLANK(D24),"",D24+E24)</f>
        <v>232</v>
      </c>
      <c r="H24" s="181"/>
      <c r="I24" s="182"/>
      <c r="K24" s="330"/>
      <c r="L24" s="331"/>
      <c r="M24" s="183">
        <v>1</v>
      </c>
      <c r="N24" s="184">
        <v>145</v>
      </c>
      <c r="O24" s="185">
        <v>50</v>
      </c>
      <c r="P24" s="185">
        <v>4</v>
      </c>
      <c r="Q24" s="186">
        <f>IF(ISBLANK(N24),"",N24+O24)</f>
        <v>195</v>
      </c>
      <c r="R24" s="181"/>
      <c r="S24" s="182"/>
    </row>
    <row r="25" spans="1:19" ht="9.9499999999999993" customHeight="1" thickBot="1" x14ac:dyDescent="0.25">
      <c r="A25" s="332" t="s">
        <v>37</v>
      </c>
      <c r="B25" s="333"/>
      <c r="C25" s="187"/>
      <c r="D25" s="188"/>
      <c r="E25" s="188"/>
      <c r="F25" s="188"/>
      <c r="G25" s="189" t="str">
        <f>IF(ISBLANK(D25),"",D25+E25)</f>
        <v/>
      </c>
      <c r="H25" s="190"/>
      <c r="I25" s="191"/>
      <c r="K25" s="332" t="s">
        <v>96</v>
      </c>
      <c r="L25" s="333"/>
      <c r="M25" s="187"/>
      <c r="N25" s="188"/>
      <c r="O25" s="188"/>
      <c r="P25" s="188"/>
      <c r="Q25" s="189" t="str">
        <f>IF(ISBLANK(N25),"",N25+O25)</f>
        <v/>
      </c>
      <c r="R25" s="190"/>
      <c r="S25" s="191"/>
    </row>
    <row r="26" spans="1:19" ht="9.9499999999999993" customHeight="1" thickBot="1" x14ac:dyDescent="0.25">
      <c r="A26" s="332"/>
      <c r="B26" s="333"/>
      <c r="C26" s="192"/>
      <c r="D26" s="193"/>
      <c r="E26" s="193"/>
      <c r="F26" s="193"/>
      <c r="G26" s="195" t="str">
        <f>IF(ISBLANK(D26),"",D26+E26)</f>
        <v/>
      </c>
      <c r="H26" s="190"/>
      <c r="I26" s="325">
        <f>IF(ISNUMBER(G27),IF(G27&gt;Q27,2,IF(G27=Q27,1,0)),"")</f>
        <v>2</v>
      </c>
      <c r="K26" s="332"/>
      <c r="L26" s="333"/>
      <c r="M26" s="192"/>
      <c r="N26" s="193"/>
      <c r="O26" s="193"/>
      <c r="P26" s="193"/>
      <c r="Q26" s="195" t="str">
        <f>IF(ISBLANK(N26),"",N26+O26)</f>
        <v/>
      </c>
      <c r="R26" s="190"/>
      <c r="S26" s="325">
        <f>IF(ISNUMBER(Q27),IF(G27&lt;Q27,2,IF(G27=Q27,1,0)),"")</f>
        <v>0</v>
      </c>
    </row>
    <row r="27" spans="1:19" ht="15.95" customHeight="1" thickBot="1" x14ac:dyDescent="0.25">
      <c r="A27" s="327">
        <v>9687</v>
      </c>
      <c r="B27" s="254"/>
      <c r="C27" s="196" t="s">
        <v>17</v>
      </c>
      <c r="D27" s="197">
        <f>IF(ISNUMBER(D23),SUM(D23:D26),"")</f>
        <v>312</v>
      </c>
      <c r="E27" s="198">
        <f>IF(ISNUMBER(E23),SUM(E23:E26),"")</f>
        <v>138</v>
      </c>
      <c r="F27" s="199">
        <f>IF(ISNUMBER(F23),SUM(F23:F26),"")</f>
        <v>3</v>
      </c>
      <c r="G27" s="200">
        <f>IF(ISNUMBER(G23),SUM(G23:G26),"")</f>
        <v>450</v>
      </c>
      <c r="H27" s="201"/>
      <c r="I27" s="326"/>
      <c r="K27" s="327">
        <v>737</v>
      </c>
      <c r="L27" s="254"/>
      <c r="M27" s="196" t="s">
        <v>17</v>
      </c>
      <c r="N27" s="197">
        <f>IF(ISNUMBER(N23),SUM(N23:N26),"")</f>
        <v>283</v>
      </c>
      <c r="O27" s="198">
        <f>IF(ISNUMBER(O23),SUM(O23:O26),"")</f>
        <v>119</v>
      </c>
      <c r="P27" s="199">
        <f>IF(ISNUMBER(P23),SUM(P23:P26),"")</f>
        <v>6</v>
      </c>
      <c r="Q27" s="200">
        <f>IF(ISNUMBER(Q23),SUM(Q23:Q26),"")</f>
        <v>402</v>
      </c>
      <c r="R27" s="201"/>
      <c r="S27" s="326"/>
    </row>
    <row r="28" spans="1:19" ht="12.95" customHeight="1" thickTop="1" x14ac:dyDescent="0.2">
      <c r="A28" s="328" t="s">
        <v>279</v>
      </c>
      <c r="B28" s="329"/>
      <c r="C28" s="177">
        <v>1</v>
      </c>
      <c r="D28" s="178">
        <v>144</v>
      </c>
      <c r="E28" s="179">
        <v>78</v>
      </c>
      <c r="F28" s="179">
        <v>1</v>
      </c>
      <c r="G28" s="180">
        <f>IF(ISBLANK(D28),"",D28+E28)</f>
        <v>222</v>
      </c>
      <c r="H28" s="181"/>
      <c r="I28" s="182"/>
      <c r="K28" s="328" t="s">
        <v>280</v>
      </c>
      <c r="L28" s="329"/>
      <c r="M28" s="177">
        <v>2</v>
      </c>
      <c r="N28" s="178">
        <v>151</v>
      </c>
      <c r="O28" s="179">
        <v>54</v>
      </c>
      <c r="P28" s="179">
        <v>5</v>
      </c>
      <c r="Q28" s="180">
        <f>IF(ISBLANK(N28),"",N28+O28)</f>
        <v>205</v>
      </c>
      <c r="R28" s="181"/>
      <c r="S28" s="182"/>
    </row>
    <row r="29" spans="1:19" ht="12.95" customHeight="1" x14ac:dyDescent="0.2">
      <c r="A29" s="330"/>
      <c r="B29" s="331"/>
      <c r="C29" s="183">
        <v>2</v>
      </c>
      <c r="D29" s="184">
        <v>159</v>
      </c>
      <c r="E29" s="185">
        <v>53</v>
      </c>
      <c r="F29" s="185">
        <v>3</v>
      </c>
      <c r="G29" s="186">
        <f>IF(ISBLANK(D29),"",D29+E29)</f>
        <v>212</v>
      </c>
      <c r="H29" s="181"/>
      <c r="I29" s="182"/>
      <c r="K29" s="330"/>
      <c r="L29" s="331"/>
      <c r="M29" s="183">
        <v>1</v>
      </c>
      <c r="N29" s="184">
        <v>152</v>
      </c>
      <c r="O29" s="185">
        <v>63</v>
      </c>
      <c r="P29" s="185">
        <v>1</v>
      </c>
      <c r="Q29" s="186">
        <f>IF(ISBLANK(N29),"",N29+O29)</f>
        <v>215</v>
      </c>
      <c r="R29" s="181"/>
      <c r="S29" s="182"/>
    </row>
    <row r="30" spans="1:19" ht="9.9499999999999993" customHeight="1" thickBot="1" x14ac:dyDescent="0.25">
      <c r="A30" s="332" t="s">
        <v>87</v>
      </c>
      <c r="B30" s="333"/>
      <c r="C30" s="187"/>
      <c r="D30" s="188"/>
      <c r="E30" s="188"/>
      <c r="F30" s="188"/>
      <c r="G30" s="189" t="str">
        <f>IF(ISBLANK(D30),"",D30+E30)</f>
        <v/>
      </c>
      <c r="H30" s="190"/>
      <c r="I30" s="191"/>
      <c r="K30" s="332" t="s">
        <v>37</v>
      </c>
      <c r="L30" s="333"/>
      <c r="M30" s="187"/>
      <c r="N30" s="188"/>
      <c r="O30" s="188"/>
      <c r="P30" s="188"/>
      <c r="Q30" s="189" t="str">
        <f>IF(ISBLANK(N30),"",N30+O30)</f>
        <v/>
      </c>
      <c r="R30" s="190"/>
      <c r="S30" s="191"/>
    </row>
    <row r="31" spans="1:19" ht="9.9499999999999993" customHeight="1" thickBot="1" x14ac:dyDescent="0.25">
      <c r="A31" s="332"/>
      <c r="B31" s="333"/>
      <c r="C31" s="192"/>
      <c r="D31" s="193"/>
      <c r="E31" s="193"/>
      <c r="F31" s="193"/>
      <c r="G31" s="195" t="str">
        <f>IF(ISBLANK(D31),"",D31+E31)</f>
        <v/>
      </c>
      <c r="H31" s="190"/>
      <c r="I31" s="325">
        <f>IF(ISNUMBER(G32),IF(G32&gt;Q32,2,IF(G32=Q32,1,0)),"")</f>
        <v>2</v>
      </c>
      <c r="K31" s="332"/>
      <c r="L31" s="333"/>
      <c r="M31" s="192"/>
      <c r="N31" s="193"/>
      <c r="O31" s="193"/>
      <c r="P31" s="193"/>
      <c r="Q31" s="195" t="str">
        <f>IF(ISBLANK(N31),"",N31+O31)</f>
        <v/>
      </c>
      <c r="R31" s="190"/>
      <c r="S31" s="325">
        <f>IF(ISNUMBER(Q32),IF(G32&lt;Q32,2,IF(G32=Q32,1,0)),"")</f>
        <v>0</v>
      </c>
    </row>
    <row r="32" spans="1:19" ht="15.95" customHeight="1" thickBot="1" x14ac:dyDescent="0.25">
      <c r="A32" s="327">
        <v>1011</v>
      </c>
      <c r="B32" s="254"/>
      <c r="C32" s="196" t="s">
        <v>17</v>
      </c>
      <c r="D32" s="197">
        <f>IF(ISNUMBER(D28),SUM(D28:D31),"")</f>
        <v>303</v>
      </c>
      <c r="E32" s="198">
        <f>IF(ISNUMBER(E28),SUM(E28:E31),"")</f>
        <v>131</v>
      </c>
      <c r="F32" s="199">
        <f>IF(ISNUMBER(F28),SUM(F28:F31),"")</f>
        <v>4</v>
      </c>
      <c r="G32" s="200">
        <f>IF(ISNUMBER(G28),SUM(G28:G31),"")</f>
        <v>434</v>
      </c>
      <c r="H32" s="201"/>
      <c r="I32" s="326"/>
      <c r="K32" s="327">
        <v>12679</v>
      </c>
      <c r="L32" s="254"/>
      <c r="M32" s="196" t="s">
        <v>17</v>
      </c>
      <c r="N32" s="197">
        <f>IF(ISNUMBER(N28),SUM(N28:N31),"")</f>
        <v>303</v>
      </c>
      <c r="O32" s="198">
        <f>IF(ISNUMBER(O28),SUM(O28:O31),"")</f>
        <v>117</v>
      </c>
      <c r="P32" s="199">
        <f>IF(ISNUMBER(P28),SUM(P28:P31),"")</f>
        <v>6</v>
      </c>
      <c r="Q32" s="200">
        <f>IF(ISNUMBER(Q28),SUM(Q28:Q31),"")</f>
        <v>420</v>
      </c>
      <c r="R32" s="201"/>
      <c r="S32" s="326"/>
    </row>
    <row r="33" spans="1:19" ht="12.95" customHeight="1" thickTop="1" x14ac:dyDescent="0.2">
      <c r="A33" s="328" t="s">
        <v>281</v>
      </c>
      <c r="B33" s="329"/>
      <c r="C33" s="177">
        <v>1</v>
      </c>
      <c r="D33" s="178">
        <v>148</v>
      </c>
      <c r="E33" s="179">
        <v>63</v>
      </c>
      <c r="F33" s="179">
        <v>1</v>
      </c>
      <c r="G33" s="180">
        <f>IF(ISBLANK(D33),"",D33+E33)</f>
        <v>211</v>
      </c>
      <c r="H33" s="181"/>
      <c r="I33" s="182"/>
      <c r="K33" s="328" t="s">
        <v>282</v>
      </c>
      <c r="L33" s="329"/>
      <c r="M33" s="177">
        <v>2</v>
      </c>
      <c r="N33" s="178">
        <v>143</v>
      </c>
      <c r="O33" s="179">
        <v>52</v>
      </c>
      <c r="P33" s="179">
        <v>7</v>
      </c>
      <c r="Q33" s="180">
        <f>IF(ISBLANK(N33),"",N33+O33)</f>
        <v>195</v>
      </c>
      <c r="R33" s="181"/>
      <c r="S33" s="182"/>
    </row>
    <row r="34" spans="1:19" ht="12.95" customHeight="1" x14ac:dyDescent="0.2">
      <c r="A34" s="330"/>
      <c r="B34" s="331"/>
      <c r="C34" s="183">
        <v>2</v>
      </c>
      <c r="D34" s="184">
        <v>148</v>
      </c>
      <c r="E34" s="185">
        <v>69</v>
      </c>
      <c r="F34" s="185">
        <v>1</v>
      </c>
      <c r="G34" s="186">
        <f>IF(ISBLANK(D34),"",D34+E34)</f>
        <v>217</v>
      </c>
      <c r="H34" s="181"/>
      <c r="I34" s="182"/>
      <c r="K34" s="330"/>
      <c r="L34" s="331"/>
      <c r="M34" s="183">
        <v>1</v>
      </c>
      <c r="N34" s="184">
        <v>155</v>
      </c>
      <c r="O34" s="185">
        <v>61</v>
      </c>
      <c r="P34" s="185">
        <v>4</v>
      </c>
      <c r="Q34" s="186">
        <f>IF(ISBLANK(N34),"",N34+O34)</f>
        <v>216</v>
      </c>
      <c r="R34" s="181"/>
      <c r="S34" s="182"/>
    </row>
    <row r="35" spans="1:19" ht="9.9499999999999993" customHeight="1" thickBot="1" x14ac:dyDescent="0.25">
      <c r="A35" s="332" t="s">
        <v>96</v>
      </c>
      <c r="B35" s="333"/>
      <c r="C35" s="187"/>
      <c r="D35" s="188"/>
      <c r="E35" s="188"/>
      <c r="F35" s="188"/>
      <c r="G35" s="189" t="str">
        <f>IF(ISBLANK(D35),"",D35+E35)</f>
        <v/>
      </c>
      <c r="H35" s="190"/>
      <c r="I35" s="191"/>
      <c r="K35" s="332" t="s">
        <v>86</v>
      </c>
      <c r="L35" s="333"/>
      <c r="M35" s="187"/>
      <c r="N35" s="188"/>
      <c r="O35" s="188"/>
      <c r="P35" s="188"/>
      <c r="Q35" s="189" t="str">
        <f>IF(ISBLANK(N35),"",N35+O35)</f>
        <v/>
      </c>
      <c r="R35" s="190"/>
      <c r="S35" s="191"/>
    </row>
    <row r="36" spans="1:19" ht="9.9499999999999993" customHeight="1" thickBot="1" x14ac:dyDescent="0.25">
      <c r="A36" s="332"/>
      <c r="B36" s="333"/>
      <c r="C36" s="192"/>
      <c r="D36" s="193"/>
      <c r="E36" s="193"/>
      <c r="F36" s="193"/>
      <c r="G36" s="195" t="str">
        <f>IF(ISBLANK(D36),"",D36+E36)</f>
        <v/>
      </c>
      <c r="H36" s="190"/>
      <c r="I36" s="325">
        <f>IF(ISNUMBER(G37),IF(G37&gt;Q37,2,IF(G37=Q37,1,0)),"")</f>
        <v>2</v>
      </c>
      <c r="K36" s="332"/>
      <c r="L36" s="333"/>
      <c r="M36" s="192"/>
      <c r="N36" s="193"/>
      <c r="O36" s="193"/>
      <c r="P36" s="193"/>
      <c r="Q36" s="195" t="str">
        <f>IF(ISBLANK(N36),"",N36+O36)</f>
        <v/>
      </c>
      <c r="R36" s="190"/>
      <c r="S36" s="325">
        <f>IF(ISNUMBER(Q37),IF(G37&lt;Q37,2,IF(G37=Q37,1,0)),"")</f>
        <v>0</v>
      </c>
    </row>
    <row r="37" spans="1:19" ht="15.95" customHeight="1" thickBot="1" x14ac:dyDescent="0.25">
      <c r="A37" s="327">
        <v>5689</v>
      </c>
      <c r="B37" s="254"/>
      <c r="C37" s="196" t="s">
        <v>17</v>
      </c>
      <c r="D37" s="197">
        <f>IF(ISNUMBER(D33),SUM(D33:D36),"")</f>
        <v>296</v>
      </c>
      <c r="E37" s="198">
        <f>IF(ISNUMBER(E33),SUM(E33:E36),"")</f>
        <v>132</v>
      </c>
      <c r="F37" s="199">
        <f>IF(ISNUMBER(F33),SUM(F33:F36),"")</f>
        <v>2</v>
      </c>
      <c r="G37" s="200">
        <f>IF(ISNUMBER(G33),SUM(G33:G36),"")</f>
        <v>428</v>
      </c>
      <c r="H37" s="201"/>
      <c r="I37" s="326"/>
      <c r="K37" s="327">
        <v>734</v>
      </c>
      <c r="L37" s="254"/>
      <c r="M37" s="196" t="s">
        <v>17</v>
      </c>
      <c r="N37" s="197">
        <f>IF(ISNUMBER(N33),SUM(N33:N36),"")</f>
        <v>298</v>
      </c>
      <c r="O37" s="198">
        <f>IF(ISNUMBER(O33),SUM(O33:O36),"")</f>
        <v>113</v>
      </c>
      <c r="P37" s="199">
        <f>IF(ISNUMBER(P33),SUM(P33:P36),"")</f>
        <v>11</v>
      </c>
      <c r="Q37" s="200">
        <f>IF(ISNUMBER(Q33),SUM(Q33:Q36),"")</f>
        <v>411</v>
      </c>
      <c r="R37" s="201"/>
      <c r="S37" s="326"/>
    </row>
    <row r="38" spans="1:19" ht="5.0999999999999996" customHeight="1" thickTop="1" thickBot="1" x14ac:dyDescent="0.25"/>
    <row r="39" spans="1:19" ht="20.100000000000001" customHeight="1" thickBot="1" x14ac:dyDescent="0.25">
      <c r="A39" s="202"/>
      <c r="B39" s="203"/>
      <c r="C39" s="204" t="s">
        <v>42</v>
      </c>
      <c r="D39" s="205">
        <f>IF(ISNUMBER(D12),SUM(D12,D17,D22,D27,D32,D37),"")</f>
        <v>1751</v>
      </c>
      <c r="E39" s="206">
        <f>IF(ISNUMBER(E12),SUM(E12,E17,E22,E27,E32,E37),"")</f>
        <v>721</v>
      </c>
      <c r="F39" s="207">
        <f>IF(ISNUMBER(F12),SUM(F12,F17,F22,F27,F32,F37),"")</f>
        <v>41</v>
      </c>
      <c r="G39" s="208">
        <f>IF(ISNUMBER(G12),SUM(G12,G17,G22,G27,G32,G37),"")</f>
        <v>2472</v>
      </c>
      <c r="H39" s="209"/>
      <c r="I39" s="210">
        <f>IF(ISNUMBER(G39),IF(G39&gt;Q39,4,IF(G39=Q39,2,0)),"")</f>
        <v>4</v>
      </c>
      <c r="K39" s="202"/>
      <c r="L39" s="203"/>
      <c r="M39" s="204" t="s">
        <v>42</v>
      </c>
      <c r="N39" s="205">
        <f>IF(ISNUMBER(N12),SUM(N12,N17,N22,N27,N32,N37),"")</f>
        <v>1715</v>
      </c>
      <c r="O39" s="206">
        <f>IF(ISNUMBER(O12),SUM(O12,O17,O22,O27,O32,O37),"")</f>
        <v>694</v>
      </c>
      <c r="P39" s="207">
        <f>IF(ISNUMBER(P12),SUM(P12,P17,P22,P27,P32,P37),"")</f>
        <v>47</v>
      </c>
      <c r="Q39" s="208">
        <f>IF(ISNUMBER(Q12),SUM(Q12,Q17,Q22,Q27,Q32,Q37),"")</f>
        <v>2409</v>
      </c>
      <c r="R39" s="209"/>
      <c r="S39" s="210">
        <f>IF(ISNUMBER(Q39),IF(G39&lt;Q39,4,IF(G39=Q39,2,0)),"")</f>
        <v>0</v>
      </c>
    </row>
    <row r="40" spans="1:19" ht="5.0999999999999996" customHeight="1" thickBot="1" x14ac:dyDescent="0.25"/>
    <row r="41" spans="1:19" ht="20.100000000000001" customHeight="1" thickBot="1" x14ac:dyDescent="0.25">
      <c r="A41" s="52"/>
      <c r="B41" s="53" t="s">
        <v>43</v>
      </c>
      <c r="C41" s="242" t="s">
        <v>283</v>
      </c>
      <c r="D41" s="242"/>
      <c r="E41" s="242"/>
      <c r="G41" s="334" t="s">
        <v>44</v>
      </c>
      <c r="H41" s="335"/>
      <c r="I41" s="211">
        <f>IF(ISNUMBER(I11),SUM(I11,I16,I21,I26,I31,I36,I39),"")</f>
        <v>12</v>
      </c>
      <c r="K41" s="52"/>
      <c r="L41" s="53" t="s">
        <v>43</v>
      </c>
      <c r="M41" s="242" t="s">
        <v>95</v>
      </c>
      <c r="N41" s="242"/>
      <c r="O41" s="242"/>
      <c r="Q41" s="334" t="s">
        <v>44</v>
      </c>
      <c r="R41" s="335"/>
      <c r="S41" s="211">
        <f>IF(ISNUMBER(S11),SUM(S11,S16,S21,S26,S31,S36,S39),"")</f>
        <v>4</v>
      </c>
    </row>
    <row r="42" spans="1:19" ht="20.100000000000001" customHeight="1" x14ac:dyDescent="0.2">
      <c r="A42" s="52"/>
      <c r="B42" s="53" t="s">
        <v>45</v>
      </c>
      <c r="C42" s="245"/>
      <c r="D42" s="245"/>
      <c r="E42" s="245"/>
      <c r="F42" s="54"/>
      <c r="G42" s="54"/>
      <c r="H42" s="54"/>
      <c r="I42" s="54"/>
      <c r="J42" s="54"/>
      <c r="K42" s="52"/>
      <c r="L42" s="53" t="s">
        <v>45</v>
      </c>
      <c r="M42" s="245"/>
      <c r="N42" s="245"/>
      <c r="O42" s="245"/>
      <c r="P42" s="55"/>
      <c r="Q42" s="56"/>
      <c r="R42" s="56"/>
      <c r="S42" s="56"/>
    </row>
    <row r="43" spans="1:19" ht="20.25" customHeight="1" x14ac:dyDescent="0.2">
      <c r="A43" s="53" t="s">
        <v>46</v>
      </c>
      <c r="B43" s="53" t="s">
        <v>47</v>
      </c>
      <c r="C43" s="246"/>
      <c r="D43" s="246"/>
      <c r="E43" s="246"/>
      <c r="F43" s="246"/>
      <c r="G43" s="246"/>
      <c r="H43" s="246"/>
      <c r="I43" s="53"/>
      <c r="J43" s="53"/>
      <c r="K43" s="53" t="s">
        <v>48</v>
      </c>
      <c r="L43" s="247"/>
      <c r="M43" s="247"/>
      <c r="N43" s="57"/>
      <c r="O43" s="53" t="s">
        <v>45</v>
      </c>
      <c r="P43" s="248"/>
      <c r="Q43" s="248"/>
      <c r="R43" s="248"/>
      <c r="S43" s="248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49</v>
      </c>
    </row>
    <row r="46" spans="1:19" ht="20.100000000000001" customHeight="1" x14ac:dyDescent="0.2">
      <c r="B46" s="218" t="s">
        <v>50</v>
      </c>
      <c r="C46" s="249"/>
      <c r="D46" s="249"/>
      <c r="I46" s="218" t="s">
        <v>52</v>
      </c>
      <c r="J46" s="250">
        <v>19</v>
      </c>
      <c r="K46" s="250"/>
    </row>
    <row r="47" spans="1:19" ht="20.100000000000001" customHeight="1" x14ac:dyDescent="0.2">
      <c r="B47" s="218" t="s">
        <v>53</v>
      </c>
      <c r="C47" s="239"/>
      <c r="D47" s="239"/>
      <c r="I47" s="218" t="s">
        <v>55</v>
      </c>
      <c r="J47" s="240">
        <v>1</v>
      </c>
      <c r="K47" s="240"/>
      <c r="P47" s="218" t="s">
        <v>56</v>
      </c>
      <c r="Q47" s="241"/>
      <c r="R47" s="241"/>
      <c r="S47" s="241"/>
    </row>
    <row r="48" spans="1:19" ht="9.9499999999999993" customHeight="1" x14ac:dyDescent="0.2"/>
    <row r="49" spans="1:19" ht="15" customHeight="1" x14ac:dyDescent="0.2">
      <c r="A49" s="219" t="s">
        <v>57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1"/>
    </row>
    <row r="50" spans="1:19" ht="90" customHeight="1" x14ac:dyDescent="0.2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4"/>
    </row>
    <row r="51" spans="1:19" ht="5.0999999999999996" customHeight="1" x14ac:dyDescent="0.2"/>
    <row r="52" spans="1:19" ht="15" customHeight="1" x14ac:dyDescent="0.2">
      <c r="A52" s="236" t="s">
        <v>58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8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59</v>
      </c>
      <c r="C55" s="69"/>
      <c r="D55" s="70"/>
      <c r="E55" s="68" t="s">
        <v>60</v>
      </c>
      <c r="F55" s="69"/>
      <c r="G55" s="69"/>
      <c r="H55" s="69"/>
      <c r="I55" s="70"/>
      <c r="J55" s="63"/>
      <c r="K55" s="71"/>
      <c r="L55" s="68" t="s">
        <v>59</v>
      </c>
      <c r="M55" s="69"/>
      <c r="N55" s="70"/>
      <c r="O55" s="68" t="s">
        <v>60</v>
      </c>
      <c r="P55" s="69"/>
      <c r="Q55" s="69"/>
      <c r="R55" s="69"/>
      <c r="S55" s="72"/>
    </row>
    <row r="56" spans="1:19" ht="18" customHeight="1" x14ac:dyDescent="0.2">
      <c r="A56" s="73" t="s">
        <v>61</v>
      </c>
      <c r="B56" s="74" t="s">
        <v>62</v>
      </c>
      <c r="C56" s="75"/>
      <c r="D56" s="76" t="s">
        <v>63</v>
      </c>
      <c r="E56" s="74" t="s">
        <v>62</v>
      </c>
      <c r="F56" s="77"/>
      <c r="G56" s="77"/>
      <c r="H56" s="78"/>
      <c r="I56" s="76" t="s">
        <v>63</v>
      </c>
      <c r="J56" s="63"/>
      <c r="K56" s="79" t="s">
        <v>61</v>
      </c>
      <c r="L56" s="74" t="s">
        <v>62</v>
      </c>
      <c r="M56" s="75"/>
      <c r="N56" s="76" t="s">
        <v>63</v>
      </c>
      <c r="O56" s="74" t="s">
        <v>62</v>
      </c>
      <c r="P56" s="77"/>
      <c r="Q56" s="77"/>
      <c r="R56" s="78"/>
      <c r="S56" s="80" t="s">
        <v>63</v>
      </c>
    </row>
    <row r="57" spans="1:19" ht="18" customHeight="1" x14ac:dyDescent="0.2">
      <c r="A57" s="81"/>
      <c r="B57" s="227"/>
      <c r="C57" s="228"/>
      <c r="D57" s="82"/>
      <c r="E57" s="227"/>
      <c r="F57" s="229"/>
      <c r="G57" s="229"/>
      <c r="H57" s="228"/>
      <c r="I57" s="82"/>
      <c r="J57" s="63"/>
      <c r="K57" s="84"/>
      <c r="L57" s="227"/>
      <c r="M57" s="228"/>
      <c r="N57" s="82"/>
      <c r="O57" s="227"/>
      <c r="P57" s="229"/>
      <c r="Q57" s="229"/>
      <c r="R57" s="228"/>
      <c r="S57" s="85"/>
    </row>
    <row r="58" spans="1:19" ht="18" customHeight="1" x14ac:dyDescent="0.2">
      <c r="A58" s="81"/>
      <c r="B58" s="227"/>
      <c r="C58" s="228"/>
      <c r="D58" s="82"/>
      <c r="E58" s="227"/>
      <c r="F58" s="229"/>
      <c r="G58" s="229"/>
      <c r="H58" s="228"/>
      <c r="I58" s="82"/>
      <c r="J58" s="63"/>
      <c r="K58" s="84"/>
      <c r="L58" s="227"/>
      <c r="M58" s="228"/>
      <c r="N58" s="82"/>
      <c r="O58" s="227"/>
      <c r="P58" s="229"/>
      <c r="Q58" s="229"/>
      <c r="R58" s="228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230" t="s">
        <v>64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2"/>
    </row>
    <row r="62" spans="1:19" ht="90" customHeight="1" x14ac:dyDescent="0.2">
      <c r="A62" s="233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5"/>
    </row>
    <row r="63" spans="1:19" ht="5.0999999999999996" customHeight="1" x14ac:dyDescent="0.2"/>
    <row r="64" spans="1:19" ht="15" customHeight="1" x14ac:dyDescent="0.2">
      <c r="A64" s="219" t="s">
        <v>65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1"/>
    </row>
    <row r="65" spans="1:19" ht="90" customHeight="1" x14ac:dyDescent="0.2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4"/>
    </row>
    <row r="66" spans="1:19" ht="30" customHeight="1" x14ac:dyDescent="0.2">
      <c r="A66" s="225" t="s">
        <v>66</v>
      </c>
      <c r="B66" s="225"/>
      <c r="C66" s="226"/>
      <c r="D66" s="226"/>
      <c r="E66" s="226"/>
      <c r="F66" s="226"/>
      <c r="G66" s="226"/>
      <c r="H66" s="226"/>
    </row>
    <row r="67" spans="1:19" x14ac:dyDescent="0.2">
      <c r="K67" s="212" t="s">
        <v>198</v>
      </c>
      <c r="L67" s="213" t="s">
        <v>199</v>
      </c>
      <c r="M67" s="214"/>
      <c r="N67" s="214"/>
      <c r="O67" s="213" t="s">
        <v>200</v>
      </c>
      <c r="P67" s="215"/>
    </row>
    <row r="68" spans="1:19" x14ac:dyDescent="0.2">
      <c r="K68" s="212" t="s">
        <v>201</v>
      </c>
      <c r="L68" s="213" t="s">
        <v>202</v>
      </c>
      <c r="M68" s="214"/>
      <c r="N68" s="214"/>
      <c r="O68" s="213" t="s">
        <v>203</v>
      </c>
      <c r="P68" s="215"/>
    </row>
    <row r="69" spans="1:19" x14ac:dyDescent="0.2">
      <c r="K69" s="212" t="s">
        <v>51</v>
      </c>
      <c r="L69" s="213" t="s">
        <v>177</v>
      </c>
      <c r="M69" s="214"/>
      <c r="N69" s="214"/>
      <c r="O69" s="213" t="s">
        <v>204</v>
      </c>
      <c r="P69" s="215"/>
    </row>
    <row r="70" spans="1:19" x14ac:dyDescent="0.2">
      <c r="K70" s="212" t="s">
        <v>205</v>
      </c>
      <c r="L70" s="213" t="s">
        <v>108</v>
      </c>
      <c r="M70" s="214"/>
      <c r="N70" s="214"/>
      <c r="O70" s="213" t="s">
        <v>206</v>
      </c>
      <c r="P70" s="215"/>
    </row>
    <row r="71" spans="1:19" x14ac:dyDescent="0.2">
      <c r="K71" s="212" t="s">
        <v>207</v>
      </c>
      <c r="L71" s="213" t="s">
        <v>6</v>
      </c>
      <c r="M71" s="214"/>
      <c r="N71" s="214"/>
      <c r="O71" s="213" t="s">
        <v>208</v>
      </c>
      <c r="P71" s="215"/>
    </row>
    <row r="72" spans="1:19" x14ac:dyDescent="0.2">
      <c r="K72" s="212" t="s">
        <v>209</v>
      </c>
      <c r="L72" s="213" t="s">
        <v>109</v>
      </c>
      <c r="M72" s="214"/>
      <c r="N72" s="214"/>
      <c r="O72" s="213" t="s">
        <v>67</v>
      </c>
      <c r="P72" s="215"/>
    </row>
    <row r="73" spans="1:19" x14ac:dyDescent="0.2">
      <c r="K73" s="212" t="s">
        <v>210</v>
      </c>
      <c r="L73" s="213" t="s">
        <v>211</v>
      </c>
      <c r="M73" s="214"/>
      <c r="N73" s="214"/>
      <c r="O73" s="213" t="s">
        <v>212</v>
      </c>
      <c r="P73" s="215"/>
    </row>
    <row r="74" spans="1:19" x14ac:dyDescent="0.2">
      <c r="K74" s="212" t="s">
        <v>213</v>
      </c>
      <c r="L74" s="213" t="s">
        <v>178</v>
      </c>
      <c r="M74" s="214"/>
      <c r="N74" s="214"/>
      <c r="O74" s="213" t="s">
        <v>214</v>
      </c>
      <c r="P74" s="215"/>
    </row>
    <row r="75" spans="1:19" x14ac:dyDescent="0.2">
      <c r="K75" s="212" t="s">
        <v>215</v>
      </c>
      <c r="L75" s="213" t="s">
        <v>216</v>
      </c>
      <c r="M75" s="214"/>
      <c r="N75" s="214"/>
      <c r="O75" s="213" t="s">
        <v>217</v>
      </c>
      <c r="P75" s="215"/>
    </row>
    <row r="76" spans="1:19" x14ac:dyDescent="0.2">
      <c r="K76" s="212" t="s">
        <v>218</v>
      </c>
      <c r="L76" s="213" t="s">
        <v>219</v>
      </c>
      <c r="M76" s="214"/>
      <c r="N76" s="214"/>
      <c r="O76" s="213" t="s">
        <v>91</v>
      </c>
      <c r="P76" s="215"/>
    </row>
    <row r="77" spans="1:19" x14ac:dyDescent="0.2">
      <c r="K77" s="212" t="s">
        <v>220</v>
      </c>
      <c r="L77" s="213" t="s">
        <v>221</v>
      </c>
      <c r="M77" s="214"/>
      <c r="N77" s="214"/>
      <c r="O77" s="213" t="s">
        <v>222</v>
      </c>
      <c r="P77" s="215"/>
    </row>
    <row r="78" spans="1:19" x14ac:dyDescent="0.2">
      <c r="K78" s="212" t="s">
        <v>223</v>
      </c>
      <c r="L78" s="213" t="s">
        <v>224</v>
      </c>
      <c r="M78" s="214"/>
      <c r="N78" s="214"/>
      <c r="O78" s="213" t="s">
        <v>3</v>
      </c>
      <c r="P78" s="215"/>
    </row>
    <row r="79" spans="1:19" x14ac:dyDescent="0.2">
      <c r="K79" s="212" t="s">
        <v>225</v>
      </c>
      <c r="L79" s="213" t="s">
        <v>8</v>
      </c>
      <c r="M79" s="214"/>
      <c r="N79" s="214"/>
      <c r="O79" s="213" t="s">
        <v>226</v>
      </c>
      <c r="P79" s="215"/>
    </row>
    <row r="80" spans="1:19" x14ac:dyDescent="0.2">
      <c r="K80" s="212" t="s">
        <v>227</v>
      </c>
      <c r="L80" s="213" t="s">
        <v>228</v>
      </c>
      <c r="M80" s="214"/>
      <c r="N80" s="214"/>
      <c r="O80" s="213" t="s">
        <v>229</v>
      </c>
      <c r="P80" s="215"/>
    </row>
    <row r="81" spans="11:16" x14ac:dyDescent="0.2">
      <c r="K81" s="212" t="s">
        <v>230</v>
      </c>
      <c r="L81" s="213" t="s">
        <v>68</v>
      </c>
      <c r="M81" s="214"/>
      <c r="N81" s="214"/>
      <c r="O81" s="213" t="s">
        <v>231</v>
      </c>
      <c r="P81" s="215"/>
    </row>
    <row r="82" spans="11:16" x14ac:dyDescent="0.2">
      <c r="K82" s="212" t="s">
        <v>232</v>
      </c>
      <c r="L82" s="213" t="s">
        <v>233</v>
      </c>
      <c r="M82" s="214"/>
      <c r="N82" s="214"/>
      <c r="O82" s="213" t="s">
        <v>234</v>
      </c>
      <c r="P82" s="215"/>
    </row>
    <row r="83" spans="11:16" x14ac:dyDescent="0.2">
      <c r="K83" s="212" t="s">
        <v>54</v>
      </c>
      <c r="L83" s="216"/>
      <c r="M83" s="216"/>
      <c r="N83" s="216"/>
      <c r="O83" s="213" t="s">
        <v>235</v>
      </c>
      <c r="P83" s="215"/>
    </row>
    <row r="84" spans="11:16" x14ac:dyDescent="0.2">
      <c r="K84" s="212" t="s">
        <v>196</v>
      </c>
      <c r="L84" s="216"/>
      <c r="M84" s="216"/>
      <c r="N84" s="216"/>
      <c r="O84" s="213" t="s">
        <v>236</v>
      </c>
      <c r="P84" s="215"/>
    </row>
    <row r="85" spans="11:16" x14ac:dyDescent="0.2">
      <c r="K85" s="212" t="s">
        <v>237</v>
      </c>
      <c r="L85" s="216"/>
      <c r="M85" s="216"/>
      <c r="N85" s="216"/>
      <c r="O85" s="213" t="s">
        <v>238</v>
      </c>
      <c r="P85" s="215"/>
    </row>
    <row r="86" spans="11:16" x14ac:dyDescent="0.2">
      <c r="K86" s="212" t="s">
        <v>239</v>
      </c>
      <c r="L86" s="216"/>
      <c r="M86" s="216"/>
      <c r="N86" s="216"/>
      <c r="O86" s="213" t="s">
        <v>240</v>
      </c>
      <c r="P86" s="215"/>
    </row>
    <row r="87" spans="11:16" x14ac:dyDescent="0.2">
      <c r="K87" s="212" t="s">
        <v>241</v>
      </c>
      <c r="L87" s="216"/>
      <c r="M87" s="216"/>
      <c r="N87" s="216"/>
      <c r="O87" s="213" t="s">
        <v>242</v>
      </c>
      <c r="P87" s="215"/>
    </row>
    <row r="88" spans="11:16" x14ac:dyDescent="0.2">
      <c r="K88" s="212" t="s">
        <v>243</v>
      </c>
      <c r="L88" s="216"/>
      <c r="M88" s="216"/>
      <c r="N88" s="216"/>
      <c r="O88" s="213" t="s">
        <v>176</v>
      </c>
      <c r="P88" s="215"/>
    </row>
    <row r="89" spans="11:16" x14ac:dyDescent="0.2">
      <c r="K89" s="212" t="s">
        <v>244</v>
      </c>
      <c r="L89" s="216"/>
      <c r="M89" s="216"/>
      <c r="N89" s="216"/>
      <c r="O89" s="213" t="s">
        <v>245</v>
      </c>
      <c r="P89" s="215"/>
    </row>
    <row r="90" spans="11:16" x14ac:dyDescent="0.2">
      <c r="K90" s="212" t="s">
        <v>246</v>
      </c>
      <c r="L90" s="216"/>
      <c r="M90" s="216"/>
      <c r="N90" s="216"/>
      <c r="O90" s="213" t="s">
        <v>247</v>
      </c>
      <c r="P90" s="215"/>
    </row>
    <row r="91" spans="11:16" x14ac:dyDescent="0.2">
      <c r="K91" s="212" t="s">
        <v>248</v>
      </c>
      <c r="L91" s="216"/>
      <c r="M91" s="216"/>
      <c r="N91" s="216"/>
      <c r="O91" s="216"/>
      <c r="P91" s="216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3:H43"/>
    <mergeCell ref="L43:M43"/>
    <mergeCell ref="P43:S43"/>
    <mergeCell ref="C46:D46"/>
    <mergeCell ref="J46:K46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5:B5"/>
    <mergeCell ref="C5:C6"/>
    <mergeCell ref="D5:G5"/>
    <mergeCell ref="K5:L5"/>
    <mergeCell ref="M5:M6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</mergeCells>
  <dataValidations count="6"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$L$67:$L$83</formula1>
    </dataValidation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$O$67:$O$91</formula1>
    </dataValidation>
    <dataValidation type="list" allowBlank="1" showInputMessage="1" showErrorMessage="1" prompt="Vyber čas ukončení" sqref="C47:D47 IY47:IZ47 SU47:SV47 ACQ47:ACR47 AMM47:AMN47 AWI47:AWJ47 BGE47:BGF47 BQA47:BQB47 BZW47:BZX47 CJS47:CJT47 CTO47:CTP47 DDK47:DDL47 DNG47:DNH47 DXC47:DXD47 EGY47:EGZ47 EQU47:EQV47 FAQ47:FAR47 FKM47:FKN47 FUI47:FUJ47 GEE47:GEF47 GOA47:GOB47 GXW47:GXX47 HHS47:HHT47 HRO47:HRP47 IBK47:IBL47 ILG47:ILH47 IVC47:IVD47 JEY47:JEZ47 JOU47:JOV47 JYQ47:JYR47 KIM47:KIN47 KSI47:KSJ47 LCE47:LCF47 LMA47:LMB47 LVW47:LVX47 MFS47:MFT47 MPO47:MPP47 MZK47:MZL47 NJG47:NJH47 NTC47:NTD47 OCY47:OCZ47 OMU47:OMV47 OWQ47:OWR47 PGM47:PGN47 PQI47:PQJ47 QAE47:QAF47 QKA47:QKB47 QTW47:QTX47 RDS47:RDT47 RNO47:RNP47 RXK47:RXL47 SHG47:SHH47 SRC47:SRD47 TAY47:TAZ47 TKU47:TKV47 TUQ47:TUR47 UEM47:UEN47 UOI47:UOJ47 UYE47:UYF47 VIA47:VIB47 VRW47:VRX47 WBS47:WBT47 WLO47:WLP47 WVK47:WVL47 C65583:D65583 IY65583:IZ65583 SU65583:SV65583 ACQ65583:ACR65583 AMM65583:AMN65583 AWI65583:AWJ65583 BGE65583:BGF65583 BQA65583:BQB65583 BZW65583:BZX65583 CJS65583:CJT65583 CTO65583:CTP65583 DDK65583:DDL65583 DNG65583:DNH65583 DXC65583:DXD65583 EGY65583:EGZ65583 EQU65583:EQV65583 FAQ65583:FAR65583 FKM65583:FKN65583 FUI65583:FUJ65583 GEE65583:GEF65583 GOA65583:GOB65583 GXW65583:GXX65583 HHS65583:HHT65583 HRO65583:HRP65583 IBK65583:IBL65583 ILG65583:ILH65583 IVC65583:IVD65583 JEY65583:JEZ65583 JOU65583:JOV65583 JYQ65583:JYR65583 KIM65583:KIN65583 KSI65583:KSJ65583 LCE65583:LCF65583 LMA65583:LMB65583 LVW65583:LVX65583 MFS65583:MFT65583 MPO65583:MPP65583 MZK65583:MZL65583 NJG65583:NJH65583 NTC65583:NTD65583 OCY65583:OCZ65583 OMU65583:OMV65583 OWQ65583:OWR65583 PGM65583:PGN65583 PQI65583:PQJ65583 QAE65583:QAF65583 QKA65583:QKB65583 QTW65583:QTX65583 RDS65583:RDT65583 RNO65583:RNP65583 RXK65583:RXL65583 SHG65583:SHH65583 SRC65583:SRD65583 TAY65583:TAZ65583 TKU65583:TKV65583 TUQ65583:TUR65583 UEM65583:UEN65583 UOI65583:UOJ65583 UYE65583:UYF65583 VIA65583:VIB65583 VRW65583:VRX65583 WBS65583:WBT65583 WLO65583:WLP65583 WVK65583:WVL65583 C131119:D131119 IY131119:IZ131119 SU131119:SV131119 ACQ131119:ACR131119 AMM131119:AMN131119 AWI131119:AWJ131119 BGE131119:BGF131119 BQA131119:BQB131119 BZW131119:BZX131119 CJS131119:CJT131119 CTO131119:CTP131119 DDK131119:DDL131119 DNG131119:DNH131119 DXC131119:DXD131119 EGY131119:EGZ131119 EQU131119:EQV131119 FAQ131119:FAR131119 FKM131119:FKN131119 FUI131119:FUJ131119 GEE131119:GEF131119 GOA131119:GOB131119 GXW131119:GXX131119 HHS131119:HHT131119 HRO131119:HRP131119 IBK131119:IBL131119 ILG131119:ILH131119 IVC131119:IVD131119 JEY131119:JEZ131119 JOU131119:JOV131119 JYQ131119:JYR131119 KIM131119:KIN131119 KSI131119:KSJ131119 LCE131119:LCF131119 LMA131119:LMB131119 LVW131119:LVX131119 MFS131119:MFT131119 MPO131119:MPP131119 MZK131119:MZL131119 NJG131119:NJH131119 NTC131119:NTD131119 OCY131119:OCZ131119 OMU131119:OMV131119 OWQ131119:OWR131119 PGM131119:PGN131119 PQI131119:PQJ131119 QAE131119:QAF131119 QKA131119:QKB131119 QTW131119:QTX131119 RDS131119:RDT131119 RNO131119:RNP131119 RXK131119:RXL131119 SHG131119:SHH131119 SRC131119:SRD131119 TAY131119:TAZ131119 TKU131119:TKV131119 TUQ131119:TUR131119 UEM131119:UEN131119 UOI131119:UOJ131119 UYE131119:UYF131119 VIA131119:VIB131119 VRW131119:VRX131119 WBS131119:WBT131119 WLO131119:WLP131119 WVK131119:WVL131119 C196655:D196655 IY196655:IZ196655 SU196655:SV196655 ACQ196655:ACR196655 AMM196655:AMN196655 AWI196655:AWJ196655 BGE196655:BGF196655 BQA196655:BQB196655 BZW196655:BZX196655 CJS196655:CJT196655 CTO196655:CTP196655 DDK196655:DDL196655 DNG196655:DNH196655 DXC196655:DXD196655 EGY196655:EGZ196655 EQU196655:EQV196655 FAQ196655:FAR196655 FKM196655:FKN196655 FUI196655:FUJ196655 GEE196655:GEF196655 GOA196655:GOB196655 GXW196655:GXX196655 HHS196655:HHT196655 HRO196655:HRP196655 IBK196655:IBL196655 ILG196655:ILH196655 IVC196655:IVD196655 JEY196655:JEZ196655 JOU196655:JOV196655 JYQ196655:JYR196655 KIM196655:KIN196655 KSI196655:KSJ196655 LCE196655:LCF196655 LMA196655:LMB196655 LVW196655:LVX196655 MFS196655:MFT196655 MPO196655:MPP196655 MZK196655:MZL196655 NJG196655:NJH196655 NTC196655:NTD196655 OCY196655:OCZ196655 OMU196655:OMV196655 OWQ196655:OWR196655 PGM196655:PGN196655 PQI196655:PQJ196655 QAE196655:QAF196655 QKA196655:QKB196655 QTW196655:QTX196655 RDS196655:RDT196655 RNO196655:RNP196655 RXK196655:RXL196655 SHG196655:SHH196655 SRC196655:SRD196655 TAY196655:TAZ196655 TKU196655:TKV196655 TUQ196655:TUR196655 UEM196655:UEN196655 UOI196655:UOJ196655 UYE196655:UYF196655 VIA196655:VIB196655 VRW196655:VRX196655 WBS196655:WBT196655 WLO196655:WLP196655 WVK196655:WVL196655 C262191:D262191 IY262191:IZ262191 SU262191:SV262191 ACQ262191:ACR262191 AMM262191:AMN262191 AWI262191:AWJ262191 BGE262191:BGF262191 BQA262191:BQB262191 BZW262191:BZX262191 CJS262191:CJT262191 CTO262191:CTP262191 DDK262191:DDL262191 DNG262191:DNH262191 DXC262191:DXD262191 EGY262191:EGZ262191 EQU262191:EQV262191 FAQ262191:FAR262191 FKM262191:FKN262191 FUI262191:FUJ262191 GEE262191:GEF262191 GOA262191:GOB262191 GXW262191:GXX262191 HHS262191:HHT262191 HRO262191:HRP262191 IBK262191:IBL262191 ILG262191:ILH262191 IVC262191:IVD262191 JEY262191:JEZ262191 JOU262191:JOV262191 JYQ262191:JYR262191 KIM262191:KIN262191 KSI262191:KSJ262191 LCE262191:LCF262191 LMA262191:LMB262191 LVW262191:LVX262191 MFS262191:MFT262191 MPO262191:MPP262191 MZK262191:MZL262191 NJG262191:NJH262191 NTC262191:NTD262191 OCY262191:OCZ262191 OMU262191:OMV262191 OWQ262191:OWR262191 PGM262191:PGN262191 PQI262191:PQJ262191 QAE262191:QAF262191 QKA262191:QKB262191 QTW262191:QTX262191 RDS262191:RDT262191 RNO262191:RNP262191 RXK262191:RXL262191 SHG262191:SHH262191 SRC262191:SRD262191 TAY262191:TAZ262191 TKU262191:TKV262191 TUQ262191:TUR262191 UEM262191:UEN262191 UOI262191:UOJ262191 UYE262191:UYF262191 VIA262191:VIB262191 VRW262191:VRX262191 WBS262191:WBT262191 WLO262191:WLP262191 WVK262191:WVL262191 C327727:D327727 IY327727:IZ327727 SU327727:SV327727 ACQ327727:ACR327727 AMM327727:AMN327727 AWI327727:AWJ327727 BGE327727:BGF327727 BQA327727:BQB327727 BZW327727:BZX327727 CJS327727:CJT327727 CTO327727:CTP327727 DDK327727:DDL327727 DNG327727:DNH327727 DXC327727:DXD327727 EGY327727:EGZ327727 EQU327727:EQV327727 FAQ327727:FAR327727 FKM327727:FKN327727 FUI327727:FUJ327727 GEE327727:GEF327727 GOA327727:GOB327727 GXW327727:GXX327727 HHS327727:HHT327727 HRO327727:HRP327727 IBK327727:IBL327727 ILG327727:ILH327727 IVC327727:IVD327727 JEY327727:JEZ327727 JOU327727:JOV327727 JYQ327727:JYR327727 KIM327727:KIN327727 KSI327727:KSJ327727 LCE327727:LCF327727 LMA327727:LMB327727 LVW327727:LVX327727 MFS327727:MFT327727 MPO327727:MPP327727 MZK327727:MZL327727 NJG327727:NJH327727 NTC327727:NTD327727 OCY327727:OCZ327727 OMU327727:OMV327727 OWQ327727:OWR327727 PGM327727:PGN327727 PQI327727:PQJ327727 QAE327727:QAF327727 QKA327727:QKB327727 QTW327727:QTX327727 RDS327727:RDT327727 RNO327727:RNP327727 RXK327727:RXL327727 SHG327727:SHH327727 SRC327727:SRD327727 TAY327727:TAZ327727 TKU327727:TKV327727 TUQ327727:TUR327727 UEM327727:UEN327727 UOI327727:UOJ327727 UYE327727:UYF327727 VIA327727:VIB327727 VRW327727:VRX327727 WBS327727:WBT327727 WLO327727:WLP327727 WVK327727:WVL327727 C393263:D393263 IY393263:IZ393263 SU393263:SV393263 ACQ393263:ACR393263 AMM393263:AMN393263 AWI393263:AWJ393263 BGE393263:BGF393263 BQA393263:BQB393263 BZW393263:BZX393263 CJS393263:CJT393263 CTO393263:CTP393263 DDK393263:DDL393263 DNG393263:DNH393263 DXC393263:DXD393263 EGY393263:EGZ393263 EQU393263:EQV393263 FAQ393263:FAR393263 FKM393263:FKN393263 FUI393263:FUJ393263 GEE393263:GEF393263 GOA393263:GOB393263 GXW393263:GXX393263 HHS393263:HHT393263 HRO393263:HRP393263 IBK393263:IBL393263 ILG393263:ILH393263 IVC393263:IVD393263 JEY393263:JEZ393263 JOU393263:JOV393263 JYQ393263:JYR393263 KIM393263:KIN393263 KSI393263:KSJ393263 LCE393263:LCF393263 LMA393263:LMB393263 LVW393263:LVX393263 MFS393263:MFT393263 MPO393263:MPP393263 MZK393263:MZL393263 NJG393263:NJH393263 NTC393263:NTD393263 OCY393263:OCZ393263 OMU393263:OMV393263 OWQ393263:OWR393263 PGM393263:PGN393263 PQI393263:PQJ393263 QAE393263:QAF393263 QKA393263:QKB393263 QTW393263:QTX393263 RDS393263:RDT393263 RNO393263:RNP393263 RXK393263:RXL393263 SHG393263:SHH393263 SRC393263:SRD393263 TAY393263:TAZ393263 TKU393263:TKV393263 TUQ393263:TUR393263 UEM393263:UEN393263 UOI393263:UOJ393263 UYE393263:UYF393263 VIA393263:VIB393263 VRW393263:VRX393263 WBS393263:WBT393263 WLO393263:WLP393263 WVK393263:WVL393263 C458799:D458799 IY458799:IZ458799 SU458799:SV458799 ACQ458799:ACR458799 AMM458799:AMN458799 AWI458799:AWJ458799 BGE458799:BGF458799 BQA458799:BQB458799 BZW458799:BZX458799 CJS458799:CJT458799 CTO458799:CTP458799 DDK458799:DDL458799 DNG458799:DNH458799 DXC458799:DXD458799 EGY458799:EGZ458799 EQU458799:EQV458799 FAQ458799:FAR458799 FKM458799:FKN458799 FUI458799:FUJ458799 GEE458799:GEF458799 GOA458799:GOB458799 GXW458799:GXX458799 HHS458799:HHT458799 HRO458799:HRP458799 IBK458799:IBL458799 ILG458799:ILH458799 IVC458799:IVD458799 JEY458799:JEZ458799 JOU458799:JOV458799 JYQ458799:JYR458799 KIM458799:KIN458799 KSI458799:KSJ458799 LCE458799:LCF458799 LMA458799:LMB458799 LVW458799:LVX458799 MFS458799:MFT458799 MPO458799:MPP458799 MZK458799:MZL458799 NJG458799:NJH458799 NTC458799:NTD458799 OCY458799:OCZ458799 OMU458799:OMV458799 OWQ458799:OWR458799 PGM458799:PGN458799 PQI458799:PQJ458799 QAE458799:QAF458799 QKA458799:QKB458799 QTW458799:QTX458799 RDS458799:RDT458799 RNO458799:RNP458799 RXK458799:RXL458799 SHG458799:SHH458799 SRC458799:SRD458799 TAY458799:TAZ458799 TKU458799:TKV458799 TUQ458799:TUR458799 UEM458799:UEN458799 UOI458799:UOJ458799 UYE458799:UYF458799 VIA458799:VIB458799 VRW458799:VRX458799 WBS458799:WBT458799 WLO458799:WLP458799 WVK458799:WVL458799 C524335:D524335 IY524335:IZ524335 SU524335:SV524335 ACQ524335:ACR524335 AMM524335:AMN524335 AWI524335:AWJ524335 BGE524335:BGF524335 BQA524335:BQB524335 BZW524335:BZX524335 CJS524335:CJT524335 CTO524335:CTP524335 DDK524335:DDL524335 DNG524335:DNH524335 DXC524335:DXD524335 EGY524335:EGZ524335 EQU524335:EQV524335 FAQ524335:FAR524335 FKM524335:FKN524335 FUI524335:FUJ524335 GEE524335:GEF524335 GOA524335:GOB524335 GXW524335:GXX524335 HHS524335:HHT524335 HRO524335:HRP524335 IBK524335:IBL524335 ILG524335:ILH524335 IVC524335:IVD524335 JEY524335:JEZ524335 JOU524335:JOV524335 JYQ524335:JYR524335 KIM524335:KIN524335 KSI524335:KSJ524335 LCE524335:LCF524335 LMA524335:LMB524335 LVW524335:LVX524335 MFS524335:MFT524335 MPO524335:MPP524335 MZK524335:MZL524335 NJG524335:NJH524335 NTC524335:NTD524335 OCY524335:OCZ524335 OMU524335:OMV524335 OWQ524335:OWR524335 PGM524335:PGN524335 PQI524335:PQJ524335 QAE524335:QAF524335 QKA524335:QKB524335 QTW524335:QTX524335 RDS524335:RDT524335 RNO524335:RNP524335 RXK524335:RXL524335 SHG524335:SHH524335 SRC524335:SRD524335 TAY524335:TAZ524335 TKU524335:TKV524335 TUQ524335:TUR524335 UEM524335:UEN524335 UOI524335:UOJ524335 UYE524335:UYF524335 VIA524335:VIB524335 VRW524335:VRX524335 WBS524335:WBT524335 WLO524335:WLP524335 WVK524335:WVL524335 C589871:D589871 IY589871:IZ589871 SU589871:SV589871 ACQ589871:ACR589871 AMM589871:AMN589871 AWI589871:AWJ589871 BGE589871:BGF589871 BQA589871:BQB589871 BZW589871:BZX589871 CJS589871:CJT589871 CTO589871:CTP589871 DDK589871:DDL589871 DNG589871:DNH589871 DXC589871:DXD589871 EGY589871:EGZ589871 EQU589871:EQV589871 FAQ589871:FAR589871 FKM589871:FKN589871 FUI589871:FUJ589871 GEE589871:GEF589871 GOA589871:GOB589871 GXW589871:GXX589871 HHS589871:HHT589871 HRO589871:HRP589871 IBK589871:IBL589871 ILG589871:ILH589871 IVC589871:IVD589871 JEY589871:JEZ589871 JOU589871:JOV589871 JYQ589871:JYR589871 KIM589871:KIN589871 KSI589871:KSJ589871 LCE589871:LCF589871 LMA589871:LMB589871 LVW589871:LVX589871 MFS589871:MFT589871 MPO589871:MPP589871 MZK589871:MZL589871 NJG589871:NJH589871 NTC589871:NTD589871 OCY589871:OCZ589871 OMU589871:OMV589871 OWQ589871:OWR589871 PGM589871:PGN589871 PQI589871:PQJ589871 QAE589871:QAF589871 QKA589871:QKB589871 QTW589871:QTX589871 RDS589871:RDT589871 RNO589871:RNP589871 RXK589871:RXL589871 SHG589871:SHH589871 SRC589871:SRD589871 TAY589871:TAZ589871 TKU589871:TKV589871 TUQ589871:TUR589871 UEM589871:UEN589871 UOI589871:UOJ589871 UYE589871:UYF589871 VIA589871:VIB589871 VRW589871:VRX589871 WBS589871:WBT589871 WLO589871:WLP589871 WVK589871:WVL589871 C655407:D655407 IY655407:IZ655407 SU655407:SV655407 ACQ655407:ACR655407 AMM655407:AMN655407 AWI655407:AWJ655407 BGE655407:BGF655407 BQA655407:BQB655407 BZW655407:BZX655407 CJS655407:CJT655407 CTO655407:CTP655407 DDK655407:DDL655407 DNG655407:DNH655407 DXC655407:DXD655407 EGY655407:EGZ655407 EQU655407:EQV655407 FAQ655407:FAR655407 FKM655407:FKN655407 FUI655407:FUJ655407 GEE655407:GEF655407 GOA655407:GOB655407 GXW655407:GXX655407 HHS655407:HHT655407 HRO655407:HRP655407 IBK655407:IBL655407 ILG655407:ILH655407 IVC655407:IVD655407 JEY655407:JEZ655407 JOU655407:JOV655407 JYQ655407:JYR655407 KIM655407:KIN655407 KSI655407:KSJ655407 LCE655407:LCF655407 LMA655407:LMB655407 LVW655407:LVX655407 MFS655407:MFT655407 MPO655407:MPP655407 MZK655407:MZL655407 NJG655407:NJH655407 NTC655407:NTD655407 OCY655407:OCZ655407 OMU655407:OMV655407 OWQ655407:OWR655407 PGM655407:PGN655407 PQI655407:PQJ655407 QAE655407:QAF655407 QKA655407:QKB655407 QTW655407:QTX655407 RDS655407:RDT655407 RNO655407:RNP655407 RXK655407:RXL655407 SHG655407:SHH655407 SRC655407:SRD655407 TAY655407:TAZ655407 TKU655407:TKV655407 TUQ655407:TUR655407 UEM655407:UEN655407 UOI655407:UOJ655407 UYE655407:UYF655407 VIA655407:VIB655407 VRW655407:VRX655407 WBS655407:WBT655407 WLO655407:WLP655407 WVK655407:WVL655407 C720943:D720943 IY720943:IZ720943 SU720943:SV720943 ACQ720943:ACR720943 AMM720943:AMN720943 AWI720943:AWJ720943 BGE720943:BGF720943 BQA720943:BQB720943 BZW720943:BZX720943 CJS720943:CJT720943 CTO720943:CTP720943 DDK720943:DDL720943 DNG720943:DNH720943 DXC720943:DXD720943 EGY720943:EGZ720943 EQU720943:EQV720943 FAQ720943:FAR720943 FKM720943:FKN720943 FUI720943:FUJ720943 GEE720943:GEF720943 GOA720943:GOB720943 GXW720943:GXX720943 HHS720943:HHT720943 HRO720943:HRP720943 IBK720943:IBL720943 ILG720943:ILH720943 IVC720943:IVD720943 JEY720943:JEZ720943 JOU720943:JOV720943 JYQ720943:JYR720943 KIM720943:KIN720943 KSI720943:KSJ720943 LCE720943:LCF720943 LMA720943:LMB720943 LVW720943:LVX720943 MFS720943:MFT720943 MPO720943:MPP720943 MZK720943:MZL720943 NJG720943:NJH720943 NTC720943:NTD720943 OCY720943:OCZ720943 OMU720943:OMV720943 OWQ720943:OWR720943 PGM720943:PGN720943 PQI720943:PQJ720943 QAE720943:QAF720943 QKA720943:QKB720943 QTW720943:QTX720943 RDS720943:RDT720943 RNO720943:RNP720943 RXK720943:RXL720943 SHG720943:SHH720943 SRC720943:SRD720943 TAY720943:TAZ720943 TKU720943:TKV720943 TUQ720943:TUR720943 UEM720943:UEN720943 UOI720943:UOJ720943 UYE720943:UYF720943 VIA720943:VIB720943 VRW720943:VRX720943 WBS720943:WBT720943 WLO720943:WLP720943 WVK720943:WVL720943 C786479:D786479 IY786479:IZ786479 SU786479:SV786479 ACQ786479:ACR786479 AMM786479:AMN786479 AWI786479:AWJ786479 BGE786479:BGF786479 BQA786479:BQB786479 BZW786479:BZX786479 CJS786479:CJT786479 CTO786479:CTP786479 DDK786479:DDL786479 DNG786479:DNH786479 DXC786479:DXD786479 EGY786479:EGZ786479 EQU786479:EQV786479 FAQ786479:FAR786479 FKM786479:FKN786479 FUI786479:FUJ786479 GEE786479:GEF786479 GOA786479:GOB786479 GXW786479:GXX786479 HHS786479:HHT786479 HRO786479:HRP786479 IBK786479:IBL786479 ILG786479:ILH786479 IVC786479:IVD786479 JEY786479:JEZ786479 JOU786479:JOV786479 JYQ786479:JYR786479 KIM786479:KIN786479 KSI786479:KSJ786479 LCE786479:LCF786479 LMA786479:LMB786479 LVW786479:LVX786479 MFS786479:MFT786479 MPO786479:MPP786479 MZK786479:MZL786479 NJG786479:NJH786479 NTC786479:NTD786479 OCY786479:OCZ786479 OMU786479:OMV786479 OWQ786479:OWR786479 PGM786479:PGN786479 PQI786479:PQJ786479 QAE786479:QAF786479 QKA786479:QKB786479 QTW786479:QTX786479 RDS786479:RDT786479 RNO786479:RNP786479 RXK786479:RXL786479 SHG786479:SHH786479 SRC786479:SRD786479 TAY786479:TAZ786479 TKU786479:TKV786479 TUQ786479:TUR786479 UEM786479:UEN786479 UOI786479:UOJ786479 UYE786479:UYF786479 VIA786479:VIB786479 VRW786479:VRX786479 WBS786479:WBT786479 WLO786479:WLP786479 WVK786479:WVL786479 C852015:D852015 IY852015:IZ852015 SU852015:SV852015 ACQ852015:ACR852015 AMM852015:AMN852015 AWI852015:AWJ852015 BGE852015:BGF852015 BQA852015:BQB852015 BZW852015:BZX852015 CJS852015:CJT852015 CTO852015:CTP852015 DDK852015:DDL852015 DNG852015:DNH852015 DXC852015:DXD852015 EGY852015:EGZ852015 EQU852015:EQV852015 FAQ852015:FAR852015 FKM852015:FKN852015 FUI852015:FUJ852015 GEE852015:GEF852015 GOA852015:GOB852015 GXW852015:GXX852015 HHS852015:HHT852015 HRO852015:HRP852015 IBK852015:IBL852015 ILG852015:ILH852015 IVC852015:IVD852015 JEY852015:JEZ852015 JOU852015:JOV852015 JYQ852015:JYR852015 KIM852015:KIN852015 KSI852015:KSJ852015 LCE852015:LCF852015 LMA852015:LMB852015 LVW852015:LVX852015 MFS852015:MFT852015 MPO852015:MPP852015 MZK852015:MZL852015 NJG852015:NJH852015 NTC852015:NTD852015 OCY852015:OCZ852015 OMU852015:OMV852015 OWQ852015:OWR852015 PGM852015:PGN852015 PQI852015:PQJ852015 QAE852015:QAF852015 QKA852015:QKB852015 QTW852015:QTX852015 RDS852015:RDT852015 RNO852015:RNP852015 RXK852015:RXL852015 SHG852015:SHH852015 SRC852015:SRD852015 TAY852015:TAZ852015 TKU852015:TKV852015 TUQ852015:TUR852015 UEM852015:UEN852015 UOI852015:UOJ852015 UYE852015:UYF852015 VIA852015:VIB852015 VRW852015:VRX852015 WBS852015:WBT852015 WLO852015:WLP852015 WVK852015:WVL852015 C917551:D917551 IY917551:IZ917551 SU917551:SV917551 ACQ917551:ACR917551 AMM917551:AMN917551 AWI917551:AWJ917551 BGE917551:BGF917551 BQA917551:BQB917551 BZW917551:BZX917551 CJS917551:CJT917551 CTO917551:CTP917551 DDK917551:DDL917551 DNG917551:DNH917551 DXC917551:DXD917551 EGY917551:EGZ917551 EQU917551:EQV917551 FAQ917551:FAR917551 FKM917551:FKN917551 FUI917551:FUJ917551 GEE917551:GEF917551 GOA917551:GOB917551 GXW917551:GXX917551 HHS917551:HHT917551 HRO917551:HRP917551 IBK917551:IBL917551 ILG917551:ILH917551 IVC917551:IVD917551 JEY917551:JEZ917551 JOU917551:JOV917551 JYQ917551:JYR917551 KIM917551:KIN917551 KSI917551:KSJ917551 LCE917551:LCF917551 LMA917551:LMB917551 LVW917551:LVX917551 MFS917551:MFT917551 MPO917551:MPP917551 MZK917551:MZL917551 NJG917551:NJH917551 NTC917551:NTD917551 OCY917551:OCZ917551 OMU917551:OMV917551 OWQ917551:OWR917551 PGM917551:PGN917551 PQI917551:PQJ917551 QAE917551:QAF917551 QKA917551:QKB917551 QTW917551:QTX917551 RDS917551:RDT917551 RNO917551:RNP917551 RXK917551:RXL917551 SHG917551:SHH917551 SRC917551:SRD917551 TAY917551:TAZ917551 TKU917551:TKV917551 TUQ917551:TUR917551 UEM917551:UEN917551 UOI917551:UOJ917551 UYE917551:UYF917551 VIA917551:VIB917551 VRW917551:VRX917551 WBS917551:WBT917551 WLO917551:WLP917551 WVK917551:WVL917551 C983087:D983087 IY983087:IZ983087 SU983087:SV983087 ACQ983087:ACR983087 AMM983087:AMN983087 AWI983087:AWJ983087 BGE983087:BGF983087 BQA983087:BQB983087 BZW983087:BZX983087 CJS983087:CJT983087 CTO983087:CTP983087 DDK983087:DDL983087 DNG983087:DNH983087 DXC983087:DXD983087 EGY983087:EGZ983087 EQU983087:EQV983087 FAQ983087:FAR983087 FKM983087:FKN983087 FUI983087:FUJ983087 GEE983087:GEF983087 GOA983087:GOB983087 GXW983087:GXX983087 HHS983087:HHT983087 HRO983087:HRP983087 IBK983087:IBL983087 ILG983087:ILH983087 IVC983087:IVD983087 JEY983087:JEZ983087 JOU983087:JOV983087 JYQ983087:JYR983087 KIM983087:KIN983087 KSI983087:KSJ983087 LCE983087:LCF983087 LMA983087:LMB983087 LVW983087:LVX983087 MFS983087:MFT983087 MPO983087:MPP983087 MZK983087:MZL983087 NJG983087:NJH983087 NTC983087:NTD983087 OCY983087:OCZ983087 OMU983087:OMV983087 OWQ983087:OWR983087 PGM983087:PGN983087 PQI983087:PQJ983087 QAE983087:QAF983087 QKA983087:QKB983087 QTW983087:QTX983087 RDS983087:RDT983087 RNO983087:RNP983087 RXK983087:RXL983087 SHG983087:SHH983087 SRC983087:SRD983087 TAY983087:TAZ983087 TKU983087:TKV983087 TUQ983087:TUR983087 UEM983087:UEN983087 UOI983087:UOJ983087 UYE983087:UYF983087 VIA983087:VIB983087 VRW983087:VRX983087 WBS983087:WBT983087 WLO983087:WLP983087 WVK983087:WVL983087">
      <formula1>$K$79:$K$91</formula1>
    </dataValidation>
    <dataValidation type="list" allowBlank="1" showInputMessage="1" showErrorMessage="1" prompt="Vyber čas zahájení" sqref="C46:D46 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C65582:D65582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C131118:D131118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C196654:D196654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C262190:D262190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C327726:D327726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C393262:D393262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C458798:D458798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C524334:D524334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C589870:D589870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C655406:D655406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C720942:D720942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C786478:D786478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C852014:D852014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C917550:D917550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C983086:D983086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">
      <formula1>$K$67:$K$78</formula1>
    </dataValidation>
    <dataValidation type="whole" allowBlank="1" showInputMessage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</vt:i4>
      </vt:variant>
    </vt:vector>
  </HeadingPairs>
  <TitlesOfParts>
    <vt:vector size="13" baseType="lpstr">
      <vt:lpstr>Meteor A-DP</vt:lpstr>
      <vt:lpstr>Slavia-VŠTJ</vt:lpstr>
      <vt:lpstr>Praga-Rudná</vt:lpstr>
      <vt:lpstr>Union B-Meteor B</vt:lpstr>
      <vt:lpstr>Radotín-Union C</vt:lpstr>
      <vt:lpstr>Slavoj C-US</vt:lpstr>
      <vt:lpstr>Astra-Žižkov</vt:lpstr>
      <vt:lpstr>KO-Admira</vt:lpstr>
      <vt:lpstr>'KO-Admira'!Oblast_tisku</vt:lpstr>
      <vt:lpstr>'Radotín-Union C'!Oblast_tisku</vt:lpstr>
      <vt:lpstr>'Slavoj C-US'!Oblast_tisku</vt:lpstr>
      <vt:lpstr>'KO-Admira'!výmaz</vt:lpstr>
      <vt:lpstr>'Slavoj C-US'!výmaz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Kučera Josef</dc:creator>
  <cp:lastModifiedBy>Kučera Josef</cp:lastModifiedBy>
  <dcterms:created xsi:type="dcterms:W3CDTF">2016-01-12T21:45:27Z</dcterms:created>
  <dcterms:modified xsi:type="dcterms:W3CDTF">2016-01-16T14:39:27Z</dcterms:modified>
</cp:coreProperties>
</file>