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uželky\Zpravodaj\"/>
    </mc:Choice>
  </mc:AlternateContent>
  <bookViews>
    <workbookView xWindow="0" yWindow="0" windowWidth="28800" windowHeight="12435"/>
  </bookViews>
  <sheets>
    <sheet name="Meteor A-Rudná" sheetId="1" r:id="rId1"/>
    <sheet name="Slavia B-Praga" sheetId="2" r:id="rId2"/>
    <sheet name="US B-Radotín" sheetId="3" r:id="rId3"/>
    <sheet name="Žižkov B-Astra" sheetId="4" r:id="rId4"/>
    <sheet name="DP-Admira" sheetId="5" r:id="rId5"/>
    <sheet name="KO C-US A" sheetId="6" r:id="rId6"/>
    <sheet name="ČVUT-Union B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2">'US B-Radotín'!$A$1:$S$66</definedName>
    <definedName name="_xlnm.Print_Area" localSheetId="3">'Žižkov B-Astra'!$A$1:$S$66</definedName>
    <definedName name="výmaz" localSheetId="4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  <definedName name="výmaz" localSheetId="5">[2]Zápis!$D$8:$F$11,[2]Zápis!$D$13:$F$16,[2]Zápis!$D$18:$F$21,[2]Zápis!$D$23:$F$26,[2]Zápis!$D$28:$F$31,[2]Zápis!$D$33:$F$36,[2]Zápis!$N$8:$P$11,[2]Zápis!$N$13:$P$16,[2]Zápis!$N$18:$P$21,[2]Zápis!$N$23:$P$26,[2]Zápis!$N$28:$P$31,[2]Zápis!$N$33:$P$36,[2]Zápis!$A$8:$B$37,[2]Zápis!$K$8:$L$37</definedName>
    <definedName name="výmaz" localSheetId="1">[3]Zápis!$D$8:$F$11,[3]Zápis!$D$13:$F$16,[3]Zápis!$D$18:$F$21,[3]Zápis!$D$23:$F$26,[3]Zápis!$D$28:$F$31,[3]Zápis!$D$33:$F$36,[3]Zápis!$N$8:$P$11,[3]Zápis!$N$13:$P$16,[3]Zápis!$N$18:$P$21,[3]Zápis!$N$23:$P$26,[3]Zápis!$N$28:$P$31,[3]Zápis!$N$33:$P$36,[3]Zápis!$A$8:$B$37,[3]Zápis!$K$8:$L$37</definedName>
    <definedName name="výmaz" localSheetId="2">'US B-Radotín'!$D$8:$F$11,'US B-Radotín'!$D$13:$F$16,'US B-Radotín'!$D$18:$F$21,'US B-Radotín'!$D$23:$F$26,'US B-Radotín'!$D$28:$F$31,'US B-Radotín'!$D$33:$F$36,'US B-Radotín'!$N$8:$P$11,'US B-Radotín'!$N$13:$P$16,'US B-Radotín'!$N$18:$P$21,'US B-Radotín'!$N$23:$P$26,'US B-Radotín'!$N$28:$P$31,'US B-Radotín'!$N$33:$P$36,'US B-Radotín'!$A$8:$B$37,'US B-Radotín'!$K$8:$L$37</definedName>
    <definedName name="výmaz" localSheetId="3">'Žižkov B-Astra'!$D$8:$F$11,'Žižkov B-Astra'!$D$13:$F$16,'Žižkov B-Astra'!$D$18:$F$21,'Žižkov B-Astra'!$D$23:$F$26,'Žižkov B-Astra'!$D$28:$F$31,'Žižkov B-Astra'!$D$33:$F$36,'Žižkov B-Astra'!$N$8:$P$11,'Žižkov B-Astra'!$N$13:$P$16,'Žižkov B-Astra'!$N$18:$P$21,'Žižkov B-Astra'!$N$23:$P$26,'Žižkov B-Astra'!$N$28:$P$31,'Žižkov B-Astra'!$N$33:$P$36,'Žižkov B-Astra'!$A$8:$B$37,'Žižkov B-Astra'!$K$8:$L$37</definedName>
    <definedName name="výmaz">[4]Zápis!$D$8:$F$11,[4]Zápis!$D$13:$F$16,[4]Zápis!$D$18:$F$21,[4]Zápis!$D$23:$F$26,[4]Zápis!$D$28:$F$31,[4]Zápis!$D$33:$F$36,[4]Zápis!$N$8:$P$11,[4]Zápis!$N$13:$P$16,[4]Zápis!$N$18:$P$21,[4]Zápis!$N$23:$P$26,[4]Zápis!$N$28:$P$31,[4]Zápis!$N$33:$P$36,[4]Zápis!$A$8:$B$37,[4]Zápis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7" l="1"/>
  <c r="O37" i="7"/>
  <c r="N37" i="7"/>
  <c r="F37" i="7"/>
  <c r="E37" i="7"/>
  <c r="D37" i="7"/>
  <c r="Q36" i="7"/>
  <c r="G36" i="7"/>
  <c r="Q35" i="7"/>
  <c r="G35" i="7"/>
  <c r="Q34" i="7"/>
  <c r="G34" i="7"/>
  <c r="Q33" i="7"/>
  <c r="Q37" i="7" s="1"/>
  <c r="G33" i="7"/>
  <c r="G37" i="7" s="1"/>
  <c r="I36" i="7" s="1"/>
  <c r="P32" i="7"/>
  <c r="O32" i="7"/>
  <c r="N32" i="7"/>
  <c r="F32" i="7"/>
  <c r="E32" i="7"/>
  <c r="D32" i="7"/>
  <c r="Q31" i="7"/>
  <c r="G31" i="7"/>
  <c r="Q30" i="7"/>
  <c r="G30" i="7"/>
  <c r="Q29" i="7"/>
  <c r="G29" i="7"/>
  <c r="Q28" i="7"/>
  <c r="Q32" i="7" s="1"/>
  <c r="G28" i="7"/>
  <c r="G32" i="7" s="1"/>
  <c r="I31" i="7" s="1"/>
  <c r="P27" i="7"/>
  <c r="O27" i="7"/>
  <c r="N27" i="7"/>
  <c r="F27" i="7"/>
  <c r="E27" i="7"/>
  <c r="D27" i="7"/>
  <c r="Q26" i="7"/>
  <c r="G26" i="7"/>
  <c r="Q25" i="7"/>
  <c r="G25" i="7"/>
  <c r="Q24" i="7"/>
  <c r="G24" i="7"/>
  <c r="Q23" i="7"/>
  <c r="Q27" i="7" s="1"/>
  <c r="G23" i="7"/>
  <c r="G27" i="7" s="1"/>
  <c r="I26" i="7" s="1"/>
  <c r="P22" i="7"/>
  <c r="O22" i="7"/>
  <c r="N22" i="7"/>
  <c r="F22" i="7"/>
  <c r="E22" i="7"/>
  <c r="D22" i="7"/>
  <c r="Q21" i="7"/>
  <c r="G21" i="7"/>
  <c r="Q20" i="7"/>
  <c r="G20" i="7"/>
  <c r="Q19" i="7"/>
  <c r="G19" i="7"/>
  <c r="Q18" i="7"/>
  <c r="Q22" i="7" s="1"/>
  <c r="G18" i="7"/>
  <c r="G22" i="7" s="1"/>
  <c r="I21" i="7" s="1"/>
  <c r="P17" i="7"/>
  <c r="O17" i="7"/>
  <c r="N17" i="7"/>
  <c r="N39" i="7" s="1"/>
  <c r="F17" i="7"/>
  <c r="E17" i="7"/>
  <c r="E39" i="7" s="1"/>
  <c r="D17" i="7"/>
  <c r="D39" i="7" s="1"/>
  <c r="Q16" i="7"/>
  <c r="G16" i="7"/>
  <c r="Q15" i="7"/>
  <c r="G15" i="7"/>
  <c r="Q14" i="7"/>
  <c r="G14" i="7"/>
  <c r="Q13" i="7"/>
  <c r="Q17" i="7" s="1"/>
  <c r="S16" i="7" s="1"/>
  <c r="G13" i="7"/>
  <c r="G17" i="7" s="1"/>
  <c r="P12" i="7"/>
  <c r="P39" i="7" s="1"/>
  <c r="O12" i="7"/>
  <c r="O39" i="7" s="1"/>
  <c r="N12" i="7"/>
  <c r="F12" i="7"/>
  <c r="F39" i="7" s="1"/>
  <c r="E12" i="7"/>
  <c r="D12" i="7"/>
  <c r="Q11" i="7"/>
  <c r="G11" i="7"/>
  <c r="Q10" i="7"/>
  <c r="G10" i="7"/>
  <c r="Q9" i="7"/>
  <c r="G9" i="7"/>
  <c r="Q8" i="7"/>
  <c r="Q12" i="7" s="1"/>
  <c r="G8" i="7"/>
  <c r="G12" i="7" s="1"/>
  <c r="G39" i="7" l="1"/>
  <c r="I11" i="7"/>
  <c r="S11" i="7"/>
  <c r="Q39" i="7"/>
  <c r="S39" i="7" s="1"/>
  <c r="S21" i="7"/>
  <c r="S31" i="7"/>
  <c r="I16" i="7"/>
  <c r="S26" i="7"/>
  <c r="S36" i="7"/>
  <c r="P37" i="4"/>
  <c r="O37" i="4"/>
  <c r="N37" i="4"/>
  <c r="F37" i="4"/>
  <c r="E37" i="4"/>
  <c r="D37" i="4"/>
  <c r="Q36" i="4"/>
  <c r="G36" i="4"/>
  <c r="Q35" i="4"/>
  <c r="G35" i="4"/>
  <c r="Q34" i="4"/>
  <c r="G34" i="4"/>
  <c r="Q33" i="4"/>
  <c r="Q37" i="4" s="1"/>
  <c r="S36" i="4" s="1"/>
  <c r="G33" i="4"/>
  <c r="G37" i="4" s="1"/>
  <c r="P32" i="4"/>
  <c r="O32" i="4"/>
  <c r="N32" i="4"/>
  <c r="F32" i="4"/>
  <c r="E32" i="4"/>
  <c r="D32" i="4"/>
  <c r="Q31" i="4"/>
  <c r="G31" i="4"/>
  <c r="Q30" i="4"/>
  <c r="G30" i="4"/>
  <c r="Q29" i="4"/>
  <c r="G29" i="4"/>
  <c r="Q28" i="4"/>
  <c r="Q32" i="4" s="1"/>
  <c r="G28" i="4"/>
  <c r="G32" i="4" s="1"/>
  <c r="I31" i="4" s="1"/>
  <c r="P27" i="4"/>
  <c r="O27" i="4"/>
  <c r="N27" i="4"/>
  <c r="F27" i="4"/>
  <c r="E27" i="4"/>
  <c r="D27" i="4"/>
  <c r="Q26" i="4"/>
  <c r="G26" i="4"/>
  <c r="Q25" i="4"/>
  <c r="G25" i="4"/>
  <c r="Q24" i="4"/>
  <c r="G24" i="4"/>
  <c r="Q23" i="4"/>
  <c r="Q27" i="4" s="1"/>
  <c r="S26" i="4" s="1"/>
  <c r="G23" i="4"/>
  <c r="G27" i="4" s="1"/>
  <c r="P22" i="4"/>
  <c r="O22" i="4"/>
  <c r="N22" i="4"/>
  <c r="F22" i="4"/>
  <c r="E22" i="4"/>
  <c r="D22" i="4"/>
  <c r="Q21" i="4"/>
  <c r="G21" i="4"/>
  <c r="Q20" i="4"/>
  <c r="G20" i="4"/>
  <c r="Q19" i="4"/>
  <c r="G19" i="4"/>
  <c r="Q18" i="4"/>
  <c r="Q22" i="4" s="1"/>
  <c r="G18" i="4"/>
  <c r="G22" i="4" s="1"/>
  <c r="I21" i="4" s="1"/>
  <c r="P17" i="4"/>
  <c r="O17" i="4"/>
  <c r="N17" i="4"/>
  <c r="N39" i="4" s="1"/>
  <c r="F17" i="4"/>
  <c r="E17" i="4"/>
  <c r="E39" i="4" s="1"/>
  <c r="D17" i="4"/>
  <c r="D39" i="4" s="1"/>
  <c r="Q16" i="4"/>
  <c r="G16" i="4"/>
  <c r="Q15" i="4"/>
  <c r="G15" i="4"/>
  <c r="Q14" i="4"/>
  <c r="G14" i="4"/>
  <c r="Q13" i="4"/>
  <c r="Q17" i="4" s="1"/>
  <c r="S16" i="4" s="1"/>
  <c r="G13" i="4"/>
  <c r="G17" i="4" s="1"/>
  <c r="P12" i="4"/>
  <c r="P39" i="4" s="1"/>
  <c r="O12" i="4"/>
  <c r="O39" i="4" s="1"/>
  <c r="N12" i="4"/>
  <c r="F12" i="4"/>
  <c r="F39" i="4" s="1"/>
  <c r="E12" i="4"/>
  <c r="D12" i="4"/>
  <c r="Q11" i="4"/>
  <c r="G11" i="4"/>
  <c r="Q10" i="4"/>
  <c r="G10" i="4"/>
  <c r="Q9" i="4"/>
  <c r="G9" i="4"/>
  <c r="Q8" i="4"/>
  <c r="Q12" i="4" s="1"/>
  <c r="G8" i="4"/>
  <c r="G12" i="4" s="1"/>
  <c r="S41" i="7" l="1"/>
  <c r="I39" i="7"/>
  <c r="I41" i="7" s="1"/>
  <c r="G39" i="4"/>
  <c r="I11" i="4"/>
  <c r="S11" i="4"/>
  <c r="Q39" i="4"/>
  <c r="S39" i="4" s="1"/>
  <c r="S21" i="4"/>
  <c r="S31" i="4"/>
  <c r="I16" i="4"/>
  <c r="I26" i="4"/>
  <c r="I36" i="4"/>
  <c r="P37" i="3"/>
  <c r="O37" i="3"/>
  <c r="N37" i="3"/>
  <c r="F37" i="3"/>
  <c r="E37" i="3"/>
  <c r="D37" i="3"/>
  <c r="Q36" i="3"/>
  <c r="G36" i="3"/>
  <c r="Q35" i="3"/>
  <c r="G35" i="3"/>
  <c r="Q34" i="3"/>
  <c r="G34" i="3"/>
  <c r="Q33" i="3"/>
  <c r="Q37" i="3" s="1"/>
  <c r="G33" i="3"/>
  <c r="G37" i="3" s="1"/>
  <c r="I36" i="3" s="1"/>
  <c r="P32" i="3"/>
  <c r="O32" i="3"/>
  <c r="N32" i="3"/>
  <c r="F32" i="3"/>
  <c r="E32" i="3"/>
  <c r="D32" i="3"/>
  <c r="Q31" i="3"/>
  <c r="G31" i="3"/>
  <c r="Q30" i="3"/>
  <c r="G30" i="3"/>
  <c r="Q29" i="3"/>
  <c r="G29" i="3"/>
  <c r="Q28" i="3"/>
  <c r="Q32" i="3" s="1"/>
  <c r="G28" i="3"/>
  <c r="G32" i="3" s="1"/>
  <c r="I31" i="3" s="1"/>
  <c r="P27" i="3"/>
  <c r="O27" i="3"/>
  <c r="N27" i="3"/>
  <c r="F27" i="3"/>
  <c r="E27" i="3"/>
  <c r="D27" i="3"/>
  <c r="Q26" i="3"/>
  <c r="G26" i="3"/>
  <c r="Q25" i="3"/>
  <c r="G25" i="3"/>
  <c r="Q24" i="3"/>
  <c r="G24" i="3"/>
  <c r="Q23" i="3"/>
  <c r="Q27" i="3" s="1"/>
  <c r="G23" i="3"/>
  <c r="G27" i="3" s="1"/>
  <c r="I26" i="3" s="1"/>
  <c r="P22" i="3"/>
  <c r="O22" i="3"/>
  <c r="N22" i="3"/>
  <c r="F22" i="3"/>
  <c r="E22" i="3"/>
  <c r="D22" i="3"/>
  <c r="Q21" i="3"/>
  <c r="G21" i="3"/>
  <c r="Q20" i="3"/>
  <c r="G20" i="3"/>
  <c r="Q19" i="3"/>
  <c r="G19" i="3"/>
  <c r="Q18" i="3"/>
  <c r="Q22" i="3" s="1"/>
  <c r="G18" i="3"/>
  <c r="G22" i="3" s="1"/>
  <c r="I21" i="3" s="1"/>
  <c r="P17" i="3"/>
  <c r="O17" i="3"/>
  <c r="N17" i="3"/>
  <c r="N39" i="3" s="1"/>
  <c r="F17" i="3"/>
  <c r="E17" i="3"/>
  <c r="E39" i="3" s="1"/>
  <c r="D17" i="3"/>
  <c r="D39" i="3" s="1"/>
  <c r="Q16" i="3"/>
  <c r="G16" i="3"/>
  <c r="Q15" i="3"/>
  <c r="G15" i="3"/>
  <c r="Q14" i="3"/>
  <c r="G14" i="3"/>
  <c r="Q13" i="3"/>
  <c r="Q17" i="3" s="1"/>
  <c r="G13" i="3"/>
  <c r="G17" i="3" s="1"/>
  <c r="I16" i="3" s="1"/>
  <c r="P12" i="3"/>
  <c r="P39" i="3" s="1"/>
  <c r="O12" i="3"/>
  <c r="O39" i="3" s="1"/>
  <c r="N12" i="3"/>
  <c r="F12" i="3"/>
  <c r="F39" i="3" s="1"/>
  <c r="E12" i="3"/>
  <c r="D12" i="3"/>
  <c r="Q11" i="3"/>
  <c r="G11" i="3"/>
  <c r="Q10" i="3"/>
  <c r="G10" i="3"/>
  <c r="Q9" i="3"/>
  <c r="G9" i="3"/>
  <c r="Q8" i="3"/>
  <c r="Q12" i="3" s="1"/>
  <c r="G8" i="3"/>
  <c r="G12" i="3" s="1"/>
  <c r="S41" i="4" l="1"/>
  <c r="I39" i="4"/>
  <c r="I41" i="4" s="1"/>
  <c r="G39" i="3"/>
  <c r="I11" i="3"/>
  <c r="S21" i="3"/>
  <c r="Q39" i="3"/>
  <c r="S39" i="3" s="1"/>
  <c r="S11" i="3"/>
  <c r="S31" i="3"/>
  <c r="S16" i="3"/>
  <c r="S26" i="3"/>
  <c r="S36" i="3"/>
  <c r="S41" i="3" l="1"/>
  <c r="I39" i="3"/>
  <c r="I41" i="3" s="1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2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<sst xmlns="http://schemas.openxmlformats.org/spreadsheetml/2006/main" count="951" uniqueCount="275">
  <si>
    <t>Pražský kuželkářský svaz</t>
  </si>
  <si>
    <t>Zápis o utkání</t>
  </si>
  <si>
    <t>Kuželna</t>
  </si>
  <si>
    <t xml:space="preserve">Meteor     </t>
  </si>
  <si>
    <t>Datum  </t>
  </si>
  <si>
    <t>Domácí</t>
  </si>
  <si>
    <t>SK Meteor  Praha "A"</t>
  </si>
  <si>
    <t>Hosté</t>
  </si>
  <si>
    <t>Sokol Rudná "A"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</si>
  <si>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</si>
  <si>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</si>
  <si>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</si>
  <si>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</si>
  <si>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</si>
  <si>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</si>
  <si>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</si>
  <si>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</si>
  <si>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</si>
  <si>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</si>
  <si>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 xml:space="preserve">Pokorná </t>
  </si>
  <si>
    <t>Strnad</t>
  </si>
  <si>
    <t>Jindra</t>
  </si>
  <si>
    <t/>
  </si>
  <si>
    <t>Pavel</t>
  </si>
  <si>
    <t>Jurášek</t>
  </si>
  <si>
    <t>Mařánek</t>
  </si>
  <si>
    <t>Josef</t>
  </si>
  <si>
    <t>Jan</t>
  </si>
  <si>
    <t xml:space="preserve">Kučera </t>
  </si>
  <si>
    <t>Kohout</t>
  </si>
  <si>
    <t>Karel</t>
  </si>
  <si>
    <t xml:space="preserve">Tesař </t>
  </si>
  <si>
    <t>Novotný</t>
  </si>
  <si>
    <t>Plachý</t>
  </si>
  <si>
    <t>Spěváček</t>
  </si>
  <si>
    <t>Jiří</t>
  </si>
  <si>
    <t xml:space="preserve">Barcal </t>
  </si>
  <si>
    <t xml:space="preserve">Bok </t>
  </si>
  <si>
    <t>Zdeněk</t>
  </si>
  <si>
    <t>Jaromír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</si>
  <si>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</si>
  <si>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</si>
  <si>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</si>
  <si>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</si>
  <si>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</si>
  <si>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</si>
  <si>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</si>
  <si>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Technické podmínky utkání</t>
  </si>
  <si>
    <t>Čas zahájení utkání  </t>
  </si>
  <si>
    <t>17:30</t>
  </si>
  <si>
    <t>Teplota na kuželně  </t>
  </si>
  <si>
    <t>Čas ukončení utkání  </t>
  </si>
  <si>
    <t>22:00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</si>
  <si>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</si>
  <si>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</si>
  <si>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</si>
  <si>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</si>
  <si>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</si>
  <si>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</si>
  <si>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</si>
  <si>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</si>
  <si>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</si>
  <si>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</si>
  <si>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</si>
  <si>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</si>
  <si>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>Eden 1/2</t>
  </si>
  <si>
    <t>KK Slavia Praha "B"</t>
  </si>
  <si>
    <t>TJ Praga "A"</t>
  </si>
  <si>
    <t>Rybka</t>
  </si>
  <si>
    <t>Komorník</t>
  </si>
  <si>
    <t>Tomáš</t>
  </si>
  <si>
    <t>Milan</t>
  </si>
  <si>
    <t>Tejnor</t>
  </si>
  <si>
    <t xml:space="preserve">Janoušek </t>
  </si>
  <si>
    <t>Fořtová</t>
  </si>
  <si>
    <t xml:space="preserve">Kašpar </t>
  </si>
  <si>
    <t>Lidmila</t>
  </si>
  <si>
    <t>Rostislav</t>
  </si>
  <si>
    <t>Kocan    Náhr. z dr. D</t>
  </si>
  <si>
    <t>Michal</t>
  </si>
  <si>
    <t>David</t>
  </si>
  <si>
    <t>Fořt</t>
  </si>
  <si>
    <t>Kourek</t>
  </si>
  <si>
    <t>Jaroslav</t>
  </si>
  <si>
    <t>Forman</t>
  </si>
  <si>
    <t>Petr</t>
  </si>
  <si>
    <t>Zvon</t>
  </si>
  <si>
    <t>SK Uhelné sklady Praha "B"</t>
  </si>
  <si>
    <t>SC Radotín "A"</t>
  </si>
  <si>
    <t>Míchalová</t>
  </si>
  <si>
    <t>Asimus</t>
  </si>
  <si>
    <t>Markéta</t>
  </si>
  <si>
    <t>Robert</t>
  </si>
  <si>
    <t>Míchal</t>
  </si>
  <si>
    <t>Ujhelyi</t>
  </si>
  <si>
    <t>Miroslav</t>
  </si>
  <si>
    <t>Černý</t>
  </si>
  <si>
    <t>Zdražil</t>
  </si>
  <si>
    <t>Vladimír</t>
  </si>
  <si>
    <t>Rajnoch</t>
  </si>
  <si>
    <t>Dvořák</t>
  </si>
  <si>
    <t>Adam</t>
  </si>
  <si>
    <t>Bočánek</t>
  </si>
  <si>
    <t>Vlastimil</t>
  </si>
  <si>
    <t>Tumpach</t>
  </si>
  <si>
    <t>Pondělíček</t>
  </si>
  <si>
    <t>Roman</t>
  </si>
  <si>
    <t>Martin</t>
  </si>
  <si>
    <t>17:00</t>
  </si>
  <si>
    <t>Astra Zahradní město "A"</t>
  </si>
  <si>
    <t>Braník 1/2</t>
  </si>
  <si>
    <t>17:15</t>
  </si>
  <si>
    <t>KK DP Praha "A"</t>
  </si>
  <si>
    <t>Braník 1/4</t>
  </si>
  <si>
    <t>KK Konstruktiva Praha "C"</t>
  </si>
  <si>
    <t>Braník 3/4</t>
  </si>
  <si>
    <t>17:45</t>
  </si>
  <si>
    <t>Braník 3/6</t>
  </si>
  <si>
    <t>18:00</t>
  </si>
  <si>
    <t>PSK Union Praha "B"</t>
  </si>
  <si>
    <t xml:space="preserve">Braník 5/6 </t>
  </si>
  <si>
    <t>18:15</t>
  </si>
  <si>
    <t>18:30</t>
  </si>
  <si>
    <t>Eden 1/4</t>
  </si>
  <si>
    <t>18:45</t>
  </si>
  <si>
    <t>SK Uhelné sklady Praha "A"</t>
  </si>
  <si>
    <t xml:space="preserve">Eden 3/4 </t>
  </si>
  <si>
    <t>19:00</t>
  </si>
  <si>
    <t>Hloubětín</t>
  </si>
  <si>
    <t>19:15</t>
  </si>
  <si>
    <t>SK Žižkov Praha "B"</t>
  </si>
  <si>
    <t xml:space="preserve">Karlov     </t>
  </si>
  <si>
    <t>19:30</t>
  </si>
  <si>
    <t>SK Žižkov Praha "C"</t>
  </si>
  <si>
    <t xml:space="preserve">Kobylisy   </t>
  </si>
  <si>
    <t>19:45</t>
  </si>
  <si>
    <t>TJ Praga Praha "A"</t>
  </si>
  <si>
    <t>21:00</t>
  </si>
  <si>
    <t>TJ Sokol Admira Kobylisy "A"</t>
  </si>
  <si>
    <t>Radotín</t>
  </si>
  <si>
    <t>21:15</t>
  </si>
  <si>
    <t>TJ Sokol Rudná "A"</t>
  </si>
  <si>
    <t xml:space="preserve">Rudná      </t>
  </si>
  <si>
    <t>21:30</t>
  </si>
  <si>
    <t>VŠTJ FS "A"</t>
  </si>
  <si>
    <t xml:space="preserve">Union 1/2 </t>
  </si>
  <si>
    <t>21:45</t>
  </si>
  <si>
    <t>Union 1/4</t>
  </si>
  <si>
    <t xml:space="preserve">Union 3/4  </t>
  </si>
  <si>
    <t>22:15</t>
  </si>
  <si>
    <t>Vršovice</t>
  </si>
  <si>
    <t>22:30</t>
  </si>
  <si>
    <t xml:space="preserve">Zah. město  </t>
  </si>
  <si>
    <t>22:45</t>
  </si>
  <si>
    <t>23:00</t>
  </si>
  <si>
    <t>Žižkov 1/2</t>
  </si>
  <si>
    <t>23:15</t>
  </si>
  <si>
    <t>Žižkov 1/4</t>
  </si>
  <si>
    <t>23:30</t>
  </si>
  <si>
    <t>Žižkov 3/4</t>
  </si>
  <si>
    <t>23:45</t>
  </si>
  <si>
    <t>24:00</t>
  </si>
  <si>
    <t>15.3.2017</t>
  </si>
  <si>
    <t>SK Žižkov Praha B</t>
  </si>
  <si>
    <t>TJ Astra ZM A A</t>
  </si>
  <si>
    <t>GEBR</t>
  </si>
  <si>
    <t>DRYÁK</t>
  </si>
  <si>
    <t xml:space="preserve">Josef  </t>
  </si>
  <si>
    <t>NECKÁŘ</t>
  </si>
  <si>
    <t>ŠVEDA</t>
  </si>
  <si>
    <t xml:space="preserve">Jan </t>
  </si>
  <si>
    <t>Marek</t>
  </si>
  <si>
    <t>SAILEROVÁ</t>
  </si>
  <si>
    <t>ŠIMŮNEK</t>
  </si>
  <si>
    <t xml:space="preserve">Anna </t>
  </si>
  <si>
    <t>Radovan</t>
  </si>
  <si>
    <t>BARTALOŠ</t>
  </si>
  <si>
    <t>HROZA</t>
  </si>
  <si>
    <t xml:space="preserve">Evžen  </t>
  </si>
  <si>
    <t>VŠETEČKA</t>
  </si>
  <si>
    <t>FIALA</t>
  </si>
  <si>
    <t>Miloslav</t>
  </si>
  <si>
    <t>Radek</t>
  </si>
  <si>
    <t>MESÁNY</t>
  </si>
  <si>
    <t>VESELÝ</t>
  </si>
  <si>
    <t xml:space="preserve">Karel </t>
  </si>
  <si>
    <t>Daniel</t>
  </si>
  <si>
    <t>Lukáš Martin</t>
  </si>
  <si>
    <t>Kantner</t>
  </si>
  <si>
    <t xml:space="preserve"> </t>
  </si>
  <si>
    <t>vedoucí družstev</t>
  </si>
  <si>
    <t>Od hodu</t>
  </si>
  <si>
    <t>Astra start náhradníka Šimůnek Radovan 20146 MP IV</t>
  </si>
  <si>
    <t>TJ Astra ZM "C"</t>
  </si>
  <si>
    <t>TJ S. Admira Kobylisy "D"</t>
  </si>
  <si>
    <t>TJ Slavoj Velké Popovice "B"</t>
  </si>
  <si>
    <t>V.Popovice</t>
  </si>
  <si>
    <t>SK Žižkov Praha "D"</t>
  </si>
  <si>
    <t xml:space="preserve">TJ Zentiva Praha </t>
  </si>
  <si>
    <t>Braník 5/6</t>
  </si>
  <si>
    <t>SK Meteor Praha "E"</t>
  </si>
  <si>
    <t>SK Meteor Praha "D"</t>
  </si>
  <si>
    <t>PSK Union Praha "E"</t>
  </si>
  <si>
    <t>TJ Sokol Rudná "D"</t>
  </si>
  <si>
    <t>Rudná</t>
  </si>
  <si>
    <t>KK Konstruktiva "F"</t>
  </si>
  <si>
    <t>SC Radotín "B"</t>
  </si>
  <si>
    <t>AC Sparta Praha "B"</t>
  </si>
  <si>
    <t>PSK Union Praha "F"</t>
  </si>
  <si>
    <t xml:space="preserve">Union 3/4 </t>
  </si>
  <si>
    <t>KK DP Praha "D"</t>
  </si>
  <si>
    <t>SK Uhelné sklady "D"</t>
  </si>
  <si>
    <t>SK Rapid Praha "B"</t>
  </si>
  <si>
    <t>Sokol Admira Kobylisy "A"</t>
  </si>
  <si>
    <t>Neckařová</t>
  </si>
  <si>
    <t xml:space="preserve">Žítek </t>
  </si>
  <si>
    <t>Anna</t>
  </si>
  <si>
    <t>Vondrák</t>
  </si>
  <si>
    <t xml:space="preserve">Kohout </t>
  </si>
  <si>
    <t>Novák</t>
  </si>
  <si>
    <t xml:space="preserve">Chudoba </t>
  </si>
  <si>
    <t>Lubomír</t>
  </si>
  <si>
    <t>Soukup</t>
  </si>
  <si>
    <t xml:space="preserve">Mašek </t>
  </si>
  <si>
    <t>Kandl</t>
  </si>
  <si>
    <t xml:space="preserve">Kroužel </t>
  </si>
  <si>
    <t>Štěpán</t>
  </si>
  <si>
    <t>Ladislav</t>
  </si>
  <si>
    <t>Ludvík</t>
  </si>
  <si>
    <t>Červinka</t>
  </si>
  <si>
    <t xml:space="preserve">Braník 1/4 </t>
  </si>
  <si>
    <t>SK Uhelné sklady "A"</t>
  </si>
  <si>
    <t xml:space="preserve">Barchánek </t>
  </si>
  <si>
    <t>Sedlák</t>
  </si>
  <si>
    <t>Zbyněk</t>
  </si>
  <si>
    <t>Hybš</t>
  </si>
  <si>
    <t>Bazika</t>
  </si>
  <si>
    <t>Bohumil</t>
  </si>
  <si>
    <t>Lébl</t>
  </si>
  <si>
    <t>Kopal</t>
  </si>
  <si>
    <t>Tepličanec</t>
  </si>
  <si>
    <t xml:space="preserve">Ostatnický </t>
  </si>
  <si>
    <t>Knobloch</t>
  </si>
  <si>
    <t>Antonín</t>
  </si>
  <si>
    <t>Karel Hybš</t>
  </si>
  <si>
    <t>Zdeněk Tyle</t>
  </si>
  <si>
    <t>Za Konstruktivu C - náhradník  Zbyněk Lébl z družstva E</t>
  </si>
  <si>
    <t>Česká kuželkářská
asociace</t>
  </si>
  <si>
    <t>Žižkov 3-4</t>
  </si>
  <si>
    <t>16.3.2017</t>
  </si>
  <si>
    <t>VSK ČVUT Praha  A</t>
  </si>
  <si>
    <t>PSK Union Praha	 B</t>
  </si>
  <si>
    <t>Set.</t>
  </si>
  <si>
    <t>ŠKODA</t>
  </si>
  <si>
    <t>MORAVEC</t>
  </si>
  <si>
    <t>VEJVODA</t>
  </si>
  <si>
    <t>KAŠPAROVÁ</t>
  </si>
  <si>
    <t xml:space="preserve">Milan </t>
  </si>
  <si>
    <t>Pavlína</t>
  </si>
  <si>
    <t>RUNTSCHOVÁ</t>
  </si>
  <si>
    <t xml:space="preserve">Adam  </t>
  </si>
  <si>
    <t>Jitka</t>
  </si>
  <si>
    <t>REJPAL</t>
  </si>
  <si>
    <t>FREMROVÁ</t>
  </si>
  <si>
    <t>Jarmila</t>
  </si>
  <si>
    <t>PISKÁČEK</t>
  </si>
  <si>
    <t>KHOL</t>
  </si>
  <si>
    <t xml:space="preserve">Jiří </t>
  </si>
  <si>
    <t>JAHELKA</t>
  </si>
  <si>
    <t>KANTNER</t>
  </si>
  <si>
    <t xml:space="preserve">Pavel </t>
  </si>
  <si>
    <t>Podpis vedoucího družstva</t>
  </si>
  <si>
    <t>Příjmení, jméno a číslo průkazu rozhodčího</t>
  </si>
  <si>
    <t>Podpis  </t>
  </si>
  <si>
    <t>Náhradníci:ŠKODA JIŘÍ 21760;REJPAL TOMÁŠ 24267oba z VSK "B";RUNTSHOVÁ JITKA 14349 z Unon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</si>
</sst>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&quot;.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6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darkGrid"/>
    </fill>
  </fills>
  <borders count="1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vertical="top" inden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0" fillId="0" borderId="0" xfId="0" applyFill="1" applyBorder="1"/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43" xfId="0" applyFill="1" applyBorder="1" applyAlignment="1">
      <alignment vertical="center"/>
    </xf>
    <xf numFmtId="0" fontId="6" fillId="0" borderId="43" xfId="0" applyFont="1" applyFill="1" applyBorder="1" applyAlignment="1">
      <alignment horizontal="right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10" fillId="0" borderId="49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10" fillId="0" borderId="4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11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14" fillId="0" borderId="0" xfId="0" applyFont="1" applyBorder="1" applyAlignment="1" applyProtection="1">
      <alignment horizontal="left" indent="1"/>
      <protection locked="0" hidden="1"/>
    </xf>
    <xf numFmtId="0" fontId="11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25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27" xfId="0" applyFont="1" applyBorder="1" applyAlignment="1" applyProtection="1">
      <alignment horizontal="left" indent="1"/>
      <protection hidden="1"/>
    </xf>
    <xf numFmtId="0" fontId="15" fillId="0" borderId="25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3" fillId="0" borderId="54" xfId="0" applyFont="1" applyBorder="1" applyAlignment="1" applyProtection="1">
      <alignment horizontal="left" indent="1"/>
      <protection hidden="1"/>
    </xf>
    <xf numFmtId="0" fontId="9" fillId="0" borderId="55" xfId="0" applyFont="1" applyBorder="1" applyAlignment="1" applyProtection="1">
      <alignment horizontal="left" indent="1"/>
      <protection hidden="1"/>
    </xf>
    <xf numFmtId="0" fontId="3" fillId="0" borderId="56" xfId="0" applyFont="1" applyBorder="1" applyAlignment="1" applyProtection="1">
      <alignment horizontal="left" indent="1"/>
      <protection hidden="1"/>
    </xf>
    <xf numFmtId="0" fontId="3" fillId="0" borderId="57" xfId="0" applyFont="1" applyBorder="1" applyAlignment="1" applyProtection="1">
      <alignment horizontal="left" indent="1"/>
      <protection hidden="1"/>
    </xf>
    <xf numFmtId="0" fontId="3" fillId="0" borderId="58" xfId="0" applyFont="1" applyBorder="1" applyAlignment="1" applyProtection="1">
      <alignment horizontal="left" indent="1"/>
      <protection hidden="1"/>
    </xf>
    <xf numFmtId="0" fontId="3" fillId="0" borderId="59" xfId="0" applyFont="1" applyBorder="1" applyAlignment="1" applyProtection="1">
      <alignment horizontal="left" indent="1"/>
      <protection hidden="1"/>
    </xf>
    <xf numFmtId="0" fontId="3" fillId="0" borderId="60" xfId="0" applyFont="1" applyBorder="1" applyAlignment="1" applyProtection="1">
      <alignment horizontal="center"/>
      <protection hidden="1"/>
    </xf>
    <xf numFmtId="0" fontId="3" fillId="0" borderId="61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62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3" xfId="0" applyFont="1" applyBorder="1" applyAlignment="1" applyProtection="1">
      <alignment horizontal="center"/>
      <protection hidden="1"/>
    </xf>
    <xf numFmtId="0" fontId="3" fillId="0" borderId="64" xfId="0" applyFont="1" applyBorder="1" applyAlignment="1" applyProtection="1">
      <alignment horizontal="center"/>
      <protection hidden="1"/>
    </xf>
    <xf numFmtId="165" fontId="3" fillId="0" borderId="65" xfId="0" applyNumberFormat="1" applyFont="1" applyBorder="1" applyAlignment="1" applyProtection="1">
      <alignment horizontal="center" vertical="center"/>
      <protection locked="0" hidden="1"/>
    </xf>
    <xf numFmtId="164" fontId="16" fillId="0" borderId="68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left" indent="1"/>
      <protection locked="0"/>
    </xf>
    <xf numFmtId="165" fontId="3" fillId="0" borderId="68" xfId="0" applyNumberFormat="1" applyFont="1" applyBorder="1" applyAlignment="1" applyProtection="1">
      <alignment horizontal="center" vertical="center"/>
      <protection locked="0" hidden="1"/>
    </xf>
    <xf numFmtId="164" fontId="16" fillId="0" borderId="70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wrapText="1" indent="1"/>
      <protection hidden="1"/>
    </xf>
    <xf numFmtId="0" fontId="0" fillId="0" borderId="42" xfId="0" applyBorder="1" applyAlignment="1" applyProtection="1">
      <alignment horizontal="left" wrapText="1" indent="1"/>
      <protection hidden="1"/>
    </xf>
    <xf numFmtId="0" fontId="3" fillId="0" borderId="0" xfId="0" applyFont="1" applyAlignment="1">
      <alignment horizontal="right"/>
    </xf>
    <xf numFmtId="0" fontId="6" fillId="0" borderId="3" xfId="0" applyFont="1" applyFill="1" applyBorder="1" applyAlignment="1">
      <alignment horizontal="left" vertical="top" indent="1"/>
    </xf>
    <xf numFmtId="0" fontId="3" fillId="0" borderId="79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83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0" fontId="3" fillId="0" borderId="79" xfId="0" applyFont="1" applyBorder="1" applyAlignment="1">
      <alignment horizontal="center" vertical="top"/>
    </xf>
    <xf numFmtId="0" fontId="3" fillId="0" borderId="81" xfId="0" applyFont="1" applyBorder="1" applyAlignment="1">
      <alignment horizontal="center" vertical="top"/>
    </xf>
    <xf numFmtId="0" fontId="0" fillId="0" borderId="0" xfId="0" applyBorder="1"/>
    <xf numFmtId="0" fontId="8" fillId="3" borderId="38" xfId="0" applyFont="1" applyFill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3" borderId="86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3" borderId="88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90" xfId="0" applyFont="1" applyBorder="1" applyAlignment="1" applyProtection="1">
      <alignment horizontal="center" vertical="center"/>
    </xf>
    <xf numFmtId="0" fontId="9" fillId="0" borderId="91" xfId="0" applyFont="1" applyBorder="1" applyAlignment="1" applyProtection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43" xfId="0" applyFont="1" applyBorder="1" applyAlignment="1">
      <alignment horizontal="right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0" fillId="0" borderId="82" xfId="0" applyFill="1" applyBorder="1" applyAlignment="1">
      <alignment vertical="center"/>
    </xf>
    <xf numFmtId="0" fontId="10" fillId="2" borderId="94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49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95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6" xfId="0" applyFont="1" applyBorder="1" applyAlignment="1">
      <alignment horizontal="center" vertical="top"/>
    </xf>
    <xf numFmtId="0" fontId="3" fillId="0" borderId="97" xfId="0" applyFont="1" applyBorder="1" applyAlignment="1">
      <alignment horizontal="center" vertical="top"/>
    </xf>
    <xf numFmtId="0" fontId="3" fillId="0" borderId="9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8" fillId="3" borderId="18" xfId="0" applyFont="1" applyFill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3" fillId="0" borderId="99" xfId="0" applyFont="1" applyBorder="1" applyAlignment="1" applyProtection="1">
      <alignment horizontal="left" indent="1"/>
      <protection hidden="1"/>
    </xf>
    <xf numFmtId="0" fontId="9" fillId="0" borderId="100" xfId="0" applyFont="1" applyBorder="1" applyAlignment="1" applyProtection="1">
      <alignment horizontal="left" indent="1"/>
      <protection hidden="1"/>
    </xf>
    <xf numFmtId="0" fontId="3" fillId="0" borderId="7" xfId="0" applyFont="1" applyBorder="1" applyAlignment="1" applyProtection="1">
      <alignment horizontal="left" indent="1"/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0" fontId="3" fillId="0" borderId="10" xfId="0" applyFont="1" applyBorder="1" applyAlignment="1" applyProtection="1">
      <alignment horizontal="left" indent="1"/>
      <protection hidden="1"/>
    </xf>
    <xf numFmtId="0" fontId="3" fillId="0" borderId="26" xfId="0" applyFont="1" applyBorder="1" applyAlignment="1" applyProtection="1">
      <alignment horizontal="left" indent="1"/>
      <protection hidden="1"/>
    </xf>
    <xf numFmtId="0" fontId="3" fillId="0" borderId="101" xfId="0" applyFont="1" applyBorder="1" applyAlignment="1" applyProtection="1">
      <alignment horizontal="center"/>
      <protection hidden="1"/>
    </xf>
    <xf numFmtId="0" fontId="3" fillId="0" borderId="102" xfId="0" applyFont="1" applyBorder="1" applyAlignment="1" applyProtection="1">
      <alignment horizontal="left" indent="1"/>
      <protection hidden="1"/>
    </xf>
    <xf numFmtId="0" fontId="0" fillId="0" borderId="13" xfId="0" applyBorder="1" applyProtection="1">
      <protection hidden="1"/>
    </xf>
    <xf numFmtId="0" fontId="3" fillId="0" borderId="97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left" indent="1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98" xfId="0" applyFont="1" applyBorder="1" applyAlignment="1" applyProtection="1">
      <alignment horizontal="center"/>
      <protection hidden="1"/>
    </xf>
    <xf numFmtId="165" fontId="3" fillId="0" borderId="60" xfId="0" applyNumberFormat="1" applyFont="1" applyBorder="1" applyAlignment="1" applyProtection="1">
      <alignment horizontal="center" vertical="center"/>
      <protection locked="0" hidden="1"/>
    </xf>
    <xf numFmtId="164" fontId="16" fillId="0" borderId="63" xfId="0" applyNumberFormat="1" applyFont="1" applyBorder="1" applyAlignment="1" applyProtection="1">
      <alignment horizontal="center" vertical="center"/>
      <protection locked="0" hidden="1"/>
    </xf>
    <xf numFmtId="165" fontId="3" fillId="0" borderId="63" xfId="0" applyNumberFormat="1" applyFont="1" applyBorder="1" applyAlignment="1" applyProtection="1">
      <alignment horizontal="center" vertical="center"/>
      <protection locked="0" hidden="1"/>
    </xf>
    <xf numFmtId="164" fontId="16" fillId="0" borderId="103" xfId="0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42" xfId="0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center"/>
    </xf>
    <xf numFmtId="0" fontId="0" fillId="0" borderId="71" xfId="0" applyBorder="1" applyAlignment="1" applyProtection="1">
      <alignment horizontal="left" indent="1"/>
      <protection locked="0"/>
    </xf>
    <xf numFmtId="0" fontId="3" fillId="0" borderId="66" xfId="0" applyFont="1" applyBorder="1" applyAlignment="1" applyProtection="1">
      <alignment horizontal="left" vertical="center"/>
      <protection locked="0" hidden="1"/>
    </xf>
    <xf numFmtId="0" fontId="3" fillId="0" borderId="67" xfId="0" applyFont="1" applyBorder="1" applyAlignment="1" applyProtection="1">
      <alignment horizontal="left" vertical="center"/>
      <protection locked="0" hidden="1"/>
    </xf>
    <xf numFmtId="0" fontId="3" fillId="0" borderId="69" xfId="0" applyFont="1" applyBorder="1" applyAlignment="1" applyProtection="1">
      <alignment horizontal="left" vertical="center"/>
      <protection locked="0" hidden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42" xfId="0" applyFont="1" applyBorder="1" applyAlignment="1" applyProtection="1">
      <alignment horizontal="left" vertical="center" wrapText="1" indent="1"/>
      <protection locked="0"/>
    </xf>
    <xf numFmtId="0" fontId="9" fillId="0" borderId="6" xfId="0" applyFont="1" applyBorder="1" applyAlignment="1" applyProtection="1">
      <alignment horizontal="left" indent="1"/>
      <protection hidden="1"/>
    </xf>
    <xf numFmtId="0" fontId="9" fillId="0" borderId="7" xfId="0" applyFont="1" applyBorder="1" applyAlignment="1" applyProtection="1">
      <alignment horizontal="left" indent="1"/>
      <protection hidden="1"/>
    </xf>
    <xf numFmtId="0" fontId="9" fillId="0" borderId="26" xfId="0" applyFont="1" applyBorder="1" applyAlignment="1" applyProtection="1">
      <alignment horizontal="left" indent="1"/>
      <protection hidden="1"/>
    </xf>
    <xf numFmtId="49" fontId="11" fillId="0" borderId="53" xfId="0" applyNumberFormat="1" applyFont="1" applyFill="1" applyBorder="1" applyAlignment="1" applyProtection="1">
      <alignment horizontal="center"/>
      <protection locked="0"/>
    </xf>
    <xf numFmtId="0" fontId="11" fillId="0" borderId="53" xfId="0" applyFont="1" applyFill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protection locked="0"/>
    </xf>
    <xf numFmtId="0" fontId="0" fillId="0" borderId="50" xfId="0" applyFill="1" applyBorder="1" applyProtection="1">
      <protection locked="0" hidden="1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0" fillId="0" borderId="53" xfId="0" applyBorder="1" applyProtection="1">
      <protection locked="0" hidden="1"/>
    </xf>
    <xf numFmtId="0" fontId="14" fillId="0" borderId="50" xfId="0" applyFont="1" applyFill="1" applyBorder="1" applyAlignment="1" applyProtection="1">
      <alignment horizontal="left" indent="1"/>
      <protection locked="0" hidden="1"/>
    </xf>
    <xf numFmtId="0" fontId="11" fillId="0" borderId="50" xfId="0" applyFont="1" applyFill="1" applyBorder="1" applyAlignment="1" applyProtection="1">
      <alignment horizontal="left" indent="1"/>
      <protection locked="0" hidden="1"/>
    </xf>
    <xf numFmtId="0" fontId="14" fillId="0" borderId="50" xfId="0" applyFont="1" applyBorder="1" applyAlignment="1" applyProtection="1">
      <alignment horizontal="left" indent="1"/>
      <protection locked="0" hidden="1"/>
    </xf>
    <xf numFmtId="49" fontId="11" fillId="0" borderId="50" xfId="0" applyNumberFormat="1" applyFont="1" applyFill="1" applyBorder="1" applyAlignment="1" applyProtection="1">
      <alignment horizontal="center"/>
      <protection locked="0"/>
    </xf>
    <xf numFmtId="0" fontId="11" fillId="0" borderId="50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 applyProtection="1">
      <alignment horizontal="left" vertical="center" indent="1"/>
      <protection locked="0"/>
    </xf>
    <xf numFmtId="164" fontId="0" fillId="0" borderId="29" xfId="0" applyNumberFormat="1" applyFill="1" applyBorder="1" applyAlignment="1" applyProtection="1">
      <alignment horizontal="left" vertical="center" indent="1"/>
      <protection locked="0"/>
    </xf>
    <xf numFmtId="0" fontId="5" fillId="0" borderId="36" xfId="0" applyFont="1" applyFill="1" applyBorder="1" applyAlignment="1" applyProtection="1">
      <alignment horizontal="left" vertical="center" indent="1"/>
      <protection locked="0"/>
    </xf>
    <xf numFmtId="0" fontId="5" fillId="0" borderId="37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Fill="1" applyBorder="1" applyAlignment="1" applyProtection="1">
      <alignment horizontal="left" vertical="top" indent="1"/>
      <protection locked="0"/>
    </xf>
    <xf numFmtId="0" fontId="5" fillId="0" borderId="0" xfId="0" applyFont="1" applyFill="1" applyBorder="1" applyAlignment="1" applyProtection="1">
      <alignment horizontal="left" vertical="top" indent="1"/>
      <protection locked="0"/>
    </xf>
    <xf numFmtId="0" fontId="5" fillId="0" borderId="6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80" xfId="0" applyFont="1" applyBorder="1" applyAlignment="1">
      <alignment horizontal="left" indent="1"/>
    </xf>
    <xf numFmtId="0" fontId="0" fillId="0" borderId="81" xfId="0" applyBorder="1" applyAlignment="1">
      <alignment horizontal="left" indent="1"/>
    </xf>
    <xf numFmtId="0" fontId="1" fillId="0" borderId="72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3" fillId="0" borderId="73" xfId="0" applyFont="1" applyBorder="1" applyAlignment="1">
      <alignment horizontal="left" indent="1"/>
    </xf>
    <xf numFmtId="0" fontId="0" fillId="0" borderId="74" xfId="0" applyBorder="1" applyAlignment="1">
      <alignment horizontal="left" indent="1"/>
    </xf>
    <xf numFmtId="0" fontId="3" fillId="0" borderId="75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/>
    </xf>
    <xf numFmtId="0" fontId="10" fillId="3" borderId="93" xfId="0" applyFont="1" applyFill="1" applyBorder="1" applyAlignment="1">
      <alignment horizontal="center" vertical="center"/>
    </xf>
    <xf numFmtId="164" fontId="11" fillId="0" borderId="92" xfId="0" applyNumberFormat="1" applyFont="1" applyFill="1" applyBorder="1" applyAlignment="1" applyProtection="1">
      <alignment horizontal="left" vertical="center" indent="1"/>
      <protection locked="0"/>
    </xf>
    <xf numFmtId="0" fontId="5" fillId="0" borderId="73" xfId="0" applyFont="1" applyBorder="1" applyAlignment="1" applyProtection="1">
      <alignment horizontal="left" vertical="center" indent="1"/>
      <protection locked="0"/>
    </xf>
    <xf numFmtId="0" fontId="5" fillId="0" borderId="37" xfId="0" applyFont="1" applyBorder="1" applyAlignment="1" applyProtection="1">
      <alignment horizontal="left" vertical="center" indent="1"/>
      <protection locked="0"/>
    </xf>
    <xf numFmtId="0" fontId="5" fillId="0" borderId="87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48" xfId="0" applyFont="1" applyBorder="1" applyAlignment="1" applyProtection="1">
      <alignment horizontal="left" vertical="top" indent="1"/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61" xfId="0" applyFont="1" applyBorder="1" applyAlignment="1" applyProtection="1">
      <alignment horizontal="left" vertical="center"/>
      <protection locked="0" hidden="1"/>
    </xf>
    <xf numFmtId="0" fontId="3" fillId="0" borderId="62" xfId="0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14" fontId="11" fillId="0" borderId="50" xfId="0" applyNumberFormat="1" applyFont="1" applyBorder="1" applyAlignment="1" applyProtection="1">
      <protection locked="0"/>
    </xf>
    <xf numFmtId="0" fontId="10" fillId="3" borderId="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5" fillId="0" borderId="36" xfId="0" applyFont="1" applyBorder="1" applyAlignment="1" applyProtection="1">
      <alignment horizontal="left" vertical="center" indent="1"/>
      <protection locked="0"/>
    </xf>
    <xf numFmtId="0" fontId="5" fillId="0" borderId="22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top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0" borderId="50" xfId="0" applyFont="1" applyBorder="1" applyAlignment="1">
      <alignment horizontal="left" indent="1"/>
    </xf>
    <xf numFmtId="0" fontId="5" fillId="0" borderId="50" xfId="0" applyFont="1" applyBorder="1" applyAlignment="1">
      <alignment horizontal="center"/>
    </xf>
    <xf numFmtId="0" fontId="1" fillId="0" borderId="72" xfId="0" applyFont="1" applyBorder="1" applyAlignment="1">
      <alignment vertical="top" wrapText="1"/>
    </xf>
    <xf numFmtId="0" fontId="6" fillId="4" borderId="104" xfId="0" applyFont="1" applyFill="1" applyBorder="1" applyAlignment="1">
      <alignment horizontal="left" vertical="top" indent="1"/>
    </xf>
    <xf numFmtId="0" fontId="7" fillId="4" borderId="105" xfId="0" applyFont="1" applyFill="1" applyBorder="1" applyAlignment="1">
      <alignment horizontal="left" vertical="center" indent="1"/>
    </xf>
    <xf numFmtId="0" fontId="4" fillId="0" borderId="105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3" fillId="0" borderId="106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 vertical="top"/>
    </xf>
    <xf numFmtId="0" fontId="3" fillId="0" borderId="109" xfId="0" applyFont="1" applyBorder="1" applyAlignment="1">
      <alignment horizontal="center" vertical="top"/>
    </xf>
    <xf numFmtId="0" fontId="5" fillId="0" borderId="73" xfId="0" applyFont="1" applyBorder="1" applyAlignment="1">
      <alignment horizontal="left" vertical="center" indent="1"/>
    </xf>
    <xf numFmtId="0" fontId="5" fillId="0" borderId="74" xfId="0" applyFont="1" applyBorder="1" applyAlignment="1">
      <alignment horizontal="left" vertical="center" indent="1"/>
    </xf>
    <xf numFmtId="0" fontId="3" fillId="0" borderId="110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indent="1"/>
    </xf>
    <xf numFmtId="0" fontId="5" fillId="0" borderId="90" xfId="0" applyFont="1" applyBorder="1" applyAlignment="1">
      <alignment horizontal="left" vertical="center" indent="1"/>
    </xf>
    <xf numFmtId="0" fontId="3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top" indent="1"/>
    </xf>
    <xf numFmtId="0" fontId="5" fillId="0" borderId="90" xfId="0" applyFont="1" applyBorder="1" applyAlignment="1">
      <alignment horizontal="left" vertical="top" indent="1"/>
    </xf>
    <xf numFmtId="0" fontId="5" fillId="0" borderId="117" xfId="0" applyFont="1" applyBorder="1" applyAlignment="1">
      <alignment horizontal="left" vertical="top" indent="1"/>
    </xf>
    <xf numFmtId="0" fontId="5" fillId="0" borderId="91" xfId="0" applyFont="1" applyBorder="1" applyAlignment="1">
      <alignment horizontal="left" vertical="top" indent="1"/>
    </xf>
    <xf numFmtId="0" fontId="3" fillId="0" borderId="1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164" fontId="11" fillId="0" borderId="121" xfId="0" applyNumberFormat="1" applyFont="1" applyBorder="1" applyAlignment="1">
      <alignment horizontal="left" vertical="center" indent="1"/>
    </xf>
    <xf numFmtId="164" fontId="0" fillId="0" borderId="122" xfId="0" applyNumberFormat="1" applyBorder="1" applyAlignment="1">
      <alignment horizontal="left" vertical="center" indent="1"/>
    </xf>
    <xf numFmtId="0" fontId="3" fillId="0" borderId="123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0" fontId="12" fillId="0" borderId="123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6" fillId="0" borderId="47" xfId="0" applyFont="1" applyBorder="1" applyAlignment="1">
      <alignment horizontal="right" vertical="center"/>
    </xf>
    <xf numFmtId="0" fontId="12" fillId="0" borderId="128" xfId="0" applyFont="1" applyBorder="1" applyAlignment="1">
      <alignment horizontal="center" vertical="center"/>
    </xf>
    <xf numFmtId="0" fontId="12" fillId="0" borderId="129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0" fillId="5" borderId="94" xfId="0" applyFill="1" applyBorder="1" applyAlignment="1">
      <alignment vertical="center"/>
    </xf>
    <xf numFmtId="0" fontId="10" fillId="0" borderId="94" xfId="0" applyFont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50" xfId="0" applyBorder="1"/>
    <xf numFmtId="0" fontId="6" fillId="0" borderId="94" xfId="0" applyFont="1" applyBorder="1" applyAlignment="1">
      <alignment horizontal="center" vertical="center"/>
    </xf>
    <xf numFmtId="0" fontId="7" fillId="4" borderId="94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left" indent="1"/>
    </xf>
    <xf numFmtId="20" fontId="11" fillId="0" borderId="50" xfId="0" applyNumberFormat="1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20" fontId="11" fillId="0" borderId="53" xfId="0" applyNumberFormat="1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0" xfId="0" applyFont="1" applyBorder="1" applyAlignment="1"/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42" xfId="0" applyBorder="1" applyAlignment="1">
      <alignment horizontal="left" wrapText="1" indent="1"/>
    </xf>
    <xf numFmtId="0" fontId="3" fillId="0" borderId="12" xfId="0" applyFont="1" applyBorder="1" applyAlignment="1">
      <alignment horizontal="left" wrapText="1" indent="1"/>
    </xf>
    <xf numFmtId="0" fontId="3" fillId="0" borderId="13" xfId="0" applyFont="1" applyBorder="1" applyAlignment="1">
      <alignment horizontal="left" wrapText="1" indent="1"/>
    </xf>
    <xf numFmtId="0" fontId="3" fillId="0" borderId="42" xfId="0" applyFont="1" applyBorder="1" applyAlignment="1">
      <alignment horizontal="left" wrapText="1" indent="1"/>
    </xf>
    <xf numFmtId="0" fontId="0" fillId="0" borderId="71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9525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uce\AppData\Local\Microsoft\Windows\INetCache\Content.Outlook\WZPESVAD\ZapisMP1_16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uce\AppData\Local\Microsoft\Windows\INetCache\Content.Outlook\WZPESVAD\KKC%20-%20Uhelky%20A-nov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uce\AppData\Local\Microsoft\Windows\INetCache\Content.Outlook\WZPESVAD\Z&#225;pis%20o%20utk&#225;n&#237;%20MP1_2016_17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meteor-ru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Neckařová</v>
          </cell>
          <cell r="D8">
            <v>127</v>
          </cell>
          <cell r="E8">
            <v>53</v>
          </cell>
          <cell r="F8">
            <v>9</v>
          </cell>
          <cell r="K8" t="str">
            <v xml:space="preserve">Žítek </v>
          </cell>
          <cell r="N8">
            <v>138</v>
          </cell>
          <cell r="O8">
            <v>62</v>
          </cell>
          <cell r="P8">
            <v>2</v>
          </cell>
        </row>
        <row r="9">
          <cell r="D9">
            <v>127</v>
          </cell>
          <cell r="E9">
            <v>50</v>
          </cell>
          <cell r="F9">
            <v>6</v>
          </cell>
          <cell r="N9">
            <v>128</v>
          </cell>
          <cell r="O9">
            <v>52</v>
          </cell>
          <cell r="P9">
            <v>4</v>
          </cell>
        </row>
        <row r="10">
          <cell r="A10" t="str">
            <v>Anna</v>
          </cell>
          <cell r="K10" t="str">
            <v>Jaroslav</v>
          </cell>
        </row>
        <row r="12">
          <cell r="A12">
            <v>887</v>
          </cell>
          <cell r="K12">
            <v>10037</v>
          </cell>
        </row>
        <row r="13">
          <cell r="A13" t="str">
            <v>Vondrák</v>
          </cell>
          <cell r="D13">
            <v>134</v>
          </cell>
          <cell r="E13">
            <v>71</v>
          </cell>
          <cell r="F13">
            <v>2</v>
          </cell>
          <cell r="K13" t="str">
            <v xml:space="preserve">Kohout </v>
          </cell>
          <cell r="N13">
            <v>128</v>
          </cell>
          <cell r="O13">
            <v>66</v>
          </cell>
          <cell r="P13">
            <v>2</v>
          </cell>
        </row>
        <row r="14">
          <cell r="D14">
            <v>133</v>
          </cell>
          <cell r="E14">
            <v>63</v>
          </cell>
          <cell r="F14">
            <v>2</v>
          </cell>
          <cell r="N14">
            <v>131</v>
          </cell>
          <cell r="O14">
            <v>54</v>
          </cell>
          <cell r="P14">
            <v>6</v>
          </cell>
        </row>
        <row r="15">
          <cell r="A15" t="str">
            <v>Jaroslav</v>
          </cell>
          <cell r="K15" t="str">
            <v>Vladimír</v>
          </cell>
        </row>
        <row r="17">
          <cell r="A17">
            <v>5751</v>
          </cell>
          <cell r="K17">
            <v>734</v>
          </cell>
        </row>
        <row r="18">
          <cell r="A18" t="str">
            <v>Novák</v>
          </cell>
          <cell r="D18">
            <v>128</v>
          </cell>
          <cell r="E18">
            <v>51</v>
          </cell>
          <cell r="F18">
            <v>8</v>
          </cell>
          <cell r="K18" t="str">
            <v xml:space="preserve">Chudoba </v>
          </cell>
          <cell r="N18">
            <v>122</v>
          </cell>
          <cell r="O18">
            <v>62</v>
          </cell>
          <cell r="P18">
            <v>1</v>
          </cell>
        </row>
        <row r="19">
          <cell r="D19">
            <v>139</v>
          </cell>
          <cell r="E19">
            <v>59</v>
          </cell>
          <cell r="F19">
            <v>3</v>
          </cell>
          <cell r="N19">
            <v>135</v>
          </cell>
          <cell r="O19">
            <v>54</v>
          </cell>
          <cell r="P19">
            <v>4</v>
          </cell>
        </row>
        <row r="20">
          <cell r="A20" t="str">
            <v>Jan</v>
          </cell>
          <cell r="K20" t="str">
            <v>Lubomír</v>
          </cell>
        </row>
        <row r="22">
          <cell r="A22">
            <v>11675</v>
          </cell>
          <cell r="K22">
            <v>736</v>
          </cell>
        </row>
        <row r="23">
          <cell r="A23" t="str">
            <v>Soukup</v>
          </cell>
          <cell r="D23">
            <v>143</v>
          </cell>
          <cell r="E23">
            <v>57</v>
          </cell>
          <cell r="F23">
            <v>5</v>
          </cell>
          <cell r="K23" t="str">
            <v xml:space="preserve">Mašek </v>
          </cell>
          <cell r="N23">
            <v>132</v>
          </cell>
          <cell r="O23">
            <v>61</v>
          </cell>
          <cell r="P23">
            <v>3</v>
          </cell>
        </row>
        <row r="24">
          <cell r="D24">
            <v>131</v>
          </cell>
          <cell r="E24">
            <v>68</v>
          </cell>
          <cell r="F24">
            <v>3</v>
          </cell>
          <cell r="N24">
            <v>140</v>
          </cell>
          <cell r="O24">
            <v>77</v>
          </cell>
          <cell r="P24">
            <v>3</v>
          </cell>
        </row>
        <row r="25">
          <cell r="A25" t="str">
            <v>Petr</v>
          </cell>
          <cell r="K25" t="str">
            <v>Karel</v>
          </cell>
        </row>
        <row r="27">
          <cell r="A27">
            <v>786</v>
          </cell>
          <cell r="K27">
            <v>737</v>
          </cell>
        </row>
        <row r="28">
          <cell r="A28" t="str">
            <v>Kandl</v>
          </cell>
          <cell r="D28">
            <v>132</v>
          </cell>
          <cell r="E28">
            <v>54</v>
          </cell>
          <cell r="F28">
            <v>2</v>
          </cell>
          <cell r="K28" t="str">
            <v xml:space="preserve">Kroužel </v>
          </cell>
          <cell r="N28">
            <v>122</v>
          </cell>
          <cell r="O28">
            <v>59</v>
          </cell>
          <cell r="P28">
            <v>1</v>
          </cell>
        </row>
        <row r="29">
          <cell r="D29">
            <v>146</v>
          </cell>
          <cell r="E29">
            <v>60</v>
          </cell>
          <cell r="F29">
            <v>1</v>
          </cell>
          <cell r="N29">
            <v>129</v>
          </cell>
          <cell r="O29">
            <v>44</v>
          </cell>
          <cell r="P29">
            <v>6</v>
          </cell>
        </row>
        <row r="30">
          <cell r="A30" t="str">
            <v>Štěpán</v>
          </cell>
          <cell r="K30" t="str">
            <v>Ladislav</v>
          </cell>
        </row>
        <row r="32">
          <cell r="A32">
            <v>18861</v>
          </cell>
          <cell r="K32">
            <v>741</v>
          </cell>
        </row>
        <row r="33">
          <cell r="A33" t="str">
            <v>Ludvík</v>
          </cell>
          <cell r="D33">
            <v>130</v>
          </cell>
          <cell r="E33">
            <v>44</v>
          </cell>
          <cell r="F33">
            <v>5</v>
          </cell>
          <cell r="K33" t="str">
            <v>Červinka</v>
          </cell>
          <cell r="N33">
            <v>140</v>
          </cell>
          <cell r="O33">
            <v>53</v>
          </cell>
          <cell r="P33">
            <v>1</v>
          </cell>
        </row>
        <row r="34">
          <cell r="D34">
            <v>138</v>
          </cell>
          <cell r="E34">
            <v>57</v>
          </cell>
          <cell r="F34">
            <v>3</v>
          </cell>
          <cell r="N34">
            <v>148</v>
          </cell>
          <cell r="O34">
            <v>43</v>
          </cell>
          <cell r="P34">
            <v>4</v>
          </cell>
        </row>
        <row r="35">
          <cell r="A35" t="str">
            <v>Jiří</v>
          </cell>
          <cell r="K35" t="str">
            <v>Pavel</v>
          </cell>
        </row>
        <row r="37">
          <cell r="A37">
            <v>1022</v>
          </cell>
          <cell r="K37">
            <v>12679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 xml:space="preserve">Barchánek </v>
          </cell>
          <cell r="D8">
            <v>147</v>
          </cell>
          <cell r="E8">
            <v>80</v>
          </cell>
          <cell r="F8">
            <v>2</v>
          </cell>
          <cell r="K8" t="str">
            <v>Sedlák</v>
          </cell>
          <cell r="N8">
            <v>142</v>
          </cell>
          <cell r="O8">
            <v>80</v>
          </cell>
          <cell r="P8">
            <v>1</v>
          </cell>
        </row>
        <row r="9">
          <cell r="D9">
            <v>151</v>
          </cell>
          <cell r="E9">
            <v>61</v>
          </cell>
          <cell r="F9">
            <v>3</v>
          </cell>
          <cell r="N9">
            <v>147</v>
          </cell>
          <cell r="O9">
            <v>72</v>
          </cell>
          <cell r="P9">
            <v>1</v>
          </cell>
        </row>
        <row r="10">
          <cell r="A10" t="str">
            <v>Petr</v>
          </cell>
          <cell r="K10" t="str">
            <v>Zbyněk</v>
          </cell>
        </row>
        <row r="12">
          <cell r="A12">
            <v>10387</v>
          </cell>
          <cell r="K12">
            <v>4420</v>
          </cell>
        </row>
        <row r="13">
          <cell r="A13" t="str">
            <v>Hybš</v>
          </cell>
          <cell r="D13">
            <v>155</v>
          </cell>
          <cell r="E13">
            <v>67</v>
          </cell>
          <cell r="F13">
            <v>2</v>
          </cell>
          <cell r="K13" t="str">
            <v>Bazika</v>
          </cell>
          <cell r="N13">
            <v>148</v>
          </cell>
          <cell r="O13">
            <v>61</v>
          </cell>
          <cell r="P13">
            <v>6</v>
          </cell>
        </row>
        <row r="14">
          <cell r="D14">
            <v>153</v>
          </cell>
          <cell r="E14">
            <v>63</v>
          </cell>
          <cell r="F14">
            <v>2</v>
          </cell>
          <cell r="N14">
            <v>138</v>
          </cell>
          <cell r="O14">
            <v>72</v>
          </cell>
          <cell r="P14">
            <v>5</v>
          </cell>
        </row>
        <row r="15">
          <cell r="A15" t="str">
            <v>Karel</v>
          </cell>
          <cell r="K15" t="str">
            <v>Bohumil</v>
          </cell>
        </row>
        <row r="17">
          <cell r="A17">
            <v>5689</v>
          </cell>
          <cell r="K17">
            <v>1247</v>
          </cell>
        </row>
        <row r="18">
          <cell r="A18" t="str">
            <v>Lébl</v>
          </cell>
          <cell r="D18">
            <v>139</v>
          </cell>
          <cell r="E18">
            <v>78</v>
          </cell>
          <cell r="F18">
            <v>3</v>
          </cell>
          <cell r="K18" t="str">
            <v>Novák</v>
          </cell>
          <cell r="N18">
            <v>155</v>
          </cell>
          <cell r="O18">
            <v>62</v>
          </cell>
          <cell r="P18">
            <v>6</v>
          </cell>
        </row>
        <row r="19">
          <cell r="D19">
            <v>146</v>
          </cell>
          <cell r="E19">
            <v>61</v>
          </cell>
          <cell r="F19">
            <v>8</v>
          </cell>
          <cell r="N19">
            <v>139</v>
          </cell>
          <cell r="O19">
            <v>72</v>
          </cell>
          <cell r="P19">
            <v>2</v>
          </cell>
        </row>
        <row r="20">
          <cell r="A20" t="str">
            <v>Zbyněk</v>
          </cell>
          <cell r="K20" t="str">
            <v>Martin</v>
          </cell>
        </row>
        <row r="22">
          <cell r="A22">
            <v>23635</v>
          </cell>
          <cell r="K22">
            <v>3044</v>
          </cell>
        </row>
        <row r="23">
          <cell r="A23" t="str">
            <v>Novotný</v>
          </cell>
          <cell r="D23">
            <v>146</v>
          </cell>
          <cell r="E23">
            <v>71</v>
          </cell>
          <cell r="F23">
            <v>3</v>
          </cell>
          <cell r="K23" t="str">
            <v>Kopal</v>
          </cell>
          <cell r="N23">
            <v>145</v>
          </cell>
          <cell r="O23">
            <v>42</v>
          </cell>
          <cell r="P23">
            <v>7</v>
          </cell>
        </row>
        <row r="24">
          <cell r="D24">
            <v>149</v>
          </cell>
          <cell r="E24">
            <v>45</v>
          </cell>
          <cell r="F24">
            <v>10</v>
          </cell>
          <cell r="N24">
            <v>142</v>
          </cell>
          <cell r="O24">
            <v>76</v>
          </cell>
          <cell r="P24">
            <v>4</v>
          </cell>
        </row>
        <row r="25">
          <cell r="A25" t="str">
            <v>Jiří</v>
          </cell>
          <cell r="K25" t="str">
            <v>Miroslav</v>
          </cell>
        </row>
        <row r="27">
          <cell r="A27">
            <v>5169</v>
          </cell>
          <cell r="K27">
            <v>1258</v>
          </cell>
        </row>
        <row r="28">
          <cell r="A28" t="str">
            <v>Tepličanec</v>
          </cell>
          <cell r="D28">
            <v>163</v>
          </cell>
          <cell r="E28">
            <v>69</v>
          </cell>
          <cell r="F28">
            <v>2</v>
          </cell>
          <cell r="K28" t="str">
            <v>Plachý</v>
          </cell>
          <cell r="N28">
            <v>133</v>
          </cell>
          <cell r="O28">
            <v>57</v>
          </cell>
          <cell r="P28">
            <v>3</v>
          </cell>
        </row>
        <row r="29">
          <cell r="D29">
            <v>159</v>
          </cell>
          <cell r="E29">
            <v>72</v>
          </cell>
          <cell r="F29">
            <v>3</v>
          </cell>
          <cell r="N29">
            <v>138</v>
          </cell>
          <cell r="O29">
            <v>53</v>
          </cell>
          <cell r="P29">
            <v>5</v>
          </cell>
        </row>
        <row r="30">
          <cell r="A30" t="str">
            <v>Petr</v>
          </cell>
          <cell r="K30" t="str">
            <v>Miroslav</v>
          </cell>
        </row>
        <row r="32">
          <cell r="A32">
            <v>5116</v>
          </cell>
          <cell r="K32">
            <v>1272</v>
          </cell>
        </row>
        <row r="33">
          <cell r="A33" t="str">
            <v xml:space="preserve">Ostatnický </v>
          </cell>
          <cell r="D33">
            <v>144</v>
          </cell>
          <cell r="E33">
            <v>71</v>
          </cell>
          <cell r="F33">
            <v>4</v>
          </cell>
          <cell r="K33" t="str">
            <v>Knobloch</v>
          </cell>
          <cell r="N33">
            <v>155</v>
          </cell>
          <cell r="O33">
            <v>61</v>
          </cell>
          <cell r="P33">
            <v>2</v>
          </cell>
        </row>
        <row r="34">
          <cell r="D34">
            <v>158</v>
          </cell>
          <cell r="E34">
            <v>62</v>
          </cell>
          <cell r="F34">
            <v>5</v>
          </cell>
          <cell r="N34">
            <v>148</v>
          </cell>
          <cell r="O34">
            <v>61</v>
          </cell>
          <cell r="P34">
            <v>2</v>
          </cell>
        </row>
        <row r="35">
          <cell r="A35" t="str">
            <v>Michal</v>
          </cell>
          <cell r="K35" t="str">
            <v>Antonín</v>
          </cell>
        </row>
        <row r="37">
          <cell r="A37">
            <v>10041</v>
          </cell>
          <cell r="K37">
            <v>1257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Rybka</v>
          </cell>
          <cell r="D8">
            <v>146</v>
          </cell>
          <cell r="E8">
            <v>54</v>
          </cell>
          <cell r="F8">
            <v>5</v>
          </cell>
          <cell r="K8" t="str">
            <v>Komorník</v>
          </cell>
          <cell r="N8">
            <v>144</v>
          </cell>
          <cell r="O8">
            <v>61</v>
          </cell>
          <cell r="P8">
            <v>1</v>
          </cell>
        </row>
        <row r="9">
          <cell r="D9">
            <v>142</v>
          </cell>
          <cell r="E9">
            <v>63</v>
          </cell>
          <cell r="F9">
            <v>1</v>
          </cell>
          <cell r="N9">
            <v>136</v>
          </cell>
          <cell r="O9">
            <v>52</v>
          </cell>
          <cell r="P9">
            <v>1</v>
          </cell>
        </row>
        <row r="10">
          <cell r="A10" t="str">
            <v>Tomáš</v>
          </cell>
          <cell r="K10" t="str">
            <v>Milan</v>
          </cell>
        </row>
        <row r="12">
          <cell r="A12">
            <v>5752</v>
          </cell>
          <cell r="K12">
            <v>13626</v>
          </cell>
        </row>
        <row r="13">
          <cell r="A13" t="str">
            <v>Tejnor</v>
          </cell>
          <cell r="D13">
            <v>138</v>
          </cell>
          <cell r="E13">
            <v>69</v>
          </cell>
          <cell r="F13">
            <v>4</v>
          </cell>
          <cell r="K13" t="str">
            <v xml:space="preserve">Janoušek </v>
          </cell>
          <cell r="N13">
            <v>149</v>
          </cell>
          <cell r="O13">
            <v>72</v>
          </cell>
          <cell r="P13">
            <v>0</v>
          </cell>
        </row>
        <row r="14">
          <cell r="D14">
            <v>151</v>
          </cell>
          <cell r="E14">
            <v>53</v>
          </cell>
          <cell r="F14">
            <v>8</v>
          </cell>
          <cell r="N14">
            <v>130</v>
          </cell>
          <cell r="O14">
            <v>61</v>
          </cell>
          <cell r="P14">
            <v>1</v>
          </cell>
        </row>
        <row r="15">
          <cell r="A15" t="str">
            <v>Tomáš</v>
          </cell>
          <cell r="K15" t="str">
            <v>Pavel</v>
          </cell>
        </row>
        <row r="17">
          <cell r="A17">
            <v>24773</v>
          </cell>
          <cell r="K17">
            <v>10206</v>
          </cell>
        </row>
        <row r="18">
          <cell r="A18" t="str">
            <v>Fořtová</v>
          </cell>
          <cell r="D18">
            <v>141</v>
          </cell>
          <cell r="E18">
            <v>53</v>
          </cell>
          <cell r="F18">
            <v>2</v>
          </cell>
          <cell r="K18" t="str">
            <v xml:space="preserve">Kašpar </v>
          </cell>
          <cell r="N18">
            <v>161</v>
          </cell>
          <cell r="O18">
            <v>53</v>
          </cell>
          <cell r="P18">
            <v>3</v>
          </cell>
        </row>
        <row r="19">
          <cell r="D19">
            <v>148</v>
          </cell>
          <cell r="E19">
            <v>62</v>
          </cell>
          <cell r="F19">
            <v>1</v>
          </cell>
          <cell r="N19">
            <v>146</v>
          </cell>
          <cell r="O19">
            <v>71</v>
          </cell>
          <cell r="P19">
            <v>0</v>
          </cell>
        </row>
        <row r="20">
          <cell r="A20" t="str">
            <v>Lidmila</v>
          </cell>
          <cell r="K20" t="str">
            <v>Rostislav</v>
          </cell>
        </row>
        <row r="22">
          <cell r="A22">
            <v>1042</v>
          </cell>
          <cell r="K22">
            <v>1192</v>
          </cell>
        </row>
        <row r="23">
          <cell r="A23" t="str">
            <v>Kocan    Náhr. z dr. D</v>
          </cell>
          <cell r="D23">
            <v>158</v>
          </cell>
          <cell r="E23">
            <v>63</v>
          </cell>
          <cell r="F23">
            <v>2</v>
          </cell>
          <cell r="K23" t="str">
            <v xml:space="preserve">Kašpar </v>
          </cell>
          <cell r="N23">
            <v>163</v>
          </cell>
          <cell r="O23">
            <v>61</v>
          </cell>
          <cell r="P23">
            <v>4</v>
          </cell>
        </row>
        <row r="24">
          <cell r="D24">
            <v>142</v>
          </cell>
          <cell r="E24">
            <v>62</v>
          </cell>
          <cell r="F24">
            <v>1</v>
          </cell>
          <cell r="N24">
            <v>143</v>
          </cell>
          <cell r="O24">
            <v>61</v>
          </cell>
          <cell r="P24">
            <v>2</v>
          </cell>
        </row>
        <row r="25">
          <cell r="A25" t="str">
            <v>Michal</v>
          </cell>
          <cell r="K25" t="str">
            <v>David</v>
          </cell>
        </row>
        <row r="27">
          <cell r="A27">
            <v>19841</v>
          </cell>
          <cell r="K27">
            <v>1238</v>
          </cell>
        </row>
        <row r="28">
          <cell r="A28" t="str">
            <v>Fořt</v>
          </cell>
          <cell r="D28">
            <v>141</v>
          </cell>
          <cell r="E28">
            <v>62</v>
          </cell>
          <cell r="F28">
            <v>6</v>
          </cell>
          <cell r="K28" t="str">
            <v>Kourek</v>
          </cell>
          <cell r="N28">
            <v>160</v>
          </cell>
          <cell r="O28">
            <v>43</v>
          </cell>
          <cell r="P28">
            <v>2</v>
          </cell>
        </row>
        <row r="29">
          <cell r="D29">
            <v>139</v>
          </cell>
          <cell r="E29">
            <v>45</v>
          </cell>
          <cell r="F29">
            <v>6</v>
          </cell>
          <cell r="N29">
            <v>150</v>
          </cell>
          <cell r="O29">
            <v>61</v>
          </cell>
          <cell r="P29">
            <v>5</v>
          </cell>
        </row>
        <row r="30">
          <cell r="A30" t="str">
            <v>Michal</v>
          </cell>
          <cell r="K30" t="str">
            <v>Jaroslav</v>
          </cell>
        </row>
        <row r="32">
          <cell r="A32">
            <v>1007</v>
          </cell>
          <cell r="K32">
            <v>17967</v>
          </cell>
        </row>
        <row r="33">
          <cell r="A33" t="str">
            <v>Forman</v>
          </cell>
          <cell r="D33">
            <v>142</v>
          </cell>
          <cell r="E33">
            <v>72</v>
          </cell>
          <cell r="F33">
            <v>1</v>
          </cell>
          <cell r="K33" t="str">
            <v xml:space="preserve">Kašpar </v>
          </cell>
          <cell r="N33">
            <v>125</v>
          </cell>
          <cell r="O33">
            <v>53</v>
          </cell>
          <cell r="P33">
            <v>6</v>
          </cell>
        </row>
        <row r="34">
          <cell r="D34">
            <v>147</v>
          </cell>
          <cell r="E34">
            <v>53</v>
          </cell>
          <cell r="F34">
            <v>2</v>
          </cell>
          <cell r="N34">
            <v>123</v>
          </cell>
          <cell r="O34">
            <v>63</v>
          </cell>
          <cell r="P34">
            <v>3</v>
          </cell>
        </row>
        <row r="35">
          <cell r="A35" t="str">
            <v>Pavel</v>
          </cell>
          <cell r="K35" t="str">
            <v>Petr</v>
          </cell>
        </row>
        <row r="37">
          <cell r="A37">
            <v>1006</v>
          </cell>
          <cell r="K37">
            <v>18519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 xml:space="preserve">Pokorná </v>
          </cell>
          <cell r="D8">
            <v>165</v>
          </cell>
          <cell r="E8">
            <v>63</v>
          </cell>
          <cell r="F8">
            <v>4</v>
          </cell>
          <cell r="K8" t="str">
            <v>Strnad</v>
          </cell>
          <cell r="N8">
            <v>144</v>
          </cell>
          <cell r="O8">
            <v>81</v>
          </cell>
          <cell r="P8">
            <v>0</v>
          </cell>
        </row>
        <row r="9">
          <cell r="D9">
            <v>158</v>
          </cell>
          <cell r="E9">
            <v>63</v>
          </cell>
          <cell r="F9">
            <v>4</v>
          </cell>
          <cell r="N9">
            <v>138</v>
          </cell>
          <cell r="O9">
            <v>61</v>
          </cell>
          <cell r="P9">
            <v>2</v>
          </cell>
        </row>
        <row r="10">
          <cell r="A10" t="str">
            <v>Jindra</v>
          </cell>
          <cell r="K10" t="str">
            <v>Pavel</v>
          </cell>
        </row>
        <row r="12">
          <cell r="A12">
            <v>1089</v>
          </cell>
          <cell r="K12">
            <v>787</v>
          </cell>
        </row>
        <row r="13">
          <cell r="A13" t="str">
            <v>Jurášek</v>
          </cell>
          <cell r="D13">
            <v>143</v>
          </cell>
          <cell r="E13">
            <v>32</v>
          </cell>
          <cell r="F13">
            <v>8</v>
          </cell>
          <cell r="K13" t="str">
            <v>Mařánek</v>
          </cell>
          <cell r="N13">
            <v>128</v>
          </cell>
          <cell r="O13">
            <v>53</v>
          </cell>
          <cell r="P13">
            <v>5</v>
          </cell>
        </row>
        <row r="14">
          <cell r="D14">
            <v>145</v>
          </cell>
          <cell r="E14">
            <v>63</v>
          </cell>
          <cell r="F14">
            <v>4</v>
          </cell>
          <cell r="N14">
            <v>155</v>
          </cell>
          <cell r="O14">
            <v>71</v>
          </cell>
          <cell r="P14">
            <v>1</v>
          </cell>
        </row>
        <row r="15">
          <cell r="A15" t="str">
            <v>Josef</v>
          </cell>
          <cell r="K15" t="str">
            <v>Jan</v>
          </cell>
        </row>
        <row r="17">
          <cell r="A17">
            <v>13557</v>
          </cell>
          <cell r="K17">
            <v>15372</v>
          </cell>
        </row>
        <row r="18">
          <cell r="A18" t="str">
            <v xml:space="preserve">Kučera </v>
          </cell>
          <cell r="D18">
            <v>155</v>
          </cell>
          <cell r="E18">
            <v>97</v>
          </cell>
          <cell r="F18">
            <v>0</v>
          </cell>
          <cell r="K18" t="str">
            <v>Kohout</v>
          </cell>
          <cell r="N18">
            <v>153</v>
          </cell>
          <cell r="O18">
            <v>69</v>
          </cell>
          <cell r="P18">
            <v>2</v>
          </cell>
        </row>
        <row r="19">
          <cell r="D19">
            <v>138</v>
          </cell>
          <cell r="E19">
            <v>62</v>
          </cell>
          <cell r="F19">
            <v>5</v>
          </cell>
          <cell r="N19">
            <v>154</v>
          </cell>
          <cell r="O19">
            <v>54</v>
          </cell>
          <cell r="P19">
            <v>6</v>
          </cell>
        </row>
        <row r="20">
          <cell r="A20" t="str">
            <v>Josef</v>
          </cell>
          <cell r="K20" t="str">
            <v>Karel</v>
          </cell>
        </row>
        <row r="22">
          <cell r="A22">
            <v>940</v>
          </cell>
          <cell r="K22">
            <v>21168</v>
          </cell>
        </row>
        <row r="23">
          <cell r="A23" t="str">
            <v xml:space="preserve">Tesař </v>
          </cell>
          <cell r="D23">
            <v>158</v>
          </cell>
          <cell r="E23">
            <v>80</v>
          </cell>
          <cell r="F23">
            <v>2</v>
          </cell>
          <cell r="K23" t="str">
            <v>Novotný</v>
          </cell>
          <cell r="N23">
            <v>160</v>
          </cell>
          <cell r="O23">
            <v>63</v>
          </cell>
          <cell r="P23">
            <v>2</v>
          </cell>
        </row>
        <row r="24">
          <cell r="D24">
            <v>144</v>
          </cell>
          <cell r="E24">
            <v>70</v>
          </cell>
          <cell r="F24">
            <v>1</v>
          </cell>
          <cell r="N24">
            <v>157</v>
          </cell>
          <cell r="O24">
            <v>77</v>
          </cell>
          <cell r="P24">
            <v>4</v>
          </cell>
        </row>
        <row r="25">
          <cell r="A25" t="str">
            <v>Josef</v>
          </cell>
          <cell r="K25" t="str">
            <v>Karel</v>
          </cell>
        </row>
        <row r="27">
          <cell r="A27">
            <v>955</v>
          </cell>
          <cell r="K27">
            <v>2516</v>
          </cell>
        </row>
        <row r="28">
          <cell r="A28" t="str">
            <v>Plachý</v>
          </cell>
          <cell r="D28">
            <v>159</v>
          </cell>
          <cell r="E28">
            <v>67</v>
          </cell>
          <cell r="F28">
            <v>0</v>
          </cell>
          <cell r="K28" t="str">
            <v>Spěváček</v>
          </cell>
          <cell r="N28">
            <v>164</v>
          </cell>
          <cell r="O28">
            <v>52</v>
          </cell>
          <cell r="P28">
            <v>4</v>
          </cell>
        </row>
        <row r="29">
          <cell r="D29">
            <v>154</v>
          </cell>
          <cell r="E29">
            <v>81</v>
          </cell>
          <cell r="F29">
            <v>1</v>
          </cell>
          <cell r="N29">
            <v>142</v>
          </cell>
          <cell r="O29">
            <v>69</v>
          </cell>
          <cell r="P29">
            <v>5</v>
          </cell>
        </row>
        <row r="30">
          <cell r="A30" t="str">
            <v>Pavel</v>
          </cell>
          <cell r="K30" t="str">
            <v>Jiří</v>
          </cell>
        </row>
        <row r="32">
          <cell r="A32">
            <v>21805</v>
          </cell>
          <cell r="K32">
            <v>11112</v>
          </cell>
        </row>
        <row r="33">
          <cell r="A33" t="str">
            <v xml:space="preserve">Barcal </v>
          </cell>
          <cell r="D33">
            <v>164</v>
          </cell>
          <cell r="E33">
            <v>89</v>
          </cell>
          <cell r="F33">
            <v>2</v>
          </cell>
          <cell r="K33" t="str">
            <v xml:space="preserve">Bok </v>
          </cell>
          <cell r="N33">
            <v>138</v>
          </cell>
          <cell r="O33">
            <v>60</v>
          </cell>
          <cell r="P33">
            <v>3</v>
          </cell>
        </row>
        <row r="34">
          <cell r="D34">
            <v>160</v>
          </cell>
          <cell r="E34">
            <v>72</v>
          </cell>
          <cell r="F34">
            <v>1</v>
          </cell>
          <cell r="N34">
            <v>157</v>
          </cell>
          <cell r="O34">
            <v>62</v>
          </cell>
          <cell r="P34">
            <v>6</v>
          </cell>
        </row>
        <row r="35">
          <cell r="A35" t="str">
            <v>Zdeněk</v>
          </cell>
          <cell r="K35" t="str">
            <v>Jaromír</v>
          </cell>
        </row>
        <row r="37">
          <cell r="A37">
            <v>924</v>
          </cell>
          <cell r="K37">
            <v>14609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6"/>
  <sheetViews>
    <sheetView showGridLines="0" showRowColHeaders="0" tabSelected="1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30" t="s">
        <v>3</v>
      </c>
      <c r="M1" s="230"/>
      <c r="N1" s="230"/>
      <c r="O1" s="231" t="s">
        <v>4</v>
      </c>
      <c r="P1" s="231"/>
      <c r="Q1" s="232"/>
      <c r="R1" s="232"/>
      <c r="S1" s="232"/>
    </row>
    <row r="2" spans="1:19" ht="9.9499999999999993" customHeight="1" thickBot="1" x14ac:dyDescent="0.25">
      <c r="B2" s="228"/>
      <c r="C2" s="228"/>
    </row>
    <row r="3" spans="1:19" ht="18.75" thickBot="1" x14ac:dyDescent="0.25">
      <c r="A3" s="2" t="s">
        <v>5</v>
      </c>
      <c r="B3" s="233" t="s">
        <v>6</v>
      </c>
      <c r="C3" s="234"/>
      <c r="D3" s="234"/>
      <c r="E3" s="234"/>
      <c r="F3" s="234"/>
      <c r="G3" s="234"/>
      <c r="H3" s="234"/>
      <c r="I3" s="235"/>
      <c r="J3" s="3"/>
      <c r="K3" s="2" t="s">
        <v>7</v>
      </c>
      <c r="L3" s="233" t="s">
        <v>8</v>
      </c>
      <c r="M3" s="234"/>
      <c r="N3" s="234"/>
      <c r="O3" s="234"/>
      <c r="P3" s="234"/>
      <c r="Q3" s="234"/>
      <c r="R3" s="234"/>
      <c r="S3" s="235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36" t="s">
        <v>9</v>
      </c>
      <c r="B5" s="237"/>
      <c r="C5" s="238" t="s">
        <v>10</v>
      </c>
      <c r="D5" s="222" t="s">
        <v>11</v>
      </c>
      <c r="E5" s="223"/>
      <c r="F5" s="223"/>
      <c r="G5" s="224"/>
      <c r="H5" s="4"/>
      <c r="I5" s="5" t="s">
        <v>12</v>
      </c>
      <c r="J5" s="3"/>
      <c r="K5" s="236" t="s">
        <v>9</v>
      </c>
      <c r="L5" s="237"/>
      <c r="M5" s="238" t="s">
        <v>10</v>
      </c>
      <c r="N5" s="222" t="s">
        <v>11</v>
      </c>
      <c r="O5" s="223"/>
      <c r="P5" s="223"/>
      <c r="Q5" s="224"/>
      <c r="R5" s="4"/>
      <c r="S5" s="5" t="s">
        <v>12</v>
      </c>
    </row>
    <row r="6" spans="1:19" ht="12.95" customHeight="1" x14ac:dyDescent="0.2">
      <c r="A6" s="225" t="s">
        <v>13</v>
      </c>
      <c r="B6" s="226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25" t="s">
        <v>13</v>
      </c>
      <c r="L6" s="226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20" t="s">
        <v>19</v>
      </c>
      <c r="B8" s="221"/>
      <c r="C8" s="12">
        <v>1</v>
      </c>
      <c r="D8" s="13">
        <v>165</v>
      </c>
      <c r="E8" s="14">
        <v>63</v>
      </c>
      <c r="F8" s="14">
        <v>4</v>
      </c>
      <c r="G8" s="15">
        <v>228</v>
      </c>
      <c r="H8" s="16"/>
      <c r="I8" s="17"/>
      <c r="J8" s="3"/>
      <c r="K8" s="220" t="s">
        <v>20</v>
      </c>
      <c r="L8" s="221"/>
      <c r="M8" s="12">
        <v>2</v>
      </c>
      <c r="N8" s="13">
        <v>144</v>
      </c>
      <c r="O8" s="14">
        <v>81</v>
      </c>
      <c r="P8" s="14">
        <v>0</v>
      </c>
      <c r="Q8" s="15">
        <v>225</v>
      </c>
      <c r="R8" s="16"/>
      <c r="S8" s="17"/>
    </row>
    <row r="9" spans="1:19" ht="12.95" customHeight="1" x14ac:dyDescent="0.2">
      <c r="A9" s="216"/>
      <c r="B9" s="217"/>
      <c r="C9" s="18">
        <v>2</v>
      </c>
      <c r="D9" s="19">
        <v>158</v>
      </c>
      <c r="E9" s="20">
        <v>63</v>
      </c>
      <c r="F9" s="20">
        <v>4</v>
      </c>
      <c r="G9" s="21">
        <v>221</v>
      </c>
      <c r="H9" s="16"/>
      <c r="I9" s="17"/>
      <c r="J9" s="3"/>
      <c r="K9" s="216"/>
      <c r="L9" s="217"/>
      <c r="M9" s="18">
        <v>1</v>
      </c>
      <c r="N9" s="19">
        <v>138</v>
      </c>
      <c r="O9" s="20">
        <v>61</v>
      </c>
      <c r="P9" s="20">
        <v>2</v>
      </c>
      <c r="Q9" s="21">
        <v>199</v>
      </c>
      <c r="R9" s="16"/>
      <c r="S9" s="17"/>
    </row>
    <row r="10" spans="1:19" ht="9.9499999999999993" customHeight="1" x14ac:dyDescent="0.2">
      <c r="A10" s="218" t="s">
        <v>21</v>
      </c>
      <c r="B10" s="219"/>
      <c r="C10" s="22"/>
      <c r="D10" s="23"/>
      <c r="E10" s="23"/>
      <c r="F10" s="23"/>
      <c r="G10" s="24" t="s">
        <v>22</v>
      </c>
      <c r="H10" s="16"/>
      <c r="I10" s="25"/>
      <c r="J10" s="3"/>
      <c r="K10" s="218" t="s">
        <v>23</v>
      </c>
      <c r="L10" s="219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18"/>
      <c r="B11" s="219"/>
      <c r="C11" s="26"/>
      <c r="D11" s="27"/>
      <c r="E11" s="27"/>
      <c r="F11" s="27"/>
      <c r="G11" s="28" t="s">
        <v>22</v>
      </c>
      <c r="H11" s="16"/>
      <c r="I11" s="210">
        <v>2</v>
      </c>
      <c r="J11" s="3"/>
      <c r="K11" s="218"/>
      <c r="L11" s="219"/>
      <c r="M11" s="26"/>
      <c r="N11" s="27"/>
      <c r="O11" s="27"/>
      <c r="P11" s="27"/>
      <c r="Q11" s="28" t="s">
        <v>22</v>
      </c>
      <c r="R11" s="16"/>
      <c r="S11" s="210">
        <v>0</v>
      </c>
    </row>
    <row r="12" spans="1:19" ht="15.95" customHeight="1" thickBot="1" x14ac:dyDescent="0.25">
      <c r="A12" s="212">
        <v>1089</v>
      </c>
      <c r="B12" s="213"/>
      <c r="C12" s="29" t="s">
        <v>17</v>
      </c>
      <c r="D12" s="30">
        <v>323</v>
      </c>
      <c r="E12" s="31">
        <v>126</v>
      </c>
      <c r="F12" s="32">
        <v>8</v>
      </c>
      <c r="G12" s="33">
        <v>449</v>
      </c>
      <c r="H12" s="34"/>
      <c r="I12" s="211"/>
      <c r="J12" s="3"/>
      <c r="K12" s="212">
        <v>787</v>
      </c>
      <c r="L12" s="213"/>
      <c r="M12" s="29" t="s">
        <v>17</v>
      </c>
      <c r="N12" s="30">
        <v>282</v>
      </c>
      <c r="O12" s="31">
        <v>142</v>
      </c>
      <c r="P12" s="32">
        <v>2</v>
      </c>
      <c r="Q12" s="33">
        <v>424</v>
      </c>
      <c r="R12" s="34"/>
      <c r="S12" s="211"/>
    </row>
    <row r="13" spans="1:19" ht="12.95" customHeight="1" thickTop="1" x14ac:dyDescent="0.2">
      <c r="A13" s="214" t="s">
        <v>24</v>
      </c>
      <c r="B13" s="215"/>
      <c r="C13" s="35">
        <v>1</v>
      </c>
      <c r="D13" s="36">
        <v>143</v>
      </c>
      <c r="E13" s="37">
        <v>32</v>
      </c>
      <c r="F13" s="37">
        <v>8</v>
      </c>
      <c r="G13" s="38">
        <v>175</v>
      </c>
      <c r="H13" s="16"/>
      <c r="I13" s="17"/>
      <c r="J13" s="3"/>
      <c r="K13" s="214" t="s">
        <v>25</v>
      </c>
      <c r="L13" s="215"/>
      <c r="M13" s="12">
        <v>2</v>
      </c>
      <c r="N13" s="36">
        <v>128</v>
      </c>
      <c r="O13" s="37">
        <v>53</v>
      </c>
      <c r="P13" s="37">
        <v>5</v>
      </c>
      <c r="Q13" s="38">
        <v>181</v>
      </c>
      <c r="R13" s="16"/>
      <c r="S13" s="17"/>
    </row>
    <row r="14" spans="1:19" ht="12.95" customHeight="1" x14ac:dyDescent="0.2">
      <c r="A14" s="216"/>
      <c r="B14" s="217"/>
      <c r="C14" s="18">
        <v>2</v>
      </c>
      <c r="D14" s="19">
        <v>145</v>
      </c>
      <c r="E14" s="20">
        <v>63</v>
      </c>
      <c r="F14" s="20">
        <v>4</v>
      </c>
      <c r="G14" s="21">
        <v>208</v>
      </c>
      <c r="H14" s="16"/>
      <c r="I14" s="17"/>
      <c r="J14" s="3"/>
      <c r="K14" s="216"/>
      <c r="L14" s="217"/>
      <c r="M14" s="18">
        <v>1</v>
      </c>
      <c r="N14" s="19">
        <v>155</v>
      </c>
      <c r="O14" s="20">
        <v>71</v>
      </c>
      <c r="P14" s="20">
        <v>1</v>
      </c>
      <c r="Q14" s="21">
        <v>226</v>
      </c>
      <c r="R14" s="16"/>
      <c r="S14" s="17"/>
    </row>
    <row r="15" spans="1:19" ht="9.9499999999999993" customHeight="1" x14ac:dyDescent="0.2">
      <c r="A15" s="218" t="s">
        <v>26</v>
      </c>
      <c r="B15" s="219"/>
      <c r="C15" s="22"/>
      <c r="D15" s="23"/>
      <c r="E15" s="23"/>
      <c r="F15" s="23"/>
      <c r="G15" s="24" t="s">
        <v>22</v>
      </c>
      <c r="H15" s="16"/>
      <c r="I15" s="25"/>
      <c r="J15" s="3"/>
      <c r="K15" s="218" t="s">
        <v>27</v>
      </c>
      <c r="L15" s="219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18"/>
      <c r="B16" s="219"/>
      <c r="C16" s="26"/>
      <c r="D16" s="27"/>
      <c r="E16" s="27"/>
      <c r="F16" s="27"/>
      <c r="G16" s="39" t="s">
        <v>22</v>
      </c>
      <c r="H16" s="16"/>
      <c r="I16" s="210">
        <v>0</v>
      </c>
      <c r="J16" s="3"/>
      <c r="K16" s="218"/>
      <c r="L16" s="219"/>
      <c r="M16" s="26"/>
      <c r="N16" s="27"/>
      <c r="O16" s="27"/>
      <c r="P16" s="27"/>
      <c r="Q16" s="39" t="s">
        <v>22</v>
      </c>
      <c r="R16" s="16"/>
      <c r="S16" s="210">
        <v>2</v>
      </c>
    </row>
    <row r="17" spans="1:19" ht="15.95" customHeight="1" thickBot="1" x14ac:dyDescent="0.25">
      <c r="A17" s="212">
        <v>13557</v>
      </c>
      <c r="B17" s="213"/>
      <c r="C17" s="29" t="s">
        <v>17</v>
      </c>
      <c r="D17" s="30">
        <v>288</v>
      </c>
      <c r="E17" s="31">
        <v>95</v>
      </c>
      <c r="F17" s="32">
        <v>12</v>
      </c>
      <c r="G17" s="33">
        <v>383</v>
      </c>
      <c r="H17" s="34"/>
      <c r="I17" s="211"/>
      <c r="J17" s="3"/>
      <c r="K17" s="212">
        <v>15372</v>
      </c>
      <c r="L17" s="213"/>
      <c r="M17" s="29" t="s">
        <v>17</v>
      </c>
      <c r="N17" s="30">
        <v>283</v>
      </c>
      <c r="O17" s="31">
        <v>124</v>
      </c>
      <c r="P17" s="32">
        <v>6</v>
      </c>
      <c r="Q17" s="33">
        <v>407</v>
      </c>
      <c r="R17" s="34"/>
      <c r="S17" s="211"/>
    </row>
    <row r="18" spans="1:19" ht="12.95" customHeight="1" thickTop="1" x14ac:dyDescent="0.2">
      <c r="A18" s="214" t="s">
        <v>28</v>
      </c>
      <c r="B18" s="215"/>
      <c r="C18" s="35">
        <v>1</v>
      </c>
      <c r="D18" s="36">
        <v>155</v>
      </c>
      <c r="E18" s="37">
        <v>97</v>
      </c>
      <c r="F18" s="37">
        <v>0</v>
      </c>
      <c r="G18" s="38">
        <v>252</v>
      </c>
      <c r="H18" s="16"/>
      <c r="I18" s="17"/>
      <c r="J18" s="3"/>
      <c r="K18" s="214" t="s">
        <v>29</v>
      </c>
      <c r="L18" s="215"/>
      <c r="M18" s="12">
        <v>2</v>
      </c>
      <c r="N18" s="36">
        <v>153</v>
      </c>
      <c r="O18" s="37">
        <v>69</v>
      </c>
      <c r="P18" s="37">
        <v>2</v>
      </c>
      <c r="Q18" s="38">
        <v>222</v>
      </c>
      <c r="R18" s="16"/>
      <c r="S18" s="17"/>
    </row>
    <row r="19" spans="1:19" ht="12.95" customHeight="1" x14ac:dyDescent="0.2">
      <c r="A19" s="216"/>
      <c r="B19" s="217"/>
      <c r="C19" s="18">
        <v>2</v>
      </c>
      <c r="D19" s="19">
        <v>138</v>
      </c>
      <c r="E19" s="20">
        <v>62</v>
      </c>
      <c r="F19" s="20">
        <v>5</v>
      </c>
      <c r="G19" s="21">
        <v>200</v>
      </c>
      <c r="H19" s="16"/>
      <c r="I19" s="17"/>
      <c r="J19" s="3"/>
      <c r="K19" s="216"/>
      <c r="L19" s="217"/>
      <c r="M19" s="18">
        <v>1</v>
      </c>
      <c r="N19" s="19">
        <v>154</v>
      </c>
      <c r="O19" s="20">
        <v>54</v>
      </c>
      <c r="P19" s="20">
        <v>6</v>
      </c>
      <c r="Q19" s="21">
        <v>208</v>
      </c>
      <c r="R19" s="16"/>
      <c r="S19" s="17"/>
    </row>
    <row r="20" spans="1:19" ht="9.9499999999999993" customHeight="1" x14ac:dyDescent="0.2">
      <c r="A20" s="218" t="s">
        <v>26</v>
      </c>
      <c r="B20" s="219"/>
      <c r="C20" s="22"/>
      <c r="D20" s="23"/>
      <c r="E20" s="23"/>
      <c r="F20" s="23"/>
      <c r="G20" s="24" t="s">
        <v>22</v>
      </c>
      <c r="H20" s="16"/>
      <c r="I20" s="25"/>
      <c r="J20" s="3"/>
      <c r="K20" s="218" t="s">
        <v>30</v>
      </c>
      <c r="L20" s="219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18"/>
      <c r="B21" s="219"/>
      <c r="C21" s="26"/>
      <c r="D21" s="27"/>
      <c r="E21" s="27"/>
      <c r="F21" s="27"/>
      <c r="G21" s="39" t="s">
        <v>22</v>
      </c>
      <c r="H21" s="16"/>
      <c r="I21" s="210">
        <v>2</v>
      </c>
      <c r="J21" s="3"/>
      <c r="K21" s="218"/>
      <c r="L21" s="219"/>
      <c r="M21" s="26"/>
      <c r="N21" s="27"/>
      <c r="O21" s="27"/>
      <c r="P21" s="27"/>
      <c r="Q21" s="39" t="s">
        <v>22</v>
      </c>
      <c r="R21" s="16"/>
      <c r="S21" s="210">
        <v>0</v>
      </c>
    </row>
    <row r="22" spans="1:19" ht="15.95" customHeight="1" thickBot="1" x14ac:dyDescent="0.25">
      <c r="A22" s="212">
        <v>940</v>
      </c>
      <c r="B22" s="213"/>
      <c r="C22" s="29" t="s">
        <v>17</v>
      </c>
      <c r="D22" s="30">
        <v>293</v>
      </c>
      <c r="E22" s="31">
        <v>159</v>
      </c>
      <c r="F22" s="32">
        <v>5</v>
      </c>
      <c r="G22" s="33">
        <v>452</v>
      </c>
      <c r="H22" s="34"/>
      <c r="I22" s="211"/>
      <c r="J22" s="3"/>
      <c r="K22" s="212">
        <v>21168</v>
      </c>
      <c r="L22" s="213"/>
      <c r="M22" s="29" t="s">
        <v>17</v>
      </c>
      <c r="N22" s="30">
        <v>307</v>
      </c>
      <c r="O22" s="31">
        <v>123</v>
      </c>
      <c r="P22" s="32">
        <v>8</v>
      </c>
      <c r="Q22" s="33">
        <v>430</v>
      </c>
      <c r="R22" s="34"/>
      <c r="S22" s="211"/>
    </row>
    <row r="23" spans="1:19" ht="12.95" customHeight="1" thickTop="1" x14ac:dyDescent="0.2">
      <c r="A23" s="214" t="s">
        <v>31</v>
      </c>
      <c r="B23" s="215"/>
      <c r="C23" s="35">
        <v>1</v>
      </c>
      <c r="D23" s="36">
        <v>158</v>
      </c>
      <c r="E23" s="37">
        <v>80</v>
      </c>
      <c r="F23" s="37">
        <v>2</v>
      </c>
      <c r="G23" s="38">
        <v>238</v>
      </c>
      <c r="H23" s="16"/>
      <c r="I23" s="17"/>
      <c r="J23" s="3"/>
      <c r="K23" s="214" t="s">
        <v>32</v>
      </c>
      <c r="L23" s="215"/>
      <c r="M23" s="12">
        <v>2</v>
      </c>
      <c r="N23" s="36">
        <v>160</v>
      </c>
      <c r="O23" s="37">
        <v>63</v>
      </c>
      <c r="P23" s="37">
        <v>2</v>
      </c>
      <c r="Q23" s="38">
        <v>223</v>
      </c>
      <c r="R23" s="16"/>
      <c r="S23" s="17"/>
    </row>
    <row r="24" spans="1:19" ht="12.95" customHeight="1" x14ac:dyDescent="0.2">
      <c r="A24" s="216"/>
      <c r="B24" s="217"/>
      <c r="C24" s="18">
        <v>2</v>
      </c>
      <c r="D24" s="19">
        <v>144</v>
      </c>
      <c r="E24" s="20">
        <v>70</v>
      </c>
      <c r="F24" s="20">
        <v>1</v>
      </c>
      <c r="G24" s="21">
        <v>214</v>
      </c>
      <c r="H24" s="16"/>
      <c r="I24" s="17"/>
      <c r="J24" s="3"/>
      <c r="K24" s="216"/>
      <c r="L24" s="217"/>
      <c r="M24" s="18">
        <v>1</v>
      </c>
      <c r="N24" s="19">
        <v>157</v>
      </c>
      <c r="O24" s="20">
        <v>77</v>
      </c>
      <c r="P24" s="20">
        <v>4</v>
      </c>
      <c r="Q24" s="21">
        <v>234</v>
      </c>
      <c r="R24" s="16"/>
      <c r="S24" s="17"/>
    </row>
    <row r="25" spans="1:19" ht="9.9499999999999993" customHeight="1" x14ac:dyDescent="0.2">
      <c r="A25" s="218" t="s">
        <v>26</v>
      </c>
      <c r="B25" s="219"/>
      <c r="C25" s="22"/>
      <c r="D25" s="23"/>
      <c r="E25" s="23"/>
      <c r="F25" s="23"/>
      <c r="G25" s="24" t="s">
        <v>22</v>
      </c>
      <c r="H25" s="16"/>
      <c r="I25" s="25"/>
      <c r="J25" s="3"/>
      <c r="K25" s="218" t="s">
        <v>30</v>
      </c>
      <c r="L25" s="219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18"/>
      <c r="B26" s="219"/>
      <c r="C26" s="26"/>
      <c r="D26" s="27"/>
      <c r="E26" s="27"/>
      <c r="F26" s="27"/>
      <c r="G26" s="39" t="s">
        <v>22</v>
      </c>
      <c r="H26" s="16"/>
      <c r="I26" s="210">
        <v>0</v>
      </c>
      <c r="J26" s="3"/>
      <c r="K26" s="218"/>
      <c r="L26" s="219"/>
      <c r="M26" s="26"/>
      <c r="N26" s="27"/>
      <c r="O26" s="27"/>
      <c r="P26" s="27"/>
      <c r="Q26" s="39" t="s">
        <v>22</v>
      </c>
      <c r="R26" s="16"/>
      <c r="S26" s="210">
        <v>2</v>
      </c>
    </row>
    <row r="27" spans="1:19" ht="15.95" customHeight="1" thickBot="1" x14ac:dyDescent="0.25">
      <c r="A27" s="212">
        <v>955</v>
      </c>
      <c r="B27" s="213"/>
      <c r="C27" s="29" t="s">
        <v>17</v>
      </c>
      <c r="D27" s="30">
        <v>302</v>
      </c>
      <c r="E27" s="31">
        <v>150</v>
      </c>
      <c r="F27" s="32">
        <v>3</v>
      </c>
      <c r="G27" s="33">
        <v>452</v>
      </c>
      <c r="H27" s="34"/>
      <c r="I27" s="211"/>
      <c r="J27" s="3"/>
      <c r="K27" s="212">
        <v>2516</v>
      </c>
      <c r="L27" s="213"/>
      <c r="M27" s="29" t="s">
        <v>17</v>
      </c>
      <c r="N27" s="30">
        <v>317</v>
      </c>
      <c r="O27" s="31">
        <v>140</v>
      </c>
      <c r="P27" s="32">
        <v>6</v>
      </c>
      <c r="Q27" s="33">
        <v>457</v>
      </c>
      <c r="R27" s="34"/>
      <c r="S27" s="211"/>
    </row>
    <row r="28" spans="1:19" ht="12.95" customHeight="1" thickTop="1" x14ac:dyDescent="0.2">
      <c r="A28" s="214" t="s">
        <v>33</v>
      </c>
      <c r="B28" s="215"/>
      <c r="C28" s="35">
        <v>1</v>
      </c>
      <c r="D28" s="36">
        <v>159</v>
      </c>
      <c r="E28" s="37">
        <v>67</v>
      </c>
      <c r="F28" s="37">
        <v>0</v>
      </c>
      <c r="G28" s="38">
        <v>226</v>
      </c>
      <c r="H28" s="16"/>
      <c r="I28" s="17"/>
      <c r="J28" s="3"/>
      <c r="K28" s="214" t="s">
        <v>34</v>
      </c>
      <c r="L28" s="215"/>
      <c r="M28" s="12">
        <v>2</v>
      </c>
      <c r="N28" s="36">
        <v>164</v>
      </c>
      <c r="O28" s="37">
        <v>52</v>
      </c>
      <c r="P28" s="37">
        <v>4</v>
      </c>
      <c r="Q28" s="38">
        <v>216</v>
      </c>
      <c r="R28" s="16"/>
      <c r="S28" s="17"/>
    </row>
    <row r="29" spans="1:19" ht="12.95" customHeight="1" x14ac:dyDescent="0.2">
      <c r="A29" s="216"/>
      <c r="B29" s="217"/>
      <c r="C29" s="18">
        <v>2</v>
      </c>
      <c r="D29" s="19">
        <v>154</v>
      </c>
      <c r="E29" s="20">
        <v>81</v>
      </c>
      <c r="F29" s="20">
        <v>1</v>
      </c>
      <c r="G29" s="21">
        <v>235</v>
      </c>
      <c r="H29" s="16"/>
      <c r="I29" s="17"/>
      <c r="J29" s="3"/>
      <c r="K29" s="216"/>
      <c r="L29" s="217"/>
      <c r="M29" s="18">
        <v>1</v>
      </c>
      <c r="N29" s="19">
        <v>142</v>
      </c>
      <c r="O29" s="20">
        <v>69</v>
      </c>
      <c r="P29" s="20">
        <v>5</v>
      </c>
      <c r="Q29" s="21">
        <v>211</v>
      </c>
      <c r="R29" s="16"/>
      <c r="S29" s="17"/>
    </row>
    <row r="30" spans="1:19" ht="9.9499999999999993" customHeight="1" x14ac:dyDescent="0.2">
      <c r="A30" s="218" t="s">
        <v>23</v>
      </c>
      <c r="B30" s="219"/>
      <c r="C30" s="22"/>
      <c r="D30" s="23"/>
      <c r="E30" s="23"/>
      <c r="F30" s="23"/>
      <c r="G30" s="24" t="s">
        <v>22</v>
      </c>
      <c r="H30" s="16"/>
      <c r="I30" s="25"/>
      <c r="J30" s="3"/>
      <c r="K30" s="218" t="s">
        <v>35</v>
      </c>
      <c r="L30" s="219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18"/>
      <c r="B31" s="219"/>
      <c r="C31" s="26"/>
      <c r="D31" s="27"/>
      <c r="E31" s="27"/>
      <c r="F31" s="27"/>
      <c r="G31" s="39" t="s">
        <v>22</v>
      </c>
      <c r="H31" s="16"/>
      <c r="I31" s="210">
        <v>2</v>
      </c>
      <c r="J31" s="3"/>
      <c r="K31" s="218"/>
      <c r="L31" s="219"/>
      <c r="M31" s="26"/>
      <c r="N31" s="27"/>
      <c r="O31" s="27"/>
      <c r="P31" s="27"/>
      <c r="Q31" s="39" t="s">
        <v>22</v>
      </c>
      <c r="R31" s="16"/>
      <c r="S31" s="210">
        <v>0</v>
      </c>
    </row>
    <row r="32" spans="1:19" ht="15.95" customHeight="1" thickBot="1" x14ac:dyDescent="0.25">
      <c r="A32" s="212">
        <v>21805</v>
      </c>
      <c r="B32" s="213"/>
      <c r="C32" s="29" t="s">
        <v>17</v>
      </c>
      <c r="D32" s="30">
        <v>313</v>
      </c>
      <c r="E32" s="31">
        <v>148</v>
      </c>
      <c r="F32" s="32">
        <v>1</v>
      </c>
      <c r="G32" s="33">
        <v>461</v>
      </c>
      <c r="H32" s="34"/>
      <c r="I32" s="211"/>
      <c r="J32" s="3"/>
      <c r="K32" s="212">
        <v>11112</v>
      </c>
      <c r="L32" s="213"/>
      <c r="M32" s="29" t="s">
        <v>17</v>
      </c>
      <c r="N32" s="30">
        <v>306</v>
      </c>
      <c r="O32" s="31">
        <v>121</v>
      </c>
      <c r="P32" s="32">
        <v>9</v>
      </c>
      <c r="Q32" s="33">
        <v>427</v>
      </c>
      <c r="R32" s="34"/>
      <c r="S32" s="211"/>
    </row>
    <row r="33" spans="1:19" ht="12.95" customHeight="1" thickTop="1" x14ac:dyDescent="0.2">
      <c r="A33" s="214" t="s">
        <v>36</v>
      </c>
      <c r="B33" s="215"/>
      <c r="C33" s="35">
        <v>1</v>
      </c>
      <c r="D33" s="36">
        <v>164</v>
      </c>
      <c r="E33" s="37">
        <v>89</v>
      </c>
      <c r="F33" s="37">
        <v>2</v>
      </c>
      <c r="G33" s="38">
        <v>253</v>
      </c>
      <c r="H33" s="16"/>
      <c r="I33" s="17"/>
      <c r="J33" s="3"/>
      <c r="K33" s="214" t="s">
        <v>37</v>
      </c>
      <c r="L33" s="215"/>
      <c r="M33" s="12">
        <v>2</v>
      </c>
      <c r="N33" s="36">
        <v>138</v>
      </c>
      <c r="O33" s="37">
        <v>60</v>
      </c>
      <c r="P33" s="37">
        <v>3</v>
      </c>
      <c r="Q33" s="38">
        <v>198</v>
      </c>
      <c r="R33" s="16"/>
      <c r="S33" s="17"/>
    </row>
    <row r="34" spans="1:19" ht="12.95" customHeight="1" x14ac:dyDescent="0.2">
      <c r="A34" s="216"/>
      <c r="B34" s="217"/>
      <c r="C34" s="18">
        <v>2</v>
      </c>
      <c r="D34" s="19">
        <v>160</v>
      </c>
      <c r="E34" s="20">
        <v>72</v>
      </c>
      <c r="F34" s="20">
        <v>1</v>
      </c>
      <c r="G34" s="21">
        <v>232</v>
      </c>
      <c r="H34" s="16"/>
      <c r="I34" s="17"/>
      <c r="J34" s="3"/>
      <c r="K34" s="216"/>
      <c r="L34" s="217"/>
      <c r="M34" s="18">
        <v>1</v>
      </c>
      <c r="N34" s="19">
        <v>157</v>
      </c>
      <c r="O34" s="20">
        <v>62</v>
      </c>
      <c r="P34" s="20">
        <v>6</v>
      </c>
      <c r="Q34" s="21">
        <v>219</v>
      </c>
      <c r="R34" s="16"/>
      <c r="S34" s="17"/>
    </row>
    <row r="35" spans="1:19" ht="9.9499999999999993" customHeight="1" x14ac:dyDescent="0.2">
      <c r="A35" s="218" t="s">
        <v>38</v>
      </c>
      <c r="B35" s="219"/>
      <c r="C35" s="22"/>
      <c r="D35" s="23"/>
      <c r="E35" s="23"/>
      <c r="F35" s="23"/>
      <c r="G35" s="24" t="s">
        <v>22</v>
      </c>
      <c r="H35" s="16"/>
      <c r="I35" s="25"/>
      <c r="J35" s="3"/>
      <c r="K35" s="218" t="s">
        <v>39</v>
      </c>
      <c r="L35" s="219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18"/>
      <c r="B36" s="219"/>
      <c r="C36" s="26"/>
      <c r="D36" s="27"/>
      <c r="E36" s="27"/>
      <c r="F36" s="27"/>
      <c r="G36" s="39" t="s">
        <v>22</v>
      </c>
      <c r="H36" s="16"/>
      <c r="I36" s="210">
        <v>2</v>
      </c>
      <c r="J36" s="3"/>
      <c r="K36" s="218"/>
      <c r="L36" s="219"/>
      <c r="M36" s="26"/>
      <c r="N36" s="27"/>
      <c r="O36" s="27"/>
      <c r="P36" s="27"/>
      <c r="Q36" s="39" t="s">
        <v>22</v>
      </c>
      <c r="R36" s="16"/>
      <c r="S36" s="210">
        <v>0</v>
      </c>
    </row>
    <row r="37" spans="1:19" ht="15.95" customHeight="1" thickBot="1" x14ac:dyDescent="0.25">
      <c r="A37" s="212">
        <v>924</v>
      </c>
      <c r="B37" s="213"/>
      <c r="C37" s="29" t="s">
        <v>17</v>
      </c>
      <c r="D37" s="30">
        <v>324</v>
      </c>
      <c r="E37" s="31">
        <v>161</v>
      </c>
      <c r="F37" s="32">
        <v>3</v>
      </c>
      <c r="G37" s="33">
        <v>485</v>
      </c>
      <c r="H37" s="34"/>
      <c r="I37" s="211"/>
      <c r="J37" s="3"/>
      <c r="K37" s="212">
        <v>14609</v>
      </c>
      <c r="L37" s="213"/>
      <c r="M37" s="29" t="s">
        <v>17</v>
      </c>
      <c r="N37" s="30">
        <v>295</v>
      </c>
      <c r="O37" s="31">
        <v>122</v>
      </c>
      <c r="P37" s="32">
        <v>9</v>
      </c>
      <c r="Q37" s="33">
        <v>417</v>
      </c>
      <c r="R37" s="34"/>
      <c r="S37" s="211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40</v>
      </c>
      <c r="D39" s="43">
        <v>1843</v>
      </c>
      <c r="E39" s="44">
        <v>839</v>
      </c>
      <c r="F39" s="45">
        <v>32</v>
      </c>
      <c r="G39" s="46">
        <v>2682</v>
      </c>
      <c r="H39" s="47"/>
      <c r="I39" s="48">
        <v>4</v>
      </c>
      <c r="J39" s="3"/>
      <c r="K39" s="40">
        <v>6</v>
      </c>
      <c r="L39" s="41"/>
      <c r="M39" s="42" t="s">
        <v>40</v>
      </c>
      <c r="N39" s="43">
        <v>1790</v>
      </c>
      <c r="O39" s="44">
        <v>772</v>
      </c>
      <c r="P39" s="45">
        <v>40</v>
      </c>
      <c r="Q39" s="46">
        <v>2562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41</v>
      </c>
      <c r="C41" s="201"/>
      <c r="D41" s="201"/>
      <c r="E41" s="201"/>
      <c r="F41" s="3"/>
      <c r="G41" s="202" t="s">
        <v>42</v>
      </c>
      <c r="H41" s="203"/>
      <c r="I41" s="51">
        <v>12</v>
      </c>
      <c r="J41" s="3"/>
      <c r="K41" s="49"/>
      <c r="L41" s="50" t="s">
        <v>41</v>
      </c>
      <c r="M41" s="201"/>
      <c r="N41" s="201"/>
      <c r="O41" s="201"/>
      <c r="P41" s="3"/>
      <c r="Q41" s="202" t="s">
        <v>42</v>
      </c>
      <c r="R41" s="203"/>
      <c r="S41" s="51">
        <v>4</v>
      </c>
    </row>
    <row r="42" spans="1:19" ht="20.100000000000001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/>
      <c r="N42" s="204"/>
      <c r="O42" s="204"/>
      <c r="P42" s="55"/>
      <c r="Q42" s="56"/>
      <c r="R42" s="56"/>
      <c r="S42" s="56"/>
    </row>
    <row r="43" spans="1:19" ht="24.95" customHeight="1" x14ac:dyDescent="0.2">
      <c r="A43" s="53" t="s">
        <v>44</v>
      </c>
      <c r="B43" s="53" t="s">
        <v>45</v>
      </c>
      <c r="C43" s="205"/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100000000000001" customHeight="1" x14ac:dyDescent="0.2">
      <c r="B46" s="61" t="s">
        <v>48</v>
      </c>
      <c r="C46" s="208" t="s">
        <v>49</v>
      </c>
      <c r="D46" s="208"/>
      <c r="I46" s="61" t="s">
        <v>50</v>
      </c>
      <c r="J46" s="209">
        <v>18</v>
      </c>
      <c r="K46" s="209"/>
    </row>
    <row r="47" spans="1:19" ht="20.100000000000001" customHeight="1" x14ac:dyDescent="0.2">
      <c r="B47" s="61" t="s">
        <v>51</v>
      </c>
      <c r="C47" s="198" t="s">
        <v>52</v>
      </c>
      <c r="D47" s="198"/>
      <c r="I47" s="61" t="s">
        <v>53</v>
      </c>
      <c r="J47" s="199">
        <v>2</v>
      </c>
      <c r="K47" s="199"/>
      <c r="P47" s="61" t="s">
        <v>54</v>
      </c>
      <c r="Q47" s="200"/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57</v>
      </c>
      <c r="C55" s="69"/>
      <c r="D55" s="70"/>
      <c r="E55" s="68" t="s">
        <v>58</v>
      </c>
      <c r="F55" s="69"/>
      <c r="G55" s="69"/>
      <c r="H55" s="69"/>
      <c r="I55" s="70"/>
      <c r="J55" s="63"/>
      <c r="K55" s="71"/>
      <c r="L55" s="68" t="s">
        <v>57</v>
      </c>
      <c r="M55" s="69"/>
      <c r="N55" s="70"/>
      <c r="O55" s="68" t="s">
        <v>58</v>
      </c>
      <c r="P55" s="69"/>
      <c r="Q55" s="69"/>
      <c r="R55" s="69"/>
      <c r="S55" s="72"/>
    </row>
    <row r="56" spans="1:19" ht="18" customHeight="1" x14ac:dyDescent="0.2">
      <c r="A56" s="73" t="s">
        <v>59</v>
      </c>
      <c r="B56" s="74" t="s">
        <v>60</v>
      </c>
      <c r="C56" s="75"/>
      <c r="D56" s="76" t="s">
        <v>61</v>
      </c>
      <c r="E56" s="74" t="s">
        <v>60</v>
      </c>
      <c r="F56" s="77"/>
      <c r="G56" s="77"/>
      <c r="H56" s="78"/>
      <c r="I56" s="76" t="s">
        <v>61</v>
      </c>
      <c r="J56" s="63"/>
      <c r="K56" s="79" t="s">
        <v>59</v>
      </c>
      <c r="L56" s="74" t="s">
        <v>60</v>
      </c>
      <c r="M56" s="75"/>
      <c r="N56" s="76" t="s">
        <v>61</v>
      </c>
      <c r="O56" s="74" t="s">
        <v>60</v>
      </c>
      <c r="P56" s="77"/>
      <c r="Q56" s="77"/>
      <c r="R56" s="78"/>
      <c r="S56" s="80" t="s">
        <v>61</v>
      </c>
    </row>
    <row r="57" spans="1:19" ht="18" customHeight="1" x14ac:dyDescent="0.2">
      <c r="A57" s="81"/>
      <c r="B57" s="186"/>
      <c r="C57" s="187"/>
      <c r="D57" s="82"/>
      <c r="E57" s="186"/>
      <c r="F57" s="188"/>
      <c r="G57" s="188"/>
      <c r="H57" s="187"/>
      <c r="I57" s="82"/>
      <c r="J57" s="83"/>
      <c r="K57" s="84"/>
      <c r="L57" s="186"/>
      <c r="M57" s="187"/>
      <c r="N57" s="82"/>
      <c r="O57" s="186"/>
      <c r="P57" s="188"/>
      <c r="Q57" s="188"/>
      <c r="R57" s="187"/>
      <c r="S57" s="8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8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0999999999999996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30" t="s">
        <v>65</v>
      </c>
      <c r="M1" s="230"/>
      <c r="N1" s="230"/>
      <c r="O1" s="231" t="s">
        <v>4</v>
      </c>
      <c r="P1" s="231"/>
      <c r="Q1" s="232">
        <v>42808</v>
      </c>
      <c r="R1" s="232"/>
      <c r="S1" s="232"/>
    </row>
    <row r="2" spans="1:19" ht="9.9499999999999993" customHeight="1" thickBot="1" x14ac:dyDescent="0.25">
      <c r="B2" s="228"/>
      <c r="C2" s="228"/>
    </row>
    <row r="3" spans="1:19" ht="18.75" thickBot="1" x14ac:dyDescent="0.25">
      <c r="A3" s="2" t="s">
        <v>5</v>
      </c>
      <c r="B3" s="233" t="s">
        <v>66</v>
      </c>
      <c r="C3" s="234"/>
      <c r="D3" s="234"/>
      <c r="E3" s="234"/>
      <c r="F3" s="234"/>
      <c r="G3" s="234"/>
      <c r="H3" s="234"/>
      <c r="I3" s="235"/>
      <c r="J3" s="3"/>
      <c r="K3" s="2" t="s">
        <v>7</v>
      </c>
      <c r="L3" s="233" t="s">
        <v>67</v>
      </c>
      <c r="M3" s="234"/>
      <c r="N3" s="234"/>
      <c r="O3" s="234"/>
      <c r="P3" s="234"/>
      <c r="Q3" s="234"/>
      <c r="R3" s="234"/>
      <c r="S3" s="235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36" t="s">
        <v>9</v>
      </c>
      <c r="B5" s="237"/>
      <c r="C5" s="238" t="s">
        <v>10</v>
      </c>
      <c r="D5" s="222" t="s">
        <v>11</v>
      </c>
      <c r="E5" s="223"/>
      <c r="F5" s="223"/>
      <c r="G5" s="224"/>
      <c r="H5" s="4"/>
      <c r="I5" s="5" t="s">
        <v>12</v>
      </c>
      <c r="J5" s="3"/>
      <c r="K5" s="236" t="s">
        <v>9</v>
      </c>
      <c r="L5" s="237"/>
      <c r="M5" s="238" t="s">
        <v>10</v>
      </c>
      <c r="N5" s="222" t="s">
        <v>11</v>
      </c>
      <c r="O5" s="223"/>
      <c r="P5" s="223"/>
      <c r="Q5" s="224"/>
      <c r="R5" s="4"/>
      <c r="S5" s="5" t="s">
        <v>12</v>
      </c>
    </row>
    <row r="6" spans="1:19" ht="12.95" customHeight="1" x14ac:dyDescent="0.2">
      <c r="A6" s="225" t="s">
        <v>13</v>
      </c>
      <c r="B6" s="226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25" t="s">
        <v>13</v>
      </c>
      <c r="L6" s="226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20" t="s">
        <v>68</v>
      </c>
      <c r="B8" s="221"/>
      <c r="C8" s="12">
        <v>1</v>
      </c>
      <c r="D8" s="13">
        <v>146</v>
      </c>
      <c r="E8" s="14">
        <v>54</v>
      </c>
      <c r="F8" s="14">
        <v>5</v>
      </c>
      <c r="G8" s="15">
        <v>200</v>
      </c>
      <c r="H8" s="16"/>
      <c r="I8" s="17"/>
      <c r="J8" s="3"/>
      <c r="K8" s="220" t="s">
        <v>69</v>
      </c>
      <c r="L8" s="221"/>
      <c r="M8" s="12">
        <v>2</v>
      </c>
      <c r="N8" s="13">
        <v>144</v>
      </c>
      <c r="O8" s="14">
        <v>61</v>
      </c>
      <c r="P8" s="14">
        <v>1</v>
      </c>
      <c r="Q8" s="15">
        <v>205</v>
      </c>
      <c r="R8" s="16"/>
      <c r="S8" s="17"/>
    </row>
    <row r="9" spans="1:19" ht="12.95" customHeight="1" x14ac:dyDescent="0.2">
      <c r="A9" s="216"/>
      <c r="B9" s="217"/>
      <c r="C9" s="18">
        <v>2</v>
      </c>
      <c r="D9" s="19">
        <v>142</v>
      </c>
      <c r="E9" s="20">
        <v>63</v>
      </c>
      <c r="F9" s="20">
        <v>1</v>
      </c>
      <c r="G9" s="21">
        <v>205</v>
      </c>
      <c r="H9" s="16"/>
      <c r="I9" s="17"/>
      <c r="J9" s="3"/>
      <c r="K9" s="216"/>
      <c r="L9" s="217"/>
      <c r="M9" s="18">
        <v>1</v>
      </c>
      <c r="N9" s="19">
        <v>136</v>
      </c>
      <c r="O9" s="20">
        <v>52</v>
      </c>
      <c r="P9" s="20">
        <v>1</v>
      </c>
      <c r="Q9" s="21">
        <v>188</v>
      </c>
      <c r="R9" s="16"/>
      <c r="S9" s="17"/>
    </row>
    <row r="10" spans="1:19" ht="9.9499999999999993" customHeight="1" x14ac:dyDescent="0.2">
      <c r="A10" s="218" t="s">
        <v>70</v>
      </c>
      <c r="B10" s="219"/>
      <c r="C10" s="22"/>
      <c r="D10" s="23"/>
      <c r="E10" s="23"/>
      <c r="F10" s="23"/>
      <c r="G10" s="24" t="s">
        <v>22</v>
      </c>
      <c r="H10" s="16"/>
      <c r="I10" s="25"/>
      <c r="J10" s="3"/>
      <c r="K10" s="218" t="s">
        <v>71</v>
      </c>
      <c r="L10" s="219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18"/>
      <c r="B11" s="219"/>
      <c r="C11" s="26"/>
      <c r="D11" s="27"/>
      <c r="E11" s="27"/>
      <c r="F11" s="27"/>
      <c r="G11" s="28" t="s">
        <v>22</v>
      </c>
      <c r="H11" s="16"/>
      <c r="I11" s="210">
        <v>2</v>
      </c>
      <c r="J11" s="3"/>
      <c r="K11" s="218"/>
      <c r="L11" s="219"/>
      <c r="M11" s="26"/>
      <c r="N11" s="27"/>
      <c r="O11" s="27"/>
      <c r="P11" s="27"/>
      <c r="Q11" s="28" t="s">
        <v>22</v>
      </c>
      <c r="R11" s="16"/>
      <c r="S11" s="210">
        <v>0</v>
      </c>
    </row>
    <row r="12" spans="1:19" ht="15.95" customHeight="1" thickBot="1" x14ac:dyDescent="0.25">
      <c r="A12" s="212">
        <v>5752</v>
      </c>
      <c r="B12" s="213"/>
      <c r="C12" s="29" t="s">
        <v>17</v>
      </c>
      <c r="D12" s="30">
        <v>288</v>
      </c>
      <c r="E12" s="31">
        <v>117</v>
      </c>
      <c r="F12" s="32">
        <v>6</v>
      </c>
      <c r="G12" s="33">
        <v>405</v>
      </c>
      <c r="H12" s="34"/>
      <c r="I12" s="211"/>
      <c r="J12" s="3"/>
      <c r="K12" s="212">
        <v>13626</v>
      </c>
      <c r="L12" s="213"/>
      <c r="M12" s="29" t="s">
        <v>17</v>
      </c>
      <c r="N12" s="30">
        <v>280</v>
      </c>
      <c r="O12" s="31">
        <v>113</v>
      </c>
      <c r="P12" s="32">
        <v>2</v>
      </c>
      <c r="Q12" s="33">
        <v>393</v>
      </c>
      <c r="R12" s="34"/>
      <c r="S12" s="211"/>
    </row>
    <row r="13" spans="1:19" ht="12.95" customHeight="1" thickTop="1" x14ac:dyDescent="0.2">
      <c r="A13" s="214" t="s">
        <v>72</v>
      </c>
      <c r="B13" s="215"/>
      <c r="C13" s="35">
        <v>1</v>
      </c>
      <c r="D13" s="36">
        <v>138</v>
      </c>
      <c r="E13" s="37">
        <v>69</v>
      </c>
      <c r="F13" s="37">
        <v>4</v>
      </c>
      <c r="G13" s="38">
        <v>207</v>
      </c>
      <c r="H13" s="16"/>
      <c r="I13" s="17"/>
      <c r="J13" s="3"/>
      <c r="K13" s="214" t="s">
        <v>73</v>
      </c>
      <c r="L13" s="215"/>
      <c r="M13" s="12">
        <v>2</v>
      </c>
      <c r="N13" s="36">
        <v>149</v>
      </c>
      <c r="O13" s="37">
        <v>72</v>
      </c>
      <c r="P13" s="37">
        <v>0</v>
      </c>
      <c r="Q13" s="38">
        <v>221</v>
      </c>
      <c r="R13" s="16"/>
      <c r="S13" s="17"/>
    </row>
    <row r="14" spans="1:19" ht="12.95" customHeight="1" x14ac:dyDescent="0.2">
      <c r="A14" s="216"/>
      <c r="B14" s="217"/>
      <c r="C14" s="18">
        <v>2</v>
      </c>
      <c r="D14" s="19">
        <v>151</v>
      </c>
      <c r="E14" s="20">
        <v>53</v>
      </c>
      <c r="F14" s="20">
        <v>8</v>
      </c>
      <c r="G14" s="21">
        <v>204</v>
      </c>
      <c r="H14" s="16"/>
      <c r="I14" s="17"/>
      <c r="J14" s="3"/>
      <c r="K14" s="216"/>
      <c r="L14" s="217"/>
      <c r="M14" s="18">
        <v>1</v>
      </c>
      <c r="N14" s="19">
        <v>130</v>
      </c>
      <c r="O14" s="20">
        <v>61</v>
      </c>
      <c r="P14" s="20">
        <v>1</v>
      </c>
      <c r="Q14" s="21">
        <v>191</v>
      </c>
      <c r="R14" s="16"/>
      <c r="S14" s="17"/>
    </row>
    <row r="15" spans="1:19" ht="9.9499999999999993" customHeight="1" x14ac:dyDescent="0.2">
      <c r="A15" s="218" t="s">
        <v>70</v>
      </c>
      <c r="B15" s="219"/>
      <c r="C15" s="22"/>
      <c r="D15" s="23"/>
      <c r="E15" s="23"/>
      <c r="F15" s="23"/>
      <c r="G15" s="24" t="s">
        <v>22</v>
      </c>
      <c r="H15" s="16"/>
      <c r="I15" s="25"/>
      <c r="J15" s="3"/>
      <c r="K15" s="218" t="s">
        <v>23</v>
      </c>
      <c r="L15" s="219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18"/>
      <c r="B16" s="219"/>
      <c r="C16" s="26"/>
      <c r="D16" s="27"/>
      <c r="E16" s="27"/>
      <c r="F16" s="27"/>
      <c r="G16" s="39" t="s">
        <v>22</v>
      </c>
      <c r="H16" s="16"/>
      <c r="I16" s="210">
        <v>0</v>
      </c>
      <c r="J16" s="3"/>
      <c r="K16" s="218"/>
      <c r="L16" s="219"/>
      <c r="M16" s="26"/>
      <c r="N16" s="27"/>
      <c r="O16" s="27"/>
      <c r="P16" s="27"/>
      <c r="Q16" s="39" t="s">
        <v>22</v>
      </c>
      <c r="R16" s="16"/>
      <c r="S16" s="210">
        <v>2</v>
      </c>
    </row>
    <row r="17" spans="1:19" ht="15.95" customHeight="1" thickBot="1" x14ac:dyDescent="0.25">
      <c r="A17" s="212">
        <v>24773</v>
      </c>
      <c r="B17" s="213"/>
      <c r="C17" s="29" t="s">
        <v>17</v>
      </c>
      <c r="D17" s="30">
        <v>289</v>
      </c>
      <c r="E17" s="31">
        <v>122</v>
      </c>
      <c r="F17" s="32">
        <v>12</v>
      </c>
      <c r="G17" s="33">
        <v>411</v>
      </c>
      <c r="H17" s="34"/>
      <c r="I17" s="211"/>
      <c r="J17" s="3"/>
      <c r="K17" s="212">
        <v>10206</v>
      </c>
      <c r="L17" s="213"/>
      <c r="M17" s="29" t="s">
        <v>17</v>
      </c>
      <c r="N17" s="30">
        <v>279</v>
      </c>
      <c r="O17" s="31">
        <v>133</v>
      </c>
      <c r="P17" s="32">
        <v>1</v>
      </c>
      <c r="Q17" s="33">
        <v>412</v>
      </c>
      <c r="R17" s="34"/>
      <c r="S17" s="211"/>
    </row>
    <row r="18" spans="1:19" ht="12.95" customHeight="1" thickTop="1" x14ac:dyDescent="0.2">
      <c r="A18" s="214" t="s">
        <v>74</v>
      </c>
      <c r="B18" s="215"/>
      <c r="C18" s="35">
        <v>1</v>
      </c>
      <c r="D18" s="36">
        <v>141</v>
      </c>
      <c r="E18" s="37">
        <v>53</v>
      </c>
      <c r="F18" s="37">
        <v>2</v>
      </c>
      <c r="G18" s="38">
        <v>194</v>
      </c>
      <c r="H18" s="16"/>
      <c r="I18" s="17"/>
      <c r="J18" s="3"/>
      <c r="K18" s="214" t="s">
        <v>75</v>
      </c>
      <c r="L18" s="215"/>
      <c r="M18" s="12">
        <v>2</v>
      </c>
      <c r="N18" s="36">
        <v>161</v>
      </c>
      <c r="O18" s="37">
        <v>53</v>
      </c>
      <c r="P18" s="37">
        <v>3</v>
      </c>
      <c r="Q18" s="38">
        <v>214</v>
      </c>
      <c r="R18" s="16"/>
      <c r="S18" s="17"/>
    </row>
    <row r="19" spans="1:19" ht="12.95" customHeight="1" x14ac:dyDescent="0.2">
      <c r="A19" s="216"/>
      <c r="B19" s="217"/>
      <c r="C19" s="18">
        <v>2</v>
      </c>
      <c r="D19" s="19">
        <v>148</v>
      </c>
      <c r="E19" s="20">
        <v>62</v>
      </c>
      <c r="F19" s="20">
        <v>1</v>
      </c>
      <c r="G19" s="21">
        <v>210</v>
      </c>
      <c r="H19" s="16"/>
      <c r="I19" s="17"/>
      <c r="J19" s="3"/>
      <c r="K19" s="216"/>
      <c r="L19" s="217"/>
      <c r="M19" s="18">
        <v>1</v>
      </c>
      <c r="N19" s="19">
        <v>146</v>
      </c>
      <c r="O19" s="20">
        <v>71</v>
      </c>
      <c r="P19" s="20">
        <v>0</v>
      </c>
      <c r="Q19" s="21">
        <v>217</v>
      </c>
      <c r="R19" s="16"/>
      <c r="S19" s="17"/>
    </row>
    <row r="20" spans="1:19" ht="9.9499999999999993" customHeight="1" x14ac:dyDescent="0.2">
      <c r="A20" s="218" t="s">
        <v>76</v>
      </c>
      <c r="B20" s="219"/>
      <c r="C20" s="22"/>
      <c r="D20" s="23"/>
      <c r="E20" s="23"/>
      <c r="F20" s="23"/>
      <c r="G20" s="24" t="s">
        <v>22</v>
      </c>
      <c r="H20" s="16"/>
      <c r="I20" s="25"/>
      <c r="J20" s="3"/>
      <c r="K20" s="218" t="s">
        <v>77</v>
      </c>
      <c r="L20" s="219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18"/>
      <c r="B21" s="219"/>
      <c r="C21" s="26"/>
      <c r="D21" s="27"/>
      <c r="E21" s="27"/>
      <c r="F21" s="27"/>
      <c r="G21" s="39" t="s">
        <v>22</v>
      </c>
      <c r="H21" s="16"/>
      <c r="I21" s="210">
        <v>0</v>
      </c>
      <c r="J21" s="3"/>
      <c r="K21" s="218"/>
      <c r="L21" s="219"/>
      <c r="M21" s="26"/>
      <c r="N21" s="27"/>
      <c r="O21" s="27"/>
      <c r="P21" s="27"/>
      <c r="Q21" s="39" t="s">
        <v>22</v>
      </c>
      <c r="R21" s="16"/>
      <c r="S21" s="210">
        <v>2</v>
      </c>
    </row>
    <row r="22" spans="1:19" ht="15.95" customHeight="1" thickBot="1" x14ac:dyDescent="0.25">
      <c r="A22" s="212">
        <v>1042</v>
      </c>
      <c r="B22" s="213"/>
      <c r="C22" s="29" t="s">
        <v>17</v>
      </c>
      <c r="D22" s="30">
        <v>289</v>
      </c>
      <c r="E22" s="31">
        <v>115</v>
      </c>
      <c r="F22" s="32">
        <v>3</v>
      </c>
      <c r="G22" s="33">
        <v>404</v>
      </c>
      <c r="H22" s="34"/>
      <c r="I22" s="211"/>
      <c r="J22" s="3"/>
      <c r="K22" s="212">
        <v>1192</v>
      </c>
      <c r="L22" s="213"/>
      <c r="M22" s="29" t="s">
        <v>17</v>
      </c>
      <c r="N22" s="30">
        <v>307</v>
      </c>
      <c r="O22" s="31">
        <v>124</v>
      </c>
      <c r="P22" s="32">
        <v>3</v>
      </c>
      <c r="Q22" s="33">
        <v>431</v>
      </c>
      <c r="R22" s="34"/>
      <c r="S22" s="211"/>
    </row>
    <row r="23" spans="1:19" ht="12.95" customHeight="1" thickTop="1" x14ac:dyDescent="0.2">
      <c r="A23" s="214" t="s">
        <v>78</v>
      </c>
      <c r="B23" s="215"/>
      <c r="C23" s="35">
        <v>1</v>
      </c>
      <c r="D23" s="36">
        <v>158</v>
      </c>
      <c r="E23" s="37">
        <v>63</v>
      </c>
      <c r="F23" s="37">
        <v>2</v>
      </c>
      <c r="G23" s="38">
        <v>221</v>
      </c>
      <c r="H23" s="16"/>
      <c r="I23" s="17"/>
      <c r="J23" s="3"/>
      <c r="K23" s="214" t="s">
        <v>75</v>
      </c>
      <c r="L23" s="215"/>
      <c r="M23" s="12">
        <v>2</v>
      </c>
      <c r="N23" s="36">
        <v>163</v>
      </c>
      <c r="O23" s="37">
        <v>61</v>
      </c>
      <c r="P23" s="37">
        <v>4</v>
      </c>
      <c r="Q23" s="38">
        <v>224</v>
      </c>
      <c r="R23" s="16"/>
      <c r="S23" s="17"/>
    </row>
    <row r="24" spans="1:19" ht="12.95" customHeight="1" x14ac:dyDescent="0.2">
      <c r="A24" s="216"/>
      <c r="B24" s="217"/>
      <c r="C24" s="18">
        <v>2</v>
      </c>
      <c r="D24" s="19">
        <v>142</v>
      </c>
      <c r="E24" s="20">
        <v>62</v>
      </c>
      <c r="F24" s="20">
        <v>1</v>
      </c>
      <c r="G24" s="21">
        <v>204</v>
      </c>
      <c r="H24" s="16"/>
      <c r="I24" s="17"/>
      <c r="J24" s="3"/>
      <c r="K24" s="216"/>
      <c r="L24" s="217"/>
      <c r="M24" s="18">
        <v>1</v>
      </c>
      <c r="N24" s="19">
        <v>143</v>
      </c>
      <c r="O24" s="20">
        <v>61</v>
      </c>
      <c r="P24" s="20">
        <v>2</v>
      </c>
      <c r="Q24" s="21">
        <v>204</v>
      </c>
      <c r="R24" s="16"/>
      <c r="S24" s="17"/>
    </row>
    <row r="25" spans="1:19" ht="9.9499999999999993" customHeight="1" x14ac:dyDescent="0.2">
      <c r="A25" s="218" t="s">
        <v>79</v>
      </c>
      <c r="B25" s="219"/>
      <c r="C25" s="22"/>
      <c r="D25" s="23"/>
      <c r="E25" s="23"/>
      <c r="F25" s="23"/>
      <c r="G25" s="24" t="s">
        <v>22</v>
      </c>
      <c r="H25" s="16"/>
      <c r="I25" s="25"/>
      <c r="J25" s="3"/>
      <c r="K25" s="218" t="s">
        <v>80</v>
      </c>
      <c r="L25" s="219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18"/>
      <c r="B26" s="219"/>
      <c r="C26" s="26"/>
      <c r="D26" s="27"/>
      <c r="E26" s="27"/>
      <c r="F26" s="27"/>
      <c r="G26" s="39" t="s">
        <v>22</v>
      </c>
      <c r="H26" s="16"/>
      <c r="I26" s="210">
        <v>0</v>
      </c>
      <c r="J26" s="3"/>
      <c r="K26" s="218"/>
      <c r="L26" s="219"/>
      <c r="M26" s="26"/>
      <c r="N26" s="27"/>
      <c r="O26" s="27"/>
      <c r="P26" s="27"/>
      <c r="Q26" s="39" t="s">
        <v>22</v>
      </c>
      <c r="R26" s="16"/>
      <c r="S26" s="210">
        <v>2</v>
      </c>
    </row>
    <row r="27" spans="1:19" ht="15.95" customHeight="1" thickBot="1" x14ac:dyDescent="0.25">
      <c r="A27" s="212">
        <v>19841</v>
      </c>
      <c r="B27" s="213"/>
      <c r="C27" s="29" t="s">
        <v>17</v>
      </c>
      <c r="D27" s="30">
        <v>300</v>
      </c>
      <c r="E27" s="31">
        <v>125</v>
      </c>
      <c r="F27" s="32">
        <v>3</v>
      </c>
      <c r="G27" s="33">
        <v>425</v>
      </c>
      <c r="H27" s="34"/>
      <c r="I27" s="211"/>
      <c r="J27" s="3"/>
      <c r="K27" s="212">
        <v>1238</v>
      </c>
      <c r="L27" s="213"/>
      <c r="M27" s="29" t="s">
        <v>17</v>
      </c>
      <c r="N27" s="30">
        <v>306</v>
      </c>
      <c r="O27" s="31">
        <v>122</v>
      </c>
      <c r="P27" s="32">
        <v>6</v>
      </c>
      <c r="Q27" s="33">
        <v>428</v>
      </c>
      <c r="R27" s="34"/>
      <c r="S27" s="211"/>
    </row>
    <row r="28" spans="1:19" ht="12.95" customHeight="1" thickTop="1" x14ac:dyDescent="0.2">
      <c r="A28" s="214" t="s">
        <v>81</v>
      </c>
      <c r="B28" s="215"/>
      <c r="C28" s="35">
        <v>1</v>
      </c>
      <c r="D28" s="36">
        <v>141</v>
      </c>
      <c r="E28" s="37">
        <v>62</v>
      </c>
      <c r="F28" s="37">
        <v>6</v>
      </c>
      <c r="G28" s="38">
        <v>203</v>
      </c>
      <c r="H28" s="16"/>
      <c r="I28" s="17"/>
      <c r="J28" s="3"/>
      <c r="K28" s="214" t="s">
        <v>82</v>
      </c>
      <c r="L28" s="215"/>
      <c r="M28" s="12">
        <v>2</v>
      </c>
      <c r="N28" s="36">
        <v>160</v>
      </c>
      <c r="O28" s="37">
        <v>43</v>
      </c>
      <c r="P28" s="37">
        <v>2</v>
      </c>
      <c r="Q28" s="38">
        <v>203</v>
      </c>
      <c r="R28" s="16"/>
      <c r="S28" s="17"/>
    </row>
    <row r="29" spans="1:19" ht="12.95" customHeight="1" x14ac:dyDescent="0.2">
      <c r="A29" s="216"/>
      <c r="B29" s="217"/>
      <c r="C29" s="18">
        <v>2</v>
      </c>
      <c r="D29" s="19">
        <v>139</v>
      </c>
      <c r="E29" s="20">
        <v>45</v>
      </c>
      <c r="F29" s="20">
        <v>6</v>
      </c>
      <c r="G29" s="21">
        <v>184</v>
      </c>
      <c r="H29" s="16"/>
      <c r="I29" s="17"/>
      <c r="J29" s="3"/>
      <c r="K29" s="216"/>
      <c r="L29" s="217"/>
      <c r="M29" s="18">
        <v>1</v>
      </c>
      <c r="N29" s="19">
        <v>150</v>
      </c>
      <c r="O29" s="20">
        <v>61</v>
      </c>
      <c r="P29" s="20">
        <v>5</v>
      </c>
      <c r="Q29" s="21">
        <v>211</v>
      </c>
      <c r="R29" s="16"/>
      <c r="S29" s="17"/>
    </row>
    <row r="30" spans="1:19" ht="9.9499999999999993" customHeight="1" x14ac:dyDescent="0.2">
      <c r="A30" s="218" t="s">
        <v>79</v>
      </c>
      <c r="B30" s="219"/>
      <c r="C30" s="22"/>
      <c r="D30" s="23"/>
      <c r="E30" s="23"/>
      <c r="F30" s="23"/>
      <c r="G30" s="24" t="s">
        <v>22</v>
      </c>
      <c r="H30" s="16"/>
      <c r="I30" s="25"/>
      <c r="J30" s="3"/>
      <c r="K30" s="218" t="s">
        <v>83</v>
      </c>
      <c r="L30" s="219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18"/>
      <c r="B31" s="219"/>
      <c r="C31" s="26"/>
      <c r="D31" s="27"/>
      <c r="E31" s="27"/>
      <c r="F31" s="27"/>
      <c r="G31" s="39" t="s">
        <v>22</v>
      </c>
      <c r="H31" s="16"/>
      <c r="I31" s="210">
        <v>0</v>
      </c>
      <c r="J31" s="3"/>
      <c r="K31" s="218"/>
      <c r="L31" s="219"/>
      <c r="M31" s="26"/>
      <c r="N31" s="27"/>
      <c r="O31" s="27"/>
      <c r="P31" s="27"/>
      <c r="Q31" s="39" t="s">
        <v>22</v>
      </c>
      <c r="R31" s="16"/>
      <c r="S31" s="210">
        <v>2</v>
      </c>
    </row>
    <row r="32" spans="1:19" ht="15.95" customHeight="1" thickBot="1" x14ac:dyDescent="0.25">
      <c r="A32" s="212">
        <v>1007</v>
      </c>
      <c r="B32" s="213"/>
      <c r="C32" s="29" t="s">
        <v>17</v>
      </c>
      <c r="D32" s="30">
        <v>280</v>
      </c>
      <c r="E32" s="31">
        <v>107</v>
      </c>
      <c r="F32" s="32">
        <v>12</v>
      </c>
      <c r="G32" s="33">
        <v>387</v>
      </c>
      <c r="H32" s="34"/>
      <c r="I32" s="211"/>
      <c r="J32" s="3"/>
      <c r="K32" s="212">
        <v>17967</v>
      </c>
      <c r="L32" s="213"/>
      <c r="M32" s="29" t="s">
        <v>17</v>
      </c>
      <c r="N32" s="30">
        <v>310</v>
      </c>
      <c r="O32" s="31">
        <v>104</v>
      </c>
      <c r="P32" s="32">
        <v>7</v>
      </c>
      <c r="Q32" s="33">
        <v>414</v>
      </c>
      <c r="R32" s="34"/>
      <c r="S32" s="211"/>
    </row>
    <row r="33" spans="1:19" ht="12.95" customHeight="1" thickTop="1" x14ac:dyDescent="0.2">
      <c r="A33" s="214" t="s">
        <v>84</v>
      </c>
      <c r="B33" s="215"/>
      <c r="C33" s="35">
        <v>1</v>
      </c>
      <c r="D33" s="36">
        <v>142</v>
      </c>
      <c r="E33" s="37">
        <v>72</v>
      </c>
      <c r="F33" s="37">
        <v>1</v>
      </c>
      <c r="G33" s="38">
        <v>214</v>
      </c>
      <c r="H33" s="16"/>
      <c r="I33" s="17"/>
      <c r="J33" s="3"/>
      <c r="K33" s="214" t="s">
        <v>75</v>
      </c>
      <c r="L33" s="215"/>
      <c r="M33" s="12">
        <v>2</v>
      </c>
      <c r="N33" s="36">
        <v>125</v>
      </c>
      <c r="O33" s="37">
        <v>53</v>
      </c>
      <c r="P33" s="37">
        <v>6</v>
      </c>
      <c r="Q33" s="38">
        <v>178</v>
      </c>
      <c r="R33" s="16"/>
      <c r="S33" s="17"/>
    </row>
    <row r="34" spans="1:19" ht="12.95" customHeight="1" x14ac:dyDescent="0.2">
      <c r="A34" s="216"/>
      <c r="B34" s="217"/>
      <c r="C34" s="18">
        <v>2</v>
      </c>
      <c r="D34" s="19">
        <v>147</v>
      </c>
      <c r="E34" s="20">
        <v>53</v>
      </c>
      <c r="F34" s="20">
        <v>2</v>
      </c>
      <c r="G34" s="21">
        <v>200</v>
      </c>
      <c r="H34" s="16"/>
      <c r="I34" s="17"/>
      <c r="J34" s="3"/>
      <c r="K34" s="216"/>
      <c r="L34" s="217"/>
      <c r="M34" s="18">
        <v>1</v>
      </c>
      <c r="N34" s="19">
        <v>123</v>
      </c>
      <c r="O34" s="20">
        <v>63</v>
      </c>
      <c r="P34" s="20">
        <v>3</v>
      </c>
      <c r="Q34" s="21">
        <v>186</v>
      </c>
      <c r="R34" s="16"/>
      <c r="S34" s="17"/>
    </row>
    <row r="35" spans="1:19" ht="9.9499999999999993" customHeight="1" x14ac:dyDescent="0.2">
      <c r="A35" s="218" t="s">
        <v>23</v>
      </c>
      <c r="B35" s="219"/>
      <c r="C35" s="22"/>
      <c r="D35" s="23"/>
      <c r="E35" s="23"/>
      <c r="F35" s="23"/>
      <c r="G35" s="24" t="s">
        <v>22</v>
      </c>
      <c r="H35" s="16"/>
      <c r="I35" s="25"/>
      <c r="J35" s="3"/>
      <c r="K35" s="218" t="s">
        <v>85</v>
      </c>
      <c r="L35" s="219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18"/>
      <c r="B36" s="219"/>
      <c r="C36" s="26"/>
      <c r="D36" s="27"/>
      <c r="E36" s="27"/>
      <c r="F36" s="27"/>
      <c r="G36" s="39" t="s">
        <v>22</v>
      </c>
      <c r="H36" s="16"/>
      <c r="I36" s="210">
        <v>2</v>
      </c>
      <c r="J36" s="3"/>
      <c r="K36" s="218"/>
      <c r="L36" s="219"/>
      <c r="M36" s="26"/>
      <c r="N36" s="27"/>
      <c r="O36" s="27"/>
      <c r="P36" s="27"/>
      <c r="Q36" s="39" t="s">
        <v>22</v>
      </c>
      <c r="R36" s="16"/>
      <c r="S36" s="210">
        <v>0</v>
      </c>
    </row>
    <row r="37" spans="1:19" ht="15.95" customHeight="1" thickBot="1" x14ac:dyDescent="0.25">
      <c r="A37" s="212">
        <v>1006</v>
      </c>
      <c r="B37" s="213"/>
      <c r="C37" s="29" t="s">
        <v>17</v>
      </c>
      <c r="D37" s="30">
        <v>289</v>
      </c>
      <c r="E37" s="31">
        <v>125</v>
      </c>
      <c r="F37" s="32">
        <v>3</v>
      </c>
      <c r="G37" s="33">
        <v>414</v>
      </c>
      <c r="H37" s="34"/>
      <c r="I37" s="211"/>
      <c r="J37" s="3"/>
      <c r="K37" s="212">
        <v>18519</v>
      </c>
      <c r="L37" s="213"/>
      <c r="M37" s="29" t="s">
        <v>17</v>
      </c>
      <c r="N37" s="30">
        <v>248</v>
      </c>
      <c r="O37" s="31">
        <v>116</v>
      </c>
      <c r="P37" s="32">
        <v>9</v>
      </c>
      <c r="Q37" s="33">
        <v>364</v>
      </c>
      <c r="R37" s="34"/>
      <c r="S37" s="211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40</v>
      </c>
      <c r="D39" s="43">
        <v>1735</v>
      </c>
      <c r="E39" s="44">
        <v>711</v>
      </c>
      <c r="F39" s="45">
        <v>39</v>
      </c>
      <c r="G39" s="46">
        <v>2446</v>
      </c>
      <c r="H39" s="47"/>
      <c r="I39" s="48">
        <v>4</v>
      </c>
      <c r="J39" s="3"/>
      <c r="K39" s="40">
        <v>6</v>
      </c>
      <c r="L39" s="41"/>
      <c r="M39" s="42" t="s">
        <v>40</v>
      </c>
      <c r="N39" s="43">
        <v>1730</v>
      </c>
      <c r="O39" s="44">
        <v>712</v>
      </c>
      <c r="P39" s="45">
        <v>28</v>
      </c>
      <c r="Q39" s="46">
        <v>2442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41</v>
      </c>
      <c r="C41" s="201"/>
      <c r="D41" s="201"/>
      <c r="E41" s="201"/>
      <c r="F41" s="3"/>
      <c r="G41" s="202" t="s">
        <v>42</v>
      </c>
      <c r="H41" s="203"/>
      <c r="I41" s="51">
        <v>8</v>
      </c>
      <c r="J41" s="3"/>
      <c r="K41" s="49"/>
      <c r="L41" s="50" t="s">
        <v>41</v>
      </c>
      <c r="M41" s="201"/>
      <c r="N41" s="201"/>
      <c r="O41" s="201"/>
      <c r="P41" s="3"/>
      <c r="Q41" s="202" t="s">
        <v>42</v>
      </c>
      <c r="R41" s="203"/>
      <c r="S41" s="51">
        <v>8</v>
      </c>
    </row>
    <row r="42" spans="1:19" ht="20.100000000000001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/>
      <c r="N42" s="204"/>
      <c r="O42" s="204"/>
      <c r="P42" s="55"/>
      <c r="Q42" s="56"/>
      <c r="R42" s="56"/>
      <c r="S42" s="56"/>
    </row>
    <row r="43" spans="1:19" ht="24.95" customHeight="1" x14ac:dyDescent="0.2">
      <c r="A43" s="53" t="s">
        <v>44</v>
      </c>
      <c r="B43" s="53" t="s">
        <v>45</v>
      </c>
      <c r="C43" s="205"/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100000000000001" customHeight="1" x14ac:dyDescent="0.2">
      <c r="B46" s="61" t="s">
        <v>48</v>
      </c>
      <c r="C46" s="208" t="s">
        <v>49</v>
      </c>
      <c r="D46" s="208"/>
      <c r="I46" s="61" t="s">
        <v>50</v>
      </c>
      <c r="J46" s="209">
        <v>18</v>
      </c>
      <c r="K46" s="209"/>
    </row>
    <row r="47" spans="1:19" ht="20.100000000000001" customHeight="1" x14ac:dyDescent="0.2">
      <c r="B47" s="61" t="s">
        <v>51</v>
      </c>
      <c r="C47" s="198" t="s">
        <v>52</v>
      </c>
      <c r="D47" s="198"/>
      <c r="I47" s="61" t="s">
        <v>53</v>
      </c>
      <c r="J47" s="199">
        <v>2</v>
      </c>
      <c r="K47" s="199"/>
      <c r="P47" s="61" t="s">
        <v>54</v>
      </c>
      <c r="Q47" s="200"/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57</v>
      </c>
      <c r="C55" s="69"/>
      <c r="D55" s="70"/>
      <c r="E55" s="68" t="s">
        <v>58</v>
      </c>
      <c r="F55" s="69"/>
      <c r="G55" s="69"/>
      <c r="H55" s="69"/>
      <c r="I55" s="70"/>
      <c r="J55" s="63"/>
      <c r="K55" s="71"/>
      <c r="L55" s="68" t="s">
        <v>57</v>
      </c>
      <c r="M55" s="69"/>
      <c r="N55" s="70"/>
      <c r="O55" s="68" t="s">
        <v>58</v>
      </c>
      <c r="P55" s="69"/>
      <c r="Q55" s="69"/>
      <c r="R55" s="69"/>
      <c r="S55" s="72"/>
    </row>
    <row r="56" spans="1:19" ht="18" customHeight="1" x14ac:dyDescent="0.2">
      <c r="A56" s="73" t="s">
        <v>59</v>
      </c>
      <c r="B56" s="74" t="s">
        <v>60</v>
      </c>
      <c r="C56" s="75"/>
      <c r="D56" s="76" t="s">
        <v>61</v>
      </c>
      <c r="E56" s="74" t="s">
        <v>60</v>
      </c>
      <c r="F56" s="77"/>
      <c r="G56" s="77"/>
      <c r="H56" s="78"/>
      <c r="I56" s="76" t="s">
        <v>61</v>
      </c>
      <c r="J56" s="63"/>
      <c r="K56" s="79" t="s">
        <v>59</v>
      </c>
      <c r="L56" s="74" t="s">
        <v>60</v>
      </c>
      <c r="M56" s="75"/>
      <c r="N56" s="76" t="s">
        <v>61</v>
      </c>
      <c r="O56" s="74" t="s">
        <v>60</v>
      </c>
      <c r="P56" s="77"/>
      <c r="Q56" s="77"/>
      <c r="R56" s="78"/>
      <c r="S56" s="80" t="s">
        <v>61</v>
      </c>
    </row>
    <row r="57" spans="1:19" ht="18" customHeight="1" x14ac:dyDescent="0.2">
      <c r="A57" s="81"/>
      <c r="B57" s="186"/>
      <c r="C57" s="187"/>
      <c r="D57" s="82"/>
      <c r="E57" s="186"/>
      <c r="F57" s="188"/>
      <c r="G57" s="188"/>
      <c r="H57" s="187"/>
      <c r="I57" s="82"/>
      <c r="J57" s="83"/>
      <c r="K57" s="84"/>
      <c r="L57" s="186"/>
      <c r="M57" s="187"/>
      <c r="N57" s="82"/>
      <c r="O57" s="186"/>
      <c r="P57" s="188"/>
      <c r="Q57" s="188"/>
      <c r="R57" s="187"/>
      <c r="S57" s="8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8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0999999999999996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zoomScaleNormal="100" workbookViewId="0">
      <selection activeCell="J47" sqref="J47:K47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139" hidden="1" customWidth="1"/>
    <col min="22" max="254" width="0" hidden="1" customWidth="1"/>
    <col min="255" max="255" width="5.2851562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276" max="276" width="1.5703125" customWidth="1"/>
    <col min="277" max="510" width="0" hidden="1" customWidth="1"/>
    <col min="511" max="511" width="5.2851562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532" max="532" width="1.5703125" customWidth="1"/>
    <col min="533" max="766" width="0" hidden="1" customWidth="1"/>
    <col min="767" max="767" width="5.2851562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788" max="788" width="1.5703125" customWidth="1"/>
    <col min="789" max="1022" width="0" hidden="1" customWidth="1"/>
    <col min="1023" max="1023" width="5.2851562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044" max="1044" width="1.5703125" customWidth="1"/>
    <col min="1045" max="1278" width="0" hidden="1" customWidth="1"/>
    <col min="1279" max="1279" width="5.2851562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300" max="1300" width="1.5703125" customWidth="1"/>
    <col min="1301" max="1534" width="0" hidden="1" customWidth="1"/>
    <col min="1535" max="1535" width="5.2851562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556" max="1556" width="1.5703125" customWidth="1"/>
    <col min="1557" max="1790" width="0" hidden="1" customWidth="1"/>
    <col min="1791" max="1791" width="5.2851562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1812" max="1812" width="1.5703125" customWidth="1"/>
    <col min="1813" max="2046" width="0" hidden="1" customWidth="1"/>
    <col min="2047" max="2047" width="5.2851562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068" max="2068" width="1.5703125" customWidth="1"/>
    <col min="2069" max="2302" width="0" hidden="1" customWidth="1"/>
    <col min="2303" max="2303" width="5.2851562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324" max="2324" width="1.5703125" customWidth="1"/>
    <col min="2325" max="2558" width="0" hidden="1" customWidth="1"/>
    <col min="2559" max="2559" width="5.2851562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580" max="2580" width="1.5703125" customWidth="1"/>
    <col min="2581" max="2814" width="0" hidden="1" customWidth="1"/>
    <col min="2815" max="2815" width="5.2851562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2836" max="2836" width="1.5703125" customWidth="1"/>
    <col min="2837" max="3070" width="0" hidden="1" customWidth="1"/>
    <col min="3071" max="3071" width="5.2851562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092" max="3092" width="1.5703125" customWidth="1"/>
    <col min="3093" max="3326" width="0" hidden="1" customWidth="1"/>
    <col min="3327" max="3327" width="5.2851562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348" max="3348" width="1.5703125" customWidth="1"/>
    <col min="3349" max="3582" width="0" hidden="1" customWidth="1"/>
    <col min="3583" max="3583" width="5.2851562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604" max="3604" width="1.5703125" customWidth="1"/>
    <col min="3605" max="3838" width="0" hidden="1" customWidth="1"/>
    <col min="3839" max="3839" width="5.2851562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3860" max="3860" width="1.5703125" customWidth="1"/>
    <col min="3861" max="4094" width="0" hidden="1" customWidth="1"/>
    <col min="4095" max="4095" width="5.2851562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116" max="4116" width="1.5703125" customWidth="1"/>
    <col min="4117" max="4350" width="0" hidden="1" customWidth="1"/>
    <col min="4351" max="4351" width="5.2851562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372" max="4372" width="1.5703125" customWidth="1"/>
    <col min="4373" max="4606" width="0" hidden="1" customWidth="1"/>
    <col min="4607" max="4607" width="5.2851562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628" max="4628" width="1.5703125" customWidth="1"/>
    <col min="4629" max="4862" width="0" hidden="1" customWidth="1"/>
    <col min="4863" max="4863" width="5.2851562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4884" max="4884" width="1.5703125" customWidth="1"/>
    <col min="4885" max="5118" width="0" hidden="1" customWidth="1"/>
    <col min="5119" max="5119" width="5.2851562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140" max="5140" width="1.5703125" customWidth="1"/>
    <col min="5141" max="5374" width="0" hidden="1" customWidth="1"/>
    <col min="5375" max="5375" width="5.2851562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396" max="5396" width="1.5703125" customWidth="1"/>
    <col min="5397" max="5630" width="0" hidden="1" customWidth="1"/>
    <col min="5631" max="5631" width="5.2851562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652" max="5652" width="1.5703125" customWidth="1"/>
    <col min="5653" max="5886" width="0" hidden="1" customWidth="1"/>
    <col min="5887" max="5887" width="5.2851562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5908" max="5908" width="1.5703125" customWidth="1"/>
    <col min="5909" max="6142" width="0" hidden="1" customWidth="1"/>
    <col min="6143" max="6143" width="5.2851562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164" max="6164" width="1.5703125" customWidth="1"/>
    <col min="6165" max="6398" width="0" hidden="1" customWidth="1"/>
    <col min="6399" max="6399" width="5.2851562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420" max="6420" width="1.5703125" customWidth="1"/>
    <col min="6421" max="6654" width="0" hidden="1" customWidth="1"/>
    <col min="6655" max="6655" width="5.2851562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676" max="6676" width="1.5703125" customWidth="1"/>
    <col min="6677" max="6910" width="0" hidden="1" customWidth="1"/>
    <col min="6911" max="6911" width="5.2851562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6932" max="6932" width="1.5703125" customWidth="1"/>
    <col min="6933" max="7166" width="0" hidden="1" customWidth="1"/>
    <col min="7167" max="7167" width="5.2851562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188" max="7188" width="1.5703125" customWidth="1"/>
    <col min="7189" max="7422" width="0" hidden="1" customWidth="1"/>
    <col min="7423" max="7423" width="5.2851562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444" max="7444" width="1.5703125" customWidth="1"/>
    <col min="7445" max="7678" width="0" hidden="1" customWidth="1"/>
    <col min="7679" max="7679" width="5.2851562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700" max="7700" width="1.5703125" customWidth="1"/>
    <col min="7701" max="7934" width="0" hidden="1" customWidth="1"/>
    <col min="7935" max="7935" width="5.2851562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7956" max="7956" width="1.5703125" customWidth="1"/>
    <col min="7957" max="8190" width="0" hidden="1" customWidth="1"/>
    <col min="8191" max="8191" width="5.2851562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212" max="8212" width="1.5703125" customWidth="1"/>
    <col min="8213" max="8446" width="0" hidden="1" customWidth="1"/>
    <col min="8447" max="8447" width="5.2851562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468" max="8468" width="1.5703125" customWidth="1"/>
    <col min="8469" max="8702" width="0" hidden="1" customWidth="1"/>
    <col min="8703" max="8703" width="5.2851562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724" max="8724" width="1.5703125" customWidth="1"/>
    <col min="8725" max="8958" width="0" hidden="1" customWidth="1"/>
    <col min="8959" max="8959" width="5.2851562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8980" max="8980" width="1.5703125" customWidth="1"/>
    <col min="8981" max="9214" width="0" hidden="1" customWidth="1"/>
    <col min="9215" max="9215" width="5.2851562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236" max="9236" width="1.5703125" customWidth="1"/>
    <col min="9237" max="9470" width="0" hidden="1" customWidth="1"/>
    <col min="9471" max="9471" width="5.2851562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492" max="9492" width="1.5703125" customWidth="1"/>
    <col min="9493" max="9726" width="0" hidden="1" customWidth="1"/>
    <col min="9727" max="9727" width="5.2851562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748" max="9748" width="1.5703125" customWidth="1"/>
    <col min="9749" max="9982" width="0" hidden="1" customWidth="1"/>
    <col min="9983" max="9983" width="5.2851562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004" max="10004" width="1.5703125" customWidth="1"/>
    <col min="10005" max="10238" width="0" hidden="1" customWidth="1"/>
    <col min="10239" max="10239" width="5.2851562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260" max="10260" width="1.5703125" customWidth="1"/>
    <col min="10261" max="10494" width="0" hidden="1" customWidth="1"/>
    <col min="10495" max="10495" width="5.2851562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516" max="10516" width="1.5703125" customWidth="1"/>
    <col min="10517" max="10750" width="0" hidden="1" customWidth="1"/>
    <col min="10751" max="10751" width="5.2851562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0772" max="10772" width="1.5703125" customWidth="1"/>
    <col min="10773" max="11006" width="0" hidden="1" customWidth="1"/>
    <col min="11007" max="11007" width="5.2851562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028" max="11028" width="1.5703125" customWidth="1"/>
    <col min="11029" max="11262" width="0" hidden="1" customWidth="1"/>
    <col min="11263" max="11263" width="5.2851562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284" max="11284" width="1.5703125" customWidth="1"/>
    <col min="11285" max="11518" width="0" hidden="1" customWidth="1"/>
    <col min="11519" max="11519" width="5.2851562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540" max="11540" width="1.5703125" customWidth="1"/>
    <col min="11541" max="11774" width="0" hidden="1" customWidth="1"/>
    <col min="11775" max="11775" width="5.2851562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1796" max="11796" width="1.5703125" customWidth="1"/>
    <col min="11797" max="12030" width="0" hidden="1" customWidth="1"/>
    <col min="12031" max="12031" width="5.2851562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052" max="12052" width="1.5703125" customWidth="1"/>
    <col min="12053" max="12286" width="0" hidden="1" customWidth="1"/>
    <col min="12287" max="12287" width="5.2851562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308" max="12308" width="1.5703125" customWidth="1"/>
    <col min="12309" max="12542" width="0" hidden="1" customWidth="1"/>
    <col min="12543" max="12543" width="5.2851562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564" max="12564" width="1.5703125" customWidth="1"/>
    <col min="12565" max="12798" width="0" hidden="1" customWidth="1"/>
    <col min="12799" max="12799" width="5.2851562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2820" max="12820" width="1.5703125" customWidth="1"/>
    <col min="12821" max="13054" width="0" hidden="1" customWidth="1"/>
    <col min="13055" max="13055" width="5.2851562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076" max="13076" width="1.5703125" customWidth="1"/>
    <col min="13077" max="13310" width="0" hidden="1" customWidth="1"/>
    <col min="13311" max="13311" width="5.2851562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332" max="13332" width="1.5703125" customWidth="1"/>
    <col min="13333" max="13566" width="0" hidden="1" customWidth="1"/>
    <col min="13567" max="13567" width="5.2851562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588" max="13588" width="1.5703125" customWidth="1"/>
    <col min="13589" max="13822" width="0" hidden="1" customWidth="1"/>
    <col min="13823" max="13823" width="5.2851562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3844" max="13844" width="1.5703125" customWidth="1"/>
    <col min="13845" max="14078" width="0" hidden="1" customWidth="1"/>
    <col min="14079" max="14079" width="5.2851562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100" max="14100" width="1.5703125" customWidth="1"/>
    <col min="14101" max="14334" width="0" hidden="1" customWidth="1"/>
    <col min="14335" max="14335" width="5.2851562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356" max="14356" width="1.5703125" customWidth="1"/>
    <col min="14357" max="14590" width="0" hidden="1" customWidth="1"/>
    <col min="14591" max="14591" width="5.2851562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612" max="14612" width="1.5703125" customWidth="1"/>
    <col min="14613" max="14846" width="0" hidden="1" customWidth="1"/>
    <col min="14847" max="14847" width="5.2851562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4868" max="14868" width="1.5703125" customWidth="1"/>
    <col min="14869" max="15102" width="0" hidden="1" customWidth="1"/>
    <col min="15103" max="15103" width="5.2851562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124" max="15124" width="1.5703125" customWidth="1"/>
    <col min="15125" max="15358" width="0" hidden="1" customWidth="1"/>
    <col min="15359" max="15359" width="5.2851562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380" max="15380" width="1.5703125" customWidth="1"/>
    <col min="15381" max="15614" width="0" hidden="1" customWidth="1"/>
    <col min="15615" max="15615" width="5.2851562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636" max="15636" width="1.5703125" customWidth="1"/>
    <col min="15637" max="15870" width="0" hidden="1" customWidth="1"/>
    <col min="15871" max="15871" width="5.2851562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5892" max="15892" width="1.5703125" customWidth="1"/>
    <col min="15893" max="16126" width="0" hidden="1" customWidth="1"/>
    <col min="16127" max="16127" width="5.2851562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  <col min="16148" max="16148" width="1.5703125" customWidth="1"/>
    <col min="16149" max="16382" width="0" hidden="1" customWidth="1"/>
    <col min="16383" max="16383" width="5.28515625" customWidth="1"/>
  </cols>
  <sheetData>
    <row r="1" spans="1:19" ht="40.5" customHeight="1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46" t="s">
        <v>86</v>
      </c>
      <c r="M1" s="246"/>
      <c r="N1" s="246"/>
      <c r="O1" s="231" t="s">
        <v>4</v>
      </c>
      <c r="P1" s="231"/>
      <c r="Q1" s="232">
        <v>42808</v>
      </c>
      <c r="R1" s="232"/>
      <c r="S1" s="232"/>
    </row>
    <row r="2" spans="1:19" ht="9.9499999999999993" customHeight="1" thickBot="1" x14ac:dyDescent="0.25">
      <c r="B2" s="245"/>
      <c r="C2" s="245"/>
    </row>
    <row r="3" spans="1:19" ht="20.100000000000001" customHeight="1" thickBot="1" x14ac:dyDescent="0.25">
      <c r="A3" s="90" t="s">
        <v>5</v>
      </c>
      <c r="B3" s="247" t="s">
        <v>87</v>
      </c>
      <c r="C3" s="248"/>
      <c r="D3" s="248"/>
      <c r="E3" s="248"/>
      <c r="F3" s="248"/>
      <c r="G3" s="248"/>
      <c r="H3" s="248"/>
      <c r="I3" s="249"/>
      <c r="K3" s="90" t="s">
        <v>7</v>
      </c>
      <c r="L3" s="247" t="s">
        <v>88</v>
      </c>
      <c r="M3" s="248"/>
      <c r="N3" s="248"/>
      <c r="O3" s="248"/>
      <c r="P3" s="248"/>
      <c r="Q3" s="248"/>
      <c r="R3" s="248"/>
      <c r="S3" s="249"/>
    </row>
    <row r="4" spans="1:19" ht="5.0999999999999996" customHeight="1" thickBot="1" x14ac:dyDescent="0.25"/>
    <row r="5" spans="1:19" ht="12.95" customHeight="1" x14ac:dyDescent="0.2">
      <c r="A5" s="250" t="s">
        <v>9</v>
      </c>
      <c r="B5" s="251"/>
      <c r="C5" s="252" t="s">
        <v>10</v>
      </c>
      <c r="D5" s="240" t="s">
        <v>11</v>
      </c>
      <c r="E5" s="241"/>
      <c r="F5" s="241"/>
      <c r="G5" s="242"/>
      <c r="H5" s="91"/>
      <c r="I5" s="92" t="s">
        <v>12</v>
      </c>
      <c r="K5" s="250" t="s">
        <v>9</v>
      </c>
      <c r="L5" s="251"/>
      <c r="M5" s="252" t="s">
        <v>10</v>
      </c>
      <c r="N5" s="240" t="s">
        <v>11</v>
      </c>
      <c r="O5" s="241"/>
      <c r="P5" s="241"/>
      <c r="Q5" s="242"/>
      <c r="R5" s="91"/>
      <c r="S5" s="92" t="s">
        <v>12</v>
      </c>
    </row>
    <row r="6" spans="1:19" ht="12.95" customHeight="1" thickBot="1" x14ac:dyDescent="0.25">
      <c r="A6" s="243" t="s">
        <v>13</v>
      </c>
      <c r="B6" s="244"/>
      <c r="C6" s="253"/>
      <c r="D6" s="93" t="s">
        <v>14</v>
      </c>
      <c r="E6" s="94" t="s">
        <v>15</v>
      </c>
      <c r="F6" s="94" t="s">
        <v>16</v>
      </c>
      <c r="G6" s="95" t="s">
        <v>17</v>
      </c>
      <c r="H6" s="96"/>
      <c r="I6" s="97" t="s">
        <v>18</v>
      </c>
      <c r="K6" s="243" t="s">
        <v>13</v>
      </c>
      <c r="L6" s="244"/>
      <c r="M6" s="253"/>
      <c r="N6" s="93" t="s">
        <v>14</v>
      </c>
      <c r="O6" s="94" t="s">
        <v>15</v>
      </c>
      <c r="P6" s="94" t="s">
        <v>16</v>
      </c>
      <c r="Q6" s="95" t="s">
        <v>17</v>
      </c>
      <c r="R6" s="96"/>
      <c r="S6" s="97" t="s">
        <v>18</v>
      </c>
    </row>
    <row r="7" spans="1:19" ht="5.0999999999999996" customHeight="1" thickBot="1" x14ac:dyDescent="0.25">
      <c r="A7" s="98"/>
      <c r="B7" s="98"/>
      <c r="K7" s="98"/>
      <c r="L7" s="98"/>
    </row>
    <row r="8" spans="1:19" ht="12.95" customHeight="1" x14ac:dyDescent="0.2">
      <c r="A8" s="257" t="s">
        <v>89</v>
      </c>
      <c r="B8" s="258"/>
      <c r="C8" s="99">
        <v>1</v>
      </c>
      <c r="D8" s="100">
        <v>145</v>
      </c>
      <c r="E8" s="101">
        <v>52</v>
      </c>
      <c r="F8" s="101">
        <v>7</v>
      </c>
      <c r="G8" s="102">
        <f>IF(ISBLANK(D8),"",D8+E8)</f>
        <v>197</v>
      </c>
      <c r="H8" s="103"/>
      <c r="I8" s="104"/>
      <c r="K8" s="257" t="s">
        <v>90</v>
      </c>
      <c r="L8" s="258"/>
      <c r="M8" s="99">
        <v>2</v>
      </c>
      <c r="N8" s="100">
        <v>145</v>
      </c>
      <c r="O8" s="101">
        <v>72</v>
      </c>
      <c r="P8" s="101">
        <v>3</v>
      </c>
      <c r="Q8" s="102">
        <f>IF(ISBLANK(N8),"",N8+O8)</f>
        <v>217</v>
      </c>
      <c r="R8" s="103"/>
      <c r="S8" s="104"/>
    </row>
    <row r="9" spans="1:19" ht="12.95" customHeight="1" x14ac:dyDescent="0.2">
      <c r="A9" s="259"/>
      <c r="B9" s="260"/>
      <c r="C9" s="105">
        <v>2</v>
      </c>
      <c r="D9" s="106">
        <v>146</v>
      </c>
      <c r="E9" s="107">
        <v>63</v>
      </c>
      <c r="F9" s="107">
        <v>6</v>
      </c>
      <c r="G9" s="108">
        <f>IF(ISBLANK(D9),"",D9+E9)</f>
        <v>209</v>
      </c>
      <c r="H9" s="103"/>
      <c r="I9" s="104"/>
      <c r="K9" s="259"/>
      <c r="L9" s="260"/>
      <c r="M9" s="105">
        <v>1</v>
      </c>
      <c r="N9" s="106">
        <v>160</v>
      </c>
      <c r="O9" s="107">
        <v>63</v>
      </c>
      <c r="P9" s="107">
        <v>2</v>
      </c>
      <c r="Q9" s="108">
        <f>IF(ISBLANK(N9),"",N9+O9)</f>
        <v>223</v>
      </c>
      <c r="R9" s="103"/>
      <c r="S9" s="104"/>
    </row>
    <row r="10" spans="1:19" ht="9.9499999999999993" customHeight="1" thickBot="1" x14ac:dyDescent="0.25">
      <c r="A10" s="261" t="s">
        <v>91</v>
      </c>
      <c r="B10" s="262"/>
      <c r="C10" s="109"/>
      <c r="D10" s="110"/>
      <c r="E10" s="110"/>
      <c r="F10" s="110"/>
      <c r="G10" s="111" t="str">
        <f>IF(ISBLANK(D10),"",D10+E10)</f>
        <v/>
      </c>
      <c r="H10" s="112"/>
      <c r="I10" s="113"/>
      <c r="K10" s="261" t="s">
        <v>92</v>
      </c>
      <c r="L10" s="262"/>
      <c r="M10" s="109"/>
      <c r="N10" s="110"/>
      <c r="O10" s="110"/>
      <c r="P10" s="110"/>
      <c r="Q10" s="111" t="str">
        <f>IF(ISBLANK(N10),"",N10+O10)</f>
        <v/>
      </c>
      <c r="R10" s="112"/>
      <c r="S10" s="113"/>
    </row>
    <row r="11" spans="1:19" ht="9.9499999999999993" customHeight="1" thickBot="1" x14ac:dyDescent="0.25">
      <c r="A11" s="261"/>
      <c r="B11" s="262"/>
      <c r="C11" s="114"/>
      <c r="D11" s="115"/>
      <c r="E11" s="115"/>
      <c r="F11" s="115"/>
      <c r="G11" s="116" t="str">
        <f>IF(ISBLANK(D11),"",D11+E11)</f>
        <v/>
      </c>
      <c r="H11" s="112"/>
      <c r="I11" s="254">
        <f>IF(ISNUMBER(G12),IF(G12&gt;Q12,2,IF(G12=Q12,1,0)),"")</f>
        <v>0</v>
      </c>
      <c r="K11" s="261"/>
      <c r="L11" s="262"/>
      <c r="M11" s="114"/>
      <c r="N11" s="115"/>
      <c r="O11" s="115"/>
      <c r="P11" s="115"/>
      <c r="Q11" s="117" t="str">
        <f>IF(ISBLANK(N11),"",N11+O11)</f>
        <v/>
      </c>
      <c r="R11" s="112"/>
      <c r="S11" s="254">
        <f>IF(ISNUMBER(Q12),IF(G12&lt;Q12,2,IF(G12=Q12,1,0)),"")</f>
        <v>2</v>
      </c>
    </row>
    <row r="12" spans="1:19" ht="15.95" customHeight="1" thickBot="1" x14ac:dyDescent="0.25">
      <c r="A12" s="256">
        <v>18612</v>
      </c>
      <c r="B12" s="213"/>
      <c r="C12" s="118" t="s">
        <v>17</v>
      </c>
      <c r="D12" s="119">
        <f>IF(ISNUMBER(D8),SUM(D8:D11),"")</f>
        <v>291</v>
      </c>
      <c r="E12" s="120">
        <f>IF(ISNUMBER(E8),SUM(E8:E11),"")</f>
        <v>115</v>
      </c>
      <c r="F12" s="121">
        <f>IF(ISNUMBER(F8),SUM(F8:F11),"")</f>
        <v>13</v>
      </c>
      <c r="G12" s="122">
        <f>IF(ISNUMBER(G8),SUM(G8:G11),"")</f>
        <v>406</v>
      </c>
      <c r="H12" s="123"/>
      <c r="I12" s="255"/>
      <c r="K12" s="256">
        <v>5713</v>
      </c>
      <c r="L12" s="213"/>
      <c r="M12" s="118" t="s">
        <v>17</v>
      </c>
      <c r="N12" s="119">
        <f>IF(ISNUMBER(N8),SUM(N8:N11),"")</f>
        <v>305</v>
      </c>
      <c r="O12" s="120">
        <f>IF(ISNUMBER(O8),SUM(O8:O11),"")</f>
        <v>135</v>
      </c>
      <c r="P12" s="121">
        <f>IF(ISNUMBER(P8),SUM(P8:P11),"")</f>
        <v>5</v>
      </c>
      <c r="Q12" s="122">
        <f>IF(ISNUMBER(Q8),SUM(Q8:Q11),"")</f>
        <v>440</v>
      </c>
      <c r="R12" s="123"/>
      <c r="S12" s="255"/>
    </row>
    <row r="13" spans="1:19" ht="12.95" customHeight="1" thickTop="1" x14ac:dyDescent="0.2">
      <c r="A13" s="257" t="s">
        <v>93</v>
      </c>
      <c r="B13" s="258"/>
      <c r="C13" s="99">
        <v>1</v>
      </c>
      <c r="D13" s="100">
        <v>142</v>
      </c>
      <c r="E13" s="101">
        <v>99</v>
      </c>
      <c r="F13" s="101">
        <v>2</v>
      </c>
      <c r="G13" s="102">
        <f>IF(ISBLANK(D13),"",D13+E13)</f>
        <v>241</v>
      </c>
      <c r="H13" s="103"/>
      <c r="I13" s="104"/>
      <c r="K13" s="257" t="s">
        <v>94</v>
      </c>
      <c r="L13" s="258"/>
      <c r="M13" s="99">
        <v>2</v>
      </c>
      <c r="N13" s="100">
        <v>149</v>
      </c>
      <c r="O13" s="101">
        <v>68</v>
      </c>
      <c r="P13" s="101">
        <v>3</v>
      </c>
      <c r="Q13" s="102">
        <f>IF(ISBLANK(N13),"",N13+O13)</f>
        <v>217</v>
      </c>
      <c r="R13" s="103"/>
      <c r="S13" s="104"/>
    </row>
    <row r="14" spans="1:19" ht="12.95" customHeight="1" x14ac:dyDescent="0.2">
      <c r="A14" s="259"/>
      <c r="B14" s="260"/>
      <c r="C14" s="105">
        <v>2</v>
      </c>
      <c r="D14" s="106">
        <v>145</v>
      </c>
      <c r="E14" s="107">
        <v>63</v>
      </c>
      <c r="F14" s="107">
        <v>2</v>
      </c>
      <c r="G14" s="108">
        <f>IF(ISBLANK(D14),"",D14+E14)</f>
        <v>208</v>
      </c>
      <c r="H14" s="103"/>
      <c r="I14" s="104"/>
      <c r="K14" s="259"/>
      <c r="L14" s="260"/>
      <c r="M14" s="105">
        <v>1</v>
      </c>
      <c r="N14" s="106">
        <v>145</v>
      </c>
      <c r="O14" s="107">
        <v>80</v>
      </c>
      <c r="P14" s="107">
        <v>1</v>
      </c>
      <c r="Q14" s="108">
        <f>IF(ISBLANK(N14),"",N14+O14)</f>
        <v>225</v>
      </c>
      <c r="R14" s="103"/>
      <c r="S14" s="104"/>
    </row>
    <row r="15" spans="1:19" ht="9.9499999999999993" customHeight="1" thickBot="1" x14ac:dyDescent="0.25">
      <c r="A15" s="261" t="s">
        <v>95</v>
      </c>
      <c r="B15" s="262"/>
      <c r="C15" s="109"/>
      <c r="D15" s="110"/>
      <c r="E15" s="110"/>
      <c r="F15" s="110"/>
      <c r="G15" s="111" t="str">
        <f>IF(ISBLANK(D15),"",D15+E15)</f>
        <v/>
      </c>
      <c r="H15" s="112"/>
      <c r="I15" s="113"/>
      <c r="K15" s="261" t="s">
        <v>35</v>
      </c>
      <c r="L15" s="262"/>
      <c r="M15" s="109"/>
      <c r="N15" s="110"/>
      <c r="O15" s="110"/>
      <c r="P15" s="110"/>
      <c r="Q15" s="111" t="str">
        <f>IF(ISBLANK(N15),"",N15+O15)</f>
        <v/>
      </c>
      <c r="R15" s="112"/>
      <c r="S15" s="113"/>
    </row>
    <row r="16" spans="1:19" ht="9.9499999999999993" customHeight="1" thickBot="1" x14ac:dyDescent="0.25">
      <c r="A16" s="261"/>
      <c r="B16" s="262"/>
      <c r="C16" s="114"/>
      <c r="D16" s="115"/>
      <c r="E16" s="115"/>
      <c r="F16" s="115"/>
      <c r="G16" s="117" t="str">
        <f>IF(ISBLANK(D16),"",D16+E16)</f>
        <v/>
      </c>
      <c r="H16" s="112"/>
      <c r="I16" s="254">
        <f>IF(ISNUMBER(G17),IF(G17&gt;Q17,2,IF(G17=Q17,1,0)),"")</f>
        <v>2</v>
      </c>
      <c r="K16" s="261"/>
      <c r="L16" s="262"/>
      <c r="M16" s="114"/>
      <c r="N16" s="115"/>
      <c r="O16" s="115"/>
      <c r="P16" s="115"/>
      <c r="Q16" s="117" t="str">
        <f>IF(ISBLANK(N16),"",N16+O16)</f>
        <v/>
      </c>
      <c r="R16" s="112"/>
      <c r="S16" s="254">
        <f>IF(ISNUMBER(Q17),IF(G17&lt;Q17,2,IF(G17=Q17,1,0)),"")</f>
        <v>0</v>
      </c>
    </row>
    <row r="17" spans="1:19" ht="15.95" customHeight="1" thickBot="1" x14ac:dyDescent="0.25">
      <c r="A17" s="256">
        <v>16206</v>
      </c>
      <c r="B17" s="213"/>
      <c r="C17" s="118" t="s">
        <v>17</v>
      </c>
      <c r="D17" s="119">
        <f>IF(ISNUMBER(D13),SUM(D13:D16),"")</f>
        <v>287</v>
      </c>
      <c r="E17" s="120">
        <f>IF(ISNUMBER(E13),SUM(E13:E16),"")</f>
        <v>162</v>
      </c>
      <c r="F17" s="121">
        <f>IF(ISNUMBER(F13),SUM(F13:F16),"")</f>
        <v>4</v>
      </c>
      <c r="G17" s="122">
        <f>IF(ISNUMBER(G13),SUM(G13:G16),"")</f>
        <v>449</v>
      </c>
      <c r="H17" s="123"/>
      <c r="I17" s="255"/>
      <c r="K17" s="256">
        <v>987</v>
      </c>
      <c r="L17" s="213"/>
      <c r="M17" s="118" t="s">
        <v>17</v>
      </c>
      <c r="N17" s="119">
        <f>IF(ISNUMBER(N13),SUM(N13:N16),"")</f>
        <v>294</v>
      </c>
      <c r="O17" s="120">
        <f>IF(ISNUMBER(O13),SUM(O13:O16),"")</f>
        <v>148</v>
      </c>
      <c r="P17" s="121">
        <f>IF(ISNUMBER(P13),SUM(P13:P16),"")</f>
        <v>4</v>
      </c>
      <c r="Q17" s="122">
        <f>IF(ISNUMBER(Q13),SUM(Q13:Q16),"")</f>
        <v>442</v>
      </c>
      <c r="R17" s="123"/>
      <c r="S17" s="255"/>
    </row>
    <row r="18" spans="1:19" ht="12.95" customHeight="1" thickTop="1" x14ac:dyDescent="0.2">
      <c r="A18" s="257" t="s">
        <v>96</v>
      </c>
      <c r="B18" s="258"/>
      <c r="C18" s="99">
        <v>1</v>
      </c>
      <c r="D18" s="100">
        <v>136</v>
      </c>
      <c r="E18" s="101">
        <v>72</v>
      </c>
      <c r="F18" s="101">
        <v>2</v>
      </c>
      <c r="G18" s="102">
        <f>IF(ISBLANK(D18),"",D18+E18)</f>
        <v>208</v>
      </c>
      <c r="H18" s="103"/>
      <c r="I18" s="104"/>
      <c r="K18" s="257" t="s">
        <v>97</v>
      </c>
      <c r="L18" s="258"/>
      <c r="M18" s="99">
        <v>2</v>
      </c>
      <c r="N18" s="100">
        <v>140</v>
      </c>
      <c r="O18" s="101">
        <v>66</v>
      </c>
      <c r="P18" s="101">
        <v>0</v>
      </c>
      <c r="Q18" s="102">
        <f>IF(ISBLANK(N18),"",N18+O18)</f>
        <v>206</v>
      </c>
      <c r="R18" s="103"/>
      <c r="S18" s="104"/>
    </row>
    <row r="19" spans="1:19" ht="12.95" customHeight="1" x14ac:dyDescent="0.2">
      <c r="A19" s="259"/>
      <c r="B19" s="260"/>
      <c r="C19" s="105">
        <v>2</v>
      </c>
      <c r="D19" s="106">
        <v>147</v>
      </c>
      <c r="E19" s="107">
        <v>80</v>
      </c>
      <c r="F19" s="107">
        <v>1</v>
      </c>
      <c r="G19" s="108">
        <f>IF(ISBLANK(D19),"",D19+E19)</f>
        <v>227</v>
      </c>
      <c r="H19" s="103"/>
      <c r="I19" s="104"/>
      <c r="K19" s="259"/>
      <c r="L19" s="260"/>
      <c r="M19" s="105">
        <v>1</v>
      </c>
      <c r="N19" s="106">
        <v>145</v>
      </c>
      <c r="O19" s="107">
        <v>88</v>
      </c>
      <c r="P19" s="107">
        <v>0</v>
      </c>
      <c r="Q19" s="108">
        <f>IF(ISBLANK(N19),"",N19+O19)</f>
        <v>233</v>
      </c>
      <c r="R19" s="103"/>
      <c r="S19" s="104"/>
    </row>
    <row r="20" spans="1:19" ht="9.9499999999999993" customHeight="1" thickBot="1" x14ac:dyDescent="0.25">
      <c r="A20" s="261" t="s">
        <v>23</v>
      </c>
      <c r="B20" s="262"/>
      <c r="C20" s="109"/>
      <c r="D20" s="110"/>
      <c r="E20" s="110"/>
      <c r="F20" s="110"/>
      <c r="G20" s="111" t="str">
        <f>IF(ISBLANK(D20),"",D20+E20)</f>
        <v/>
      </c>
      <c r="H20" s="112"/>
      <c r="I20" s="113"/>
      <c r="K20" s="261" t="s">
        <v>98</v>
      </c>
      <c r="L20" s="262"/>
      <c r="M20" s="109"/>
      <c r="N20" s="110"/>
      <c r="O20" s="110"/>
      <c r="P20" s="110"/>
      <c r="Q20" s="111" t="str">
        <f>IF(ISBLANK(N20),"",N20+O20)</f>
        <v/>
      </c>
      <c r="R20" s="112"/>
      <c r="S20" s="113"/>
    </row>
    <row r="21" spans="1:19" ht="9.9499999999999993" customHeight="1" thickBot="1" x14ac:dyDescent="0.25">
      <c r="A21" s="261"/>
      <c r="B21" s="262"/>
      <c r="C21" s="114"/>
      <c r="D21" s="115"/>
      <c r="E21" s="115"/>
      <c r="F21" s="115"/>
      <c r="G21" s="117" t="str">
        <f>IF(ISBLANK(D21),"",D21+E21)</f>
        <v/>
      </c>
      <c r="H21" s="112"/>
      <c r="I21" s="254">
        <f>IF(ISNUMBER(G22),IF(G22&gt;Q22,2,IF(G22=Q22,1,0)),"")</f>
        <v>0</v>
      </c>
      <c r="K21" s="261"/>
      <c r="L21" s="262"/>
      <c r="M21" s="114"/>
      <c r="N21" s="115"/>
      <c r="O21" s="115"/>
      <c r="P21" s="115"/>
      <c r="Q21" s="117" t="str">
        <f>IF(ISBLANK(N21),"",N21+O21)</f>
        <v/>
      </c>
      <c r="R21" s="112"/>
      <c r="S21" s="254">
        <f>IF(ISNUMBER(Q22),IF(G22&lt;Q22,2,IF(G22=Q22,1,0)),"")</f>
        <v>2</v>
      </c>
    </row>
    <row r="22" spans="1:19" ht="15.95" customHeight="1" thickBot="1" x14ac:dyDescent="0.25">
      <c r="A22" s="256">
        <v>15516</v>
      </c>
      <c r="B22" s="213"/>
      <c r="C22" s="118" t="s">
        <v>17</v>
      </c>
      <c r="D22" s="119">
        <f>IF(ISNUMBER(D18),SUM(D18:D21),"")</f>
        <v>283</v>
      </c>
      <c r="E22" s="120">
        <f>IF(ISNUMBER(E18),SUM(E18:E21),"")</f>
        <v>152</v>
      </c>
      <c r="F22" s="121">
        <f>IF(ISNUMBER(F18),SUM(F18:F21),"")</f>
        <v>3</v>
      </c>
      <c r="G22" s="122">
        <f>IF(ISNUMBER(G18),SUM(G18:G21),"")</f>
        <v>435</v>
      </c>
      <c r="H22" s="123"/>
      <c r="I22" s="255"/>
      <c r="K22" s="256">
        <v>11436</v>
      </c>
      <c r="L22" s="213"/>
      <c r="M22" s="118" t="s">
        <v>17</v>
      </c>
      <c r="N22" s="119">
        <f>IF(ISNUMBER(N18),SUM(N18:N21),"")</f>
        <v>285</v>
      </c>
      <c r="O22" s="120">
        <f>IF(ISNUMBER(O18),SUM(O18:O21),"")</f>
        <v>154</v>
      </c>
      <c r="P22" s="121">
        <f>IF(ISNUMBER(P18),SUM(P18:P21),"")</f>
        <v>0</v>
      </c>
      <c r="Q22" s="122">
        <f>IF(ISNUMBER(Q18),SUM(Q18:Q21),"")</f>
        <v>439</v>
      </c>
      <c r="R22" s="123"/>
      <c r="S22" s="255"/>
    </row>
    <row r="23" spans="1:19" ht="12.95" customHeight="1" thickTop="1" x14ac:dyDescent="0.2">
      <c r="A23" s="257" t="s">
        <v>99</v>
      </c>
      <c r="B23" s="258"/>
      <c r="C23" s="99">
        <v>1</v>
      </c>
      <c r="D23" s="100">
        <v>136</v>
      </c>
      <c r="E23" s="101">
        <v>53</v>
      </c>
      <c r="F23" s="101">
        <v>1</v>
      </c>
      <c r="G23" s="102">
        <f>IF(ISBLANK(D23),"",D23+E23)</f>
        <v>189</v>
      </c>
      <c r="H23" s="103"/>
      <c r="I23" s="104"/>
      <c r="K23" s="257" t="s">
        <v>100</v>
      </c>
      <c r="L23" s="258"/>
      <c r="M23" s="99">
        <v>2</v>
      </c>
      <c r="N23" s="100">
        <v>140</v>
      </c>
      <c r="O23" s="101">
        <v>63</v>
      </c>
      <c r="P23" s="101">
        <v>1</v>
      </c>
      <c r="Q23" s="102">
        <f>IF(ISBLANK(N23),"",N23+O23)</f>
        <v>203</v>
      </c>
      <c r="R23" s="103"/>
      <c r="S23" s="104"/>
    </row>
    <row r="24" spans="1:19" ht="12.95" customHeight="1" x14ac:dyDescent="0.2">
      <c r="A24" s="259"/>
      <c r="B24" s="260"/>
      <c r="C24" s="105">
        <v>2</v>
      </c>
      <c r="D24" s="106">
        <v>148</v>
      </c>
      <c r="E24" s="107">
        <v>59</v>
      </c>
      <c r="F24" s="107">
        <v>2</v>
      </c>
      <c r="G24" s="108">
        <f>IF(ISBLANK(D24),"",D24+E24)</f>
        <v>207</v>
      </c>
      <c r="H24" s="103"/>
      <c r="I24" s="104"/>
      <c r="K24" s="259"/>
      <c r="L24" s="260"/>
      <c r="M24" s="105">
        <v>1</v>
      </c>
      <c r="N24" s="106">
        <v>133</v>
      </c>
      <c r="O24" s="107">
        <v>50</v>
      </c>
      <c r="P24" s="107">
        <v>2</v>
      </c>
      <c r="Q24" s="108">
        <f>IF(ISBLANK(N24),"",N24+O24)</f>
        <v>183</v>
      </c>
      <c r="R24" s="103"/>
      <c r="S24" s="104"/>
    </row>
    <row r="25" spans="1:19" ht="9.9499999999999993" customHeight="1" thickBot="1" x14ac:dyDescent="0.25">
      <c r="A25" s="261" t="s">
        <v>101</v>
      </c>
      <c r="B25" s="262"/>
      <c r="C25" s="109"/>
      <c r="D25" s="110"/>
      <c r="E25" s="110"/>
      <c r="F25" s="110"/>
      <c r="G25" s="111" t="str">
        <f>IF(ISBLANK(D25),"",D25+E25)</f>
        <v/>
      </c>
      <c r="H25" s="112"/>
      <c r="I25" s="113"/>
      <c r="K25" s="261" t="s">
        <v>23</v>
      </c>
      <c r="L25" s="262"/>
      <c r="M25" s="109"/>
      <c r="N25" s="110"/>
      <c r="O25" s="110"/>
      <c r="P25" s="110"/>
      <c r="Q25" s="111" t="str">
        <f>IF(ISBLANK(N25),"",N25+O25)</f>
        <v/>
      </c>
      <c r="R25" s="112"/>
      <c r="S25" s="113"/>
    </row>
    <row r="26" spans="1:19" ht="9.9499999999999993" customHeight="1" thickBot="1" x14ac:dyDescent="0.25">
      <c r="A26" s="261"/>
      <c r="B26" s="262"/>
      <c r="C26" s="114"/>
      <c r="D26" s="115"/>
      <c r="E26" s="115"/>
      <c r="F26" s="115"/>
      <c r="G26" s="117" t="str">
        <f>IF(ISBLANK(D26),"",D26+E26)</f>
        <v/>
      </c>
      <c r="H26" s="112"/>
      <c r="I26" s="254">
        <f>IF(ISNUMBER(G27),IF(G27&gt;Q27,2,IF(G27=Q27,1,0)),"")</f>
        <v>2</v>
      </c>
      <c r="K26" s="261"/>
      <c r="L26" s="262"/>
      <c r="M26" s="114"/>
      <c r="N26" s="115"/>
      <c r="O26" s="115"/>
      <c r="P26" s="115"/>
      <c r="Q26" s="117" t="str">
        <f>IF(ISBLANK(N26),"",N26+O26)</f>
        <v/>
      </c>
      <c r="R26" s="112"/>
      <c r="S26" s="254">
        <f>IF(ISNUMBER(Q27),IF(G27&lt;Q27,2,IF(G27=Q27,1,0)),"")</f>
        <v>0</v>
      </c>
    </row>
    <row r="27" spans="1:19" ht="15.95" customHeight="1" thickBot="1" x14ac:dyDescent="0.25">
      <c r="A27" s="256">
        <v>24268</v>
      </c>
      <c r="B27" s="213"/>
      <c r="C27" s="118" t="s">
        <v>17</v>
      </c>
      <c r="D27" s="119">
        <f>IF(ISNUMBER(D23),SUM(D23:D26),"")</f>
        <v>284</v>
      </c>
      <c r="E27" s="120">
        <f>IF(ISNUMBER(E23),SUM(E23:E26),"")</f>
        <v>112</v>
      </c>
      <c r="F27" s="121">
        <f>IF(ISNUMBER(F23),SUM(F23:F26),"")</f>
        <v>3</v>
      </c>
      <c r="G27" s="122">
        <f>IF(ISNUMBER(G23),SUM(G23:G26),"")</f>
        <v>396</v>
      </c>
      <c r="H27" s="123"/>
      <c r="I27" s="255"/>
      <c r="K27" s="256">
        <v>4490</v>
      </c>
      <c r="L27" s="213"/>
      <c r="M27" s="118" t="s">
        <v>17</v>
      </c>
      <c r="N27" s="119">
        <f>IF(ISNUMBER(N23),SUM(N23:N26),"")</f>
        <v>273</v>
      </c>
      <c r="O27" s="120">
        <f>IF(ISNUMBER(O23),SUM(O23:O26),"")</f>
        <v>113</v>
      </c>
      <c r="P27" s="121">
        <f>IF(ISNUMBER(P23),SUM(P23:P26),"")</f>
        <v>3</v>
      </c>
      <c r="Q27" s="122">
        <f>IF(ISNUMBER(Q23),SUM(Q23:Q26),"")</f>
        <v>386</v>
      </c>
      <c r="R27" s="123"/>
      <c r="S27" s="255"/>
    </row>
    <row r="28" spans="1:19" ht="12.95" customHeight="1" thickTop="1" x14ac:dyDescent="0.2">
      <c r="A28" s="257" t="s">
        <v>102</v>
      </c>
      <c r="B28" s="258"/>
      <c r="C28" s="99">
        <v>1</v>
      </c>
      <c r="D28" s="100">
        <v>140</v>
      </c>
      <c r="E28" s="101">
        <v>52</v>
      </c>
      <c r="F28" s="101">
        <v>3</v>
      </c>
      <c r="G28" s="102">
        <f>IF(ISBLANK(D28),"",D28+E28)</f>
        <v>192</v>
      </c>
      <c r="H28" s="103"/>
      <c r="I28" s="104"/>
      <c r="K28" s="257" t="s">
        <v>100</v>
      </c>
      <c r="L28" s="258"/>
      <c r="M28" s="99">
        <v>2</v>
      </c>
      <c r="N28" s="100">
        <v>143</v>
      </c>
      <c r="O28" s="101">
        <v>57</v>
      </c>
      <c r="P28" s="101">
        <v>3</v>
      </c>
      <c r="Q28" s="102">
        <f>IF(ISBLANK(N28),"",N28+O28)</f>
        <v>200</v>
      </c>
      <c r="R28" s="103"/>
      <c r="S28" s="104"/>
    </row>
    <row r="29" spans="1:19" ht="12.95" customHeight="1" x14ac:dyDescent="0.2">
      <c r="A29" s="259"/>
      <c r="B29" s="260"/>
      <c r="C29" s="105">
        <v>2</v>
      </c>
      <c r="D29" s="106">
        <v>138</v>
      </c>
      <c r="E29" s="107">
        <v>70</v>
      </c>
      <c r="F29" s="107">
        <v>1</v>
      </c>
      <c r="G29" s="108">
        <f>IF(ISBLANK(D29),"",D29+E29)</f>
        <v>208</v>
      </c>
      <c r="H29" s="103"/>
      <c r="I29" s="104"/>
      <c r="K29" s="259"/>
      <c r="L29" s="260"/>
      <c r="M29" s="105">
        <v>1</v>
      </c>
      <c r="N29" s="106">
        <v>151</v>
      </c>
      <c r="O29" s="107">
        <v>62</v>
      </c>
      <c r="P29" s="107">
        <v>4</v>
      </c>
      <c r="Q29" s="108">
        <f>IF(ISBLANK(N29),"",N29+O29)</f>
        <v>213</v>
      </c>
      <c r="R29" s="103"/>
      <c r="S29" s="104"/>
    </row>
    <row r="30" spans="1:19" ht="9.9499999999999993" customHeight="1" thickBot="1" x14ac:dyDescent="0.25">
      <c r="A30" s="261" t="s">
        <v>103</v>
      </c>
      <c r="B30" s="262"/>
      <c r="C30" s="109"/>
      <c r="D30" s="110"/>
      <c r="E30" s="110"/>
      <c r="F30" s="110"/>
      <c r="G30" s="111" t="str">
        <f>IF(ISBLANK(D30),"",D30+E30)</f>
        <v/>
      </c>
      <c r="H30" s="112"/>
      <c r="I30" s="113"/>
      <c r="K30" s="261" t="s">
        <v>85</v>
      </c>
      <c r="L30" s="262"/>
      <c r="M30" s="109"/>
      <c r="N30" s="110"/>
      <c r="O30" s="110"/>
      <c r="P30" s="110"/>
      <c r="Q30" s="111" t="str">
        <f>IF(ISBLANK(N30),"",N30+O30)</f>
        <v/>
      </c>
      <c r="R30" s="112"/>
      <c r="S30" s="113"/>
    </row>
    <row r="31" spans="1:19" ht="9.9499999999999993" customHeight="1" thickBot="1" x14ac:dyDescent="0.25">
      <c r="A31" s="261"/>
      <c r="B31" s="262"/>
      <c r="C31" s="114"/>
      <c r="D31" s="115"/>
      <c r="E31" s="115"/>
      <c r="F31" s="115"/>
      <c r="G31" s="117" t="str">
        <f>IF(ISBLANK(D31),"",D31+E31)</f>
        <v/>
      </c>
      <c r="H31" s="112"/>
      <c r="I31" s="254">
        <f>IF(ISNUMBER(G32),IF(G32&gt;Q32,2,IF(G32=Q32,1,0)),"")</f>
        <v>0</v>
      </c>
      <c r="K31" s="261"/>
      <c r="L31" s="262"/>
      <c r="M31" s="114"/>
      <c r="N31" s="115"/>
      <c r="O31" s="115"/>
      <c r="P31" s="115"/>
      <c r="Q31" s="117" t="str">
        <f>IF(ISBLANK(N31),"",N31+O31)</f>
        <v/>
      </c>
      <c r="R31" s="112"/>
      <c r="S31" s="254">
        <f>IF(ISNUMBER(Q32),IF(G32&lt;Q32,2,IF(G32=Q32,1,0)),"")</f>
        <v>2</v>
      </c>
    </row>
    <row r="32" spans="1:19" ht="15.95" customHeight="1" thickBot="1" x14ac:dyDescent="0.25">
      <c r="A32" s="256">
        <v>42158</v>
      </c>
      <c r="B32" s="213"/>
      <c r="C32" s="118" t="s">
        <v>17</v>
      </c>
      <c r="D32" s="119">
        <f>IF(ISNUMBER(D28),SUM(D28:D31),"")</f>
        <v>278</v>
      </c>
      <c r="E32" s="120">
        <f>IF(ISNUMBER(E28),SUM(E28:E31),"")</f>
        <v>122</v>
      </c>
      <c r="F32" s="121">
        <f>IF(ISNUMBER(F28),SUM(F28:F31),"")</f>
        <v>4</v>
      </c>
      <c r="G32" s="122">
        <f>IF(ISNUMBER(G28),SUM(G28:G31),"")</f>
        <v>400</v>
      </c>
      <c r="H32" s="123"/>
      <c r="I32" s="255"/>
      <c r="K32" s="256">
        <v>4487</v>
      </c>
      <c r="L32" s="213"/>
      <c r="M32" s="118" t="s">
        <v>17</v>
      </c>
      <c r="N32" s="119">
        <f>IF(ISNUMBER(N28),SUM(N28:N31),"")</f>
        <v>294</v>
      </c>
      <c r="O32" s="120">
        <f>IF(ISNUMBER(O28),SUM(O28:O31),"")</f>
        <v>119</v>
      </c>
      <c r="P32" s="121">
        <f>IF(ISNUMBER(P28),SUM(P28:P31),"")</f>
        <v>7</v>
      </c>
      <c r="Q32" s="122">
        <f>IF(ISNUMBER(Q28),SUM(Q28:Q31),"")</f>
        <v>413</v>
      </c>
      <c r="R32" s="123"/>
      <c r="S32" s="255"/>
    </row>
    <row r="33" spans="1:19" ht="12.95" customHeight="1" thickTop="1" x14ac:dyDescent="0.2">
      <c r="A33" s="257" t="s">
        <v>104</v>
      </c>
      <c r="B33" s="258"/>
      <c r="C33" s="99">
        <v>1</v>
      </c>
      <c r="D33" s="100">
        <v>149</v>
      </c>
      <c r="E33" s="101">
        <v>51</v>
      </c>
      <c r="F33" s="101">
        <v>4</v>
      </c>
      <c r="G33" s="102">
        <f>IF(ISBLANK(D33),"",D33+E33)</f>
        <v>200</v>
      </c>
      <c r="H33" s="103"/>
      <c r="I33" s="104"/>
      <c r="K33" s="257" t="s">
        <v>105</v>
      </c>
      <c r="L33" s="258"/>
      <c r="M33" s="99">
        <v>2</v>
      </c>
      <c r="N33" s="100">
        <v>154</v>
      </c>
      <c r="O33" s="101">
        <v>62</v>
      </c>
      <c r="P33" s="101">
        <v>0</v>
      </c>
      <c r="Q33" s="102">
        <f>IF(ISBLANK(N33),"",N33+O33)</f>
        <v>216</v>
      </c>
      <c r="R33" s="103"/>
      <c r="S33" s="104"/>
    </row>
    <row r="34" spans="1:19" ht="12.95" customHeight="1" x14ac:dyDescent="0.2">
      <c r="A34" s="259"/>
      <c r="B34" s="260"/>
      <c r="C34" s="105">
        <v>2</v>
      </c>
      <c r="D34" s="106">
        <v>143</v>
      </c>
      <c r="E34" s="107">
        <v>43</v>
      </c>
      <c r="F34" s="107">
        <v>4</v>
      </c>
      <c r="G34" s="108">
        <f>IF(ISBLANK(D34),"",D34+E34)</f>
        <v>186</v>
      </c>
      <c r="H34" s="103"/>
      <c r="I34" s="104"/>
      <c r="K34" s="259"/>
      <c r="L34" s="260"/>
      <c r="M34" s="105">
        <v>1</v>
      </c>
      <c r="N34" s="106">
        <v>148</v>
      </c>
      <c r="O34" s="107">
        <v>88</v>
      </c>
      <c r="P34" s="107">
        <v>1</v>
      </c>
      <c r="Q34" s="108">
        <f>IF(ISBLANK(N34),"",N34+O34)</f>
        <v>236</v>
      </c>
      <c r="R34" s="103"/>
      <c r="S34" s="104"/>
    </row>
    <row r="35" spans="1:19" ht="9.9499999999999993" customHeight="1" thickBot="1" x14ac:dyDescent="0.25">
      <c r="A35" s="261" t="s">
        <v>106</v>
      </c>
      <c r="B35" s="262"/>
      <c r="C35" s="109"/>
      <c r="D35" s="110"/>
      <c r="E35" s="110"/>
      <c r="F35" s="110"/>
      <c r="G35" s="111" t="str">
        <f>IF(ISBLANK(D35),"",D35+E35)</f>
        <v/>
      </c>
      <c r="H35" s="112"/>
      <c r="I35" s="113"/>
      <c r="K35" s="261" t="s">
        <v>107</v>
      </c>
      <c r="L35" s="262"/>
      <c r="M35" s="109"/>
      <c r="N35" s="110"/>
      <c r="O35" s="110"/>
      <c r="P35" s="110"/>
      <c r="Q35" s="111" t="str">
        <f>IF(ISBLANK(N35),"",N35+O35)</f>
        <v/>
      </c>
      <c r="R35" s="112"/>
      <c r="S35" s="113"/>
    </row>
    <row r="36" spans="1:19" ht="9.9499999999999993" customHeight="1" thickBot="1" x14ac:dyDescent="0.25">
      <c r="A36" s="261"/>
      <c r="B36" s="262"/>
      <c r="C36" s="114"/>
      <c r="D36" s="115"/>
      <c r="E36" s="115"/>
      <c r="F36" s="115"/>
      <c r="G36" s="117" t="str">
        <f>IF(ISBLANK(D36),"",D36+E36)</f>
        <v/>
      </c>
      <c r="H36" s="112"/>
      <c r="I36" s="254">
        <f>IF(ISNUMBER(G37),IF(G37&gt;Q37,2,IF(G37=Q37,1,0)),"")</f>
        <v>0</v>
      </c>
      <c r="K36" s="261"/>
      <c r="L36" s="262"/>
      <c r="M36" s="114"/>
      <c r="N36" s="115"/>
      <c r="O36" s="115"/>
      <c r="P36" s="115"/>
      <c r="Q36" s="117" t="str">
        <f>IF(ISBLANK(N36),"",N36+O36)</f>
        <v/>
      </c>
      <c r="R36" s="112"/>
      <c r="S36" s="254">
        <f>IF(ISNUMBER(Q37),IF(G37&lt;Q37,2,IF(G37=Q37,1,0)),"")</f>
        <v>2</v>
      </c>
    </row>
    <row r="37" spans="1:19" ht="15.95" customHeight="1" thickBot="1" x14ac:dyDescent="0.25">
      <c r="A37" s="256">
        <v>1282</v>
      </c>
      <c r="B37" s="213"/>
      <c r="C37" s="118" t="s">
        <v>17</v>
      </c>
      <c r="D37" s="119">
        <f>IF(ISNUMBER(D33),SUM(D33:D36),"")</f>
        <v>292</v>
      </c>
      <c r="E37" s="120">
        <f>IF(ISNUMBER(E33),SUM(E33:E36),"")</f>
        <v>94</v>
      </c>
      <c r="F37" s="121">
        <f>IF(ISNUMBER(F33),SUM(F33:F36),"")</f>
        <v>8</v>
      </c>
      <c r="G37" s="122">
        <f>IF(ISNUMBER(G33),SUM(G33:G36),"")</f>
        <v>386</v>
      </c>
      <c r="H37" s="123"/>
      <c r="I37" s="255"/>
      <c r="K37" s="256">
        <v>5104</v>
      </c>
      <c r="L37" s="213"/>
      <c r="M37" s="118" t="s">
        <v>17</v>
      </c>
      <c r="N37" s="119">
        <f>IF(ISNUMBER(N33),SUM(N33:N36),"")</f>
        <v>302</v>
      </c>
      <c r="O37" s="120">
        <f>IF(ISNUMBER(O33),SUM(O33:O36),"")</f>
        <v>150</v>
      </c>
      <c r="P37" s="121">
        <f>IF(ISNUMBER(P33),SUM(P33:P36),"")</f>
        <v>1</v>
      </c>
      <c r="Q37" s="122">
        <f>IF(ISNUMBER(Q33),SUM(Q33:Q36),"")</f>
        <v>452</v>
      </c>
      <c r="R37" s="123"/>
      <c r="S37" s="255"/>
    </row>
    <row r="38" spans="1:19" ht="5.0999999999999996" customHeight="1" thickTop="1" thickBot="1" x14ac:dyDescent="0.25"/>
    <row r="39" spans="1:19" ht="20.100000000000001" customHeight="1" thickBot="1" x14ac:dyDescent="0.25">
      <c r="A39" s="124"/>
      <c r="B39" s="125"/>
      <c r="C39" s="126" t="s">
        <v>40</v>
      </c>
      <c r="D39" s="127">
        <f>IF(ISNUMBER(D12),SUM(D12,D17,D22,D27,D32,D37),"")</f>
        <v>1715</v>
      </c>
      <c r="E39" s="128">
        <f>IF(ISNUMBER(E12),SUM(E12,E17,E22,E27,E32,E37),"")</f>
        <v>757</v>
      </c>
      <c r="F39" s="129">
        <f>IF(ISNUMBER(F12),SUM(F12,F17,F22,F27,F32,F37),"")</f>
        <v>35</v>
      </c>
      <c r="G39" s="130">
        <f>IF(ISNUMBER(G12),SUM(G12,G17,G22,G27,G32,G37),"")</f>
        <v>2472</v>
      </c>
      <c r="H39" s="131"/>
      <c r="I39" s="132">
        <f>IF(ISNUMBER(G39),IF(G39&gt;Q39,4,IF(G39=Q39,2,0)),"")</f>
        <v>0</v>
      </c>
      <c r="K39" s="124"/>
      <c r="L39" s="125"/>
      <c r="M39" s="126" t="s">
        <v>40</v>
      </c>
      <c r="N39" s="127">
        <f>IF(ISNUMBER(N12),SUM(N12,N17,N22,N27,N32,N37),"")</f>
        <v>1753</v>
      </c>
      <c r="O39" s="128">
        <f>IF(ISNUMBER(O12),SUM(O12,O17,O22,O27,O32,O37),"")</f>
        <v>819</v>
      </c>
      <c r="P39" s="129">
        <f>IF(ISNUMBER(P12),SUM(P12,P17,P22,P27,P32,P37),"")</f>
        <v>20</v>
      </c>
      <c r="Q39" s="130">
        <f>IF(ISNUMBER(Q12),SUM(Q12,Q17,Q22,Q27,Q32,Q37),"")</f>
        <v>2572</v>
      </c>
      <c r="R39" s="131"/>
      <c r="S39" s="132">
        <f>IF(ISNUMBER(Q39),IF(G39&lt;Q39,4,IF(G39=Q39,2,0)),"")</f>
        <v>4</v>
      </c>
    </row>
    <row r="40" spans="1:19" ht="5.0999999999999996" customHeight="1" thickBot="1" x14ac:dyDescent="0.25"/>
    <row r="41" spans="1:19" ht="20.100000000000001" customHeight="1" thickBot="1" x14ac:dyDescent="0.25">
      <c r="A41" s="52"/>
      <c r="B41" s="53" t="s">
        <v>41</v>
      </c>
      <c r="C41" s="201" t="s">
        <v>104</v>
      </c>
      <c r="D41" s="201"/>
      <c r="E41" s="201"/>
      <c r="G41" s="263" t="s">
        <v>42</v>
      </c>
      <c r="H41" s="264"/>
      <c r="I41" s="133">
        <f>IF(ISNUMBER(I11),SUM(I11,I16,I21,I26,I31,I36,I39),"")</f>
        <v>4</v>
      </c>
      <c r="K41" s="52"/>
      <c r="L41" s="53" t="s">
        <v>41</v>
      </c>
      <c r="M41" s="201" t="s">
        <v>90</v>
      </c>
      <c r="N41" s="201"/>
      <c r="O41" s="201"/>
      <c r="Q41" s="263" t="s">
        <v>42</v>
      </c>
      <c r="R41" s="264"/>
      <c r="S41" s="133">
        <f>IF(ISNUMBER(S11),SUM(S11,S16,S21,S26,S31,S36,S39),"")</f>
        <v>12</v>
      </c>
    </row>
    <row r="42" spans="1:19" ht="20.100000000000001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/>
      <c r="N42" s="204"/>
      <c r="O42" s="204"/>
      <c r="P42" s="55"/>
      <c r="Q42" s="56"/>
      <c r="R42" s="56"/>
      <c r="S42" s="56"/>
    </row>
    <row r="43" spans="1:19" ht="20.25" customHeight="1" x14ac:dyDescent="0.2">
      <c r="A43" s="53" t="s">
        <v>44</v>
      </c>
      <c r="B43" s="53" t="s">
        <v>45</v>
      </c>
      <c r="C43" s="205"/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100000000000001" customHeight="1" x14ac:dyDescent="0.2">
      <c r="B46" s="61" t="s">
        <v>48</v>
      </c>
      <c r="C46" s="208" t="s">
        <v>49</v>
      </c>
      <c r="D46" s="208"/>
      <c r="I46" s="61" t="s">
        <v>50</v>
      </c>
      <c r="J46" s="209">
        <v>18</v>
      </c>
      <c r="K46" s="209"/>
    </row>
    <row r="47" spans="1:19" ht="20.100000000000001" customHeight="1" x14ac:dyDescent="0.2">
      <c r="B47" s="61" t="s">
        <v>51</v>
      </c>
      <c r="C47" s="198" t="s">
        <v>52</v>
      </c>
      <c r="D47" s="198"/>
      <c r="I47" s="61" t="s">
        <v>53</v>
      </c>
      <c r="J47" s="199">
        <v>4</v>
      </c>
      <c r="K47" s="199"/>
      <c r="P47" s="61" t="s">
        <v>54</v>
      </c>
      <c r="Q47" s="200"/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57</v>
      </c>
      <c r="C55" s="69"/>
      <c r="D55" s="70"/>
      <c r="E55" s="68" t="s">
        <v>58</v>
      </c>
      <c r="F55" s="69"/>
      <c r="G55" s="69"/>
      <c r="H55" s="69"/>
      <c r="I55" s="70"/>
      <c r="J55" s="63"/>
      <c r="K55" s="71"/>
      <c r="L55" s="68" t="s">
        <v>57</v>
      </c>
      <c r="M55" s="69"/>
      <c r="N55" s="70"/>
      <c r="O55" s="68" t="s">
        <v>58</v>
      </c>
      <c r="P55" s="69"/>
      <c r="Q55" s="69"/>
      <c r="R55" s="69"/>
      <c r="S55" s="72"/>
    </row>
    <row r="56" spans="1:19" ht="18" customHeight="1" x14ac:dyDescent="0.2">
      <c r="A56" s="73" t="s">
        <v>59</v>
      </c>
      <c r="B56" s="74" t="s">
        <v>60</v>
      </c>
      <c r="C56" s="75"/>
      <c r="D56" s="76" t="s">
        <v>61</v>
      </c>
      <c r="E56" s="74" t="s">
        <v>60</v>
      </c>
      <c r="F56" s="77"/>
      <c r="G56" s="77"/>
      <c r="H56" s="78"/>
      <c r="I56" s="76" t="s">
        <v>61</v>
      </c>
      <c r="J56" s="63"/>
      <c r="K56" s="79" t="s">
        <v>59</v>
      </c>
      <c r="L56" s="74" t="s">
        <v>60</v>
      </c>
      <c r="M56" s="75"/>
      <c r="N56" s="76" t="s">
        <v>61</v>
      </c>
      <c r="O56" s="74" t="s">
        <v>60</v>
      </c>
      <c r="P56" s="77"/>
      <c r="Q56" s="77"/>
      <c r="R56" s="78"/>
      <c r="S56" s="80" t="s">
        <v>61</v>
      </c>
    </row>
    <row r="57" spans="1:19" ht="18" customHeight="1" x14ac:dyDescent="0.2">
      <c r="A57" s="81"/>
      <c r="B57" s="186"/>
      <c r="C57" s="187"/>
      <c r="D57" s="82"/>
      <c r="E57" s="186"/>
      <c r="F57" s="188"/>
      <c r="G57" s="188"/>
      <c r="H57" s="187"/>
      <c r="I57" s="82"/>
      <c r="J57" s="63"/>
      <c r="K57" s="84"/>
      <c r="L57" s="186"/>
      <c r="M57" s="187"/>
      <c r="N57" s="82"/>
      <c r="O57" s="186"/>
      <c r="P57" s="188"/>
      <c r="Q57" s="188"/>
      <c r="R57" s="187"/>
      <c r="S57" s="8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6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0999999999999996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  <row r="67" spans="1:19" x14ac:dyDescent="0.2">
      <c r="K67" s="134" t="s">
        <v>108</v>
      </c>
      <c r="L67" s="135" t="s">
        <v>109</v>
      </c>
      <c r="M67" s="136"/>
      <c r="N67" s="136"/>
      <c r="O67" s="135" t="s">
        <v>110</v>
      </c>
      <c r="P67" s="137"/>
    </row>
    <row r="68" spans="1:19" x14ac:dyDescent="0.2">
      <c r="K68" s="134" t="s">
        <v>111</v>
      </c>
      <c r="L68" s="135" t="s">
        <v>112</v>
      </c>
      <c r="M68" s="136"/>
      <c r="N68" s="136"/>
      <c r="O68" s="135" t="s">
        <v>113</v>
      </c>
      <c r="P68" s="137"/>
    </row>
    <row r="69" spans="1:19" x14ac:dyDescent="0.2">
      <c r="K69" s="134" t="s">
        <v>49</v>
      </c>
      <c r="L69" s="135" t="s">
        <v>114</v>
      </c>
      <c r="M69" s="136"/>
      <c r="N69" s="136"/>
      <c r="O69" s="135" t="s">
        <v>115</v>
      </c>
      <c r="P69" s="137"/>
    </row>
    <row r="70" spans="1:19" x14ac:dyDescent="0.2">
      <c r="K70" s="134" t="s">
        <v>116</v>
      </c>
      <c r="L70" s="135" t="s">
        <v>66</v>
      </c>
      <c r="M70" s="136"/>
      <c r="N70" s="136"/>
      <c r="O70" s="135" t="s">
        <v>117</v>
      </c>
      <c r="P70" s="137"/>
    </row>
    <row r="71" spans="1:19" x14ac:dyDescent="0.2">
      <c r="K71" s="134" t="s">
        <v>118</v>
      </c>
      <c r="L71" s="135" t="s">
        <v>119</v>
      </c>
      <c r="M71" s="136"/>
      <c r="N71" s="136"/>
      <c r="O71" s="135" t="s">
        <v>120</v>
      </c>
      <c r="P71" s="137"/>
    </row>
    <row r="72" spans="1:19" x14ac:dyDescent="0.2">
      <c r="K72" s="134" t="s">
        <v>121</v>
      </c>
      <c r="L72" s="135" t="s">
        <v>88</v>
      </c>
      <c r="M72" s="136"/>
      <c r="N72" s="136"/>
      <c r="O72" s="135" t="s">
        <v>65</v>
      </c>
      <c r="P72" s="137"/>
    </row>
    <row r="73" spans="1:19" x14ac:dyDescent="0.2">
      <c r="K73" s="134" t="s">
        <v>122</v>
      </c>
      <c r="L73" s="135" t="s">
        <v>6</v>
      </c>
      <c r="M73" s="136"/>
      <c r="N73" s="136"/>
      <c r="O73" s="135" t="s">
        <v>123</v>
      </c>
      <c r="P73" s="137"/>
    </row>
    <row r="74" spans="1:19" x14ac:dyDescent="0.2">
      <c r="K74" s="134" t="s">
        <v>124</v>
      </c>
      <c r="L74" s="135" t="s">
        <v>125</v>
      </c>
      <c r="M74" s="136"/>
      <c r="N74" s="136"/>
      <c r="O74" s="135" t="s">
        <v>126</v>
      </c>
      <c r="P74" s="137"/>
    </row>
    <row r="75" spans="1:19" x14ac:dyDescent="0.2">
      <c r="K75" s="134" t="s">
        <v>127</v>
      </c>
      <c r="L75" s="135" t="s">
        <v>87</v>
      </c>
      <c r="M75" s="136"/>
      <c r="N75" s="136"/>
      <c r="O75" s="135" t="s">
        <v>128</v>
      </c>
      <c r="P75" s="137"/>
    </row>
    <row r="76" spans="1:19" x14ac:dyDescent="0.2">
      <c r="K76" s="134" t="s">
        <v>129</v>
      </c>
      <c r="L76" s="135" t="s">
        <v>130</v>
      </c>
      <c r="M76" s="136"/>
      <c r="N76" s="136"/>
      <c r="O76" s="135" t="s">
        <v>131</v>
      </c>
      <c r="P76" s="137"/>
    </row>
    <row r="77" spans="1:19" x14ac:dyDescent="0.2">
      <c r="K77" s="134" t="s">
        <v>132</v>
      </c>
      <c r="L77" s="135" t="s">
        <v>133</v>
      </c>
      <c r="M77" s="136"/>
      <c r="N77" s="136"/>
      <c r="O77" s="135" t="s">
        <v>134</v>
      </c>
      <c r="P77" s="137"/>
    </row>
    <row r="78" spans="1:19" x14ac:dyDescent="0.2">
      <c r="K78" s="134" t="s">
        <v>135</v>
      </c>
      <c r="L78" s="135" t="s">
        <v>136</v>
      </c>
      <c r="M78" s="136"/>
      <c r="N78" s="136"/>
      <c r="O78" s="135" t="s">
        <v>3</v>
      </c>
      <c r="P78" s="137"/>
    </row>
    <row r="79" spans="1:19" x14ac:dyDescent="0.2">
      <c r="K79" s="134" t="s">
        <v>137</v>
      </c>
      <c r="L79" s="135" t="s">
        <v>138</v>
      </c>
      <c r="M79" s="136"/>
      <c r="N79" s="136"/>
      <c r="O79" s="135" t="s">
        <v>139</v>
      </c>
      <c r="P79" s="137"/>
    </row>
    <row r="80" spans="1:19" x14ac:dyDescent="0.2">
      <c r="K80" s="134" t="s">
        <v>140</v>
      </c>
      <c r="L80" s="135" t="s">
        <v>141</v>
      </c>
      <c r="M80" s="136"/>
      <c r="N80" s="136"/>
      <c r="O80" s="135" t="s">
        <v>142</v>
      </c>
      <c r="P80" s="137"/>
    </row>
    <row r="81" spans="11:16" x14ac:dyDescent="0.2">
      <c r="K81" s="134" t="s">
        <v>143</v>
      </c>
      <c r="L81" s="135" t="s">
        <v>144</v>
      </c>
      <c r="M81" s="136"/>
      <c r="N81" s="136"/>
      <c r="O81" s="135" t="s">
        <v>145</v>
      </c>
      <c r="P81" s="137"/>
    </row>
    <row r="82" spans="11:16" x14ac:dyDescent="0.2">
      <c r="K82" s="134" t="s">
        <v>146</v>
      </c>
      <c r="L82" s="135"/>
      <c r="M82" s="136"/>
      <c r="N82" s="136"/>
      <c r="O82" s="135" t="s">
        <v>147</v>
      </c>
      <c r="P82" s="137"/>
    </row>
    <row r="83" spans="11:16" x14ac:dyDescent="0.2">
      <c r="K83" s="134" t="s">
        <v>52</v>
      </c>
      <c r="L83" s="138"/>
      <c r="M83" s="138"/>
      <c r="N83" s="138"/>
      <c r="O83" s="135" t="s">
        <v>148</v>
      </c>
      <c r="P83" s="137"/>
    </row>
    <row r="84" spans="11:16" x14ac:dyDescent="0.2">
      <c r="K84" s="134" t="s">
        <v>149</v>
      </c>
      <c r="L84" s="138"/>
      <c r="M84" s="138"/>
      <c r="N84" s="138"/>
      <c r="O84" s="135" t="s">
        <v>150</v>
      </c>
      <c r="P84" s="137"/>
    </row>
    <row r="85" spans="11:16" x14ac:dyDescent="0.2">
      <c r="K85" s="134" t="s">
        <v>151</v>
      </c>
      <c r="L85" s="138"/>
      <c r="M85" s="138"/>
      <c r="N85" s="138"/>
      <c r="O85" s="135" t="s">
        <v>152</v>
      </c>
      <c r="P85" s="137"/>
    </row>
    <row r="86" spans="11:16" x14ac:dyDescent="0.2">
      <c r="K86" s="134" t="s">
        <v>153</v>
      </c>
      <c r="L86" s="138"/>
      <c r="M86" s="138"/>
      <c r="N86" s="138"/>
      <c r="O86" s="135" t="s">
        <v>86</v>
      </c>
      <c r="P86" s="137"/>
    </row>
    <row r="87" spans="11:16" x14ac:dyDescent="0.2">
      <c r="K87" s="134" t="s">
        <v>154</v>
      </c>
      <c r="L87" s="138"/>
      <c r="M87" s="138"/>
      <c r="N87" s="138"/>
      <c r="O87" s="135" t="s">
        <v>155</v>
      </c>
      <c r="P87" s="137"/>
    </row>
    <row r="88" spans="11:16" x14ac:dyDescent="0.2">
      <c r="K88" s="134" t="s">
        <v>156</v>
      </c>
      <c r="L88" s="138"/>
      <c r="M88" s="138"/>
      <c r="N88" s="138"/>
      <c r="O88" s="135" t="s">
        <v>157</v>
      </c>
      <c r="P88" s="137"/>
    </row>
    <row r="89" spans="11:16" x14ac:dyDescent="0.2">
      <c r="K89" s="134" t="s">
        <v>158</v>
      </c>
      <c r="L89" s="138"/>
      <c r="M89" s="138"/>
      <c r="N89" s="138"/>
      <c r="O89" s="135" t="s">
        <v>159</v>
      </c>
      <c r="P89" s="137"/>
    </row>
    <row r="90" spans="11:16" x14ac:dyDescent="0.2">
      <c r="K90" s="134" t="s">
        <v>160</v>
      </c>
      <c r="L90" s="138"/>
      <c r="M90" s="138"/>
      <c r="N90" s="138"/>
      <c r="O90" s="135"/>
      <c r="P90" s="137"/>
    </row>
    <row r="91" spans="11:16" x14ac:dyDescent="0.2">
      <c r="K91" s="134" t="s">
        <v>161</v>
      </c>
      <c r="L91" s="138"/>
      <c r="M91" s="138"/>
      <c r="N91" s="138"/>
      <c r="O91" s="138"/>
      <c r="P91" s="138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$O$67:$O$91</formula1>
    </dataValidation>
    <dataValidation type="list" allowBlank="1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$L$67:$L$83</formula1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showRowColHeaders="0" zoomScaleNormal="100" workbookViewId="0">
      <selection activeCell="A65" sqref="A65:S65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139" hidden="1" customWidth="1"/>
    <col min="22" max="254" width="0" hidden="1" customWidth="1"/>
    <col min="255" max="255" width="5.2851562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276" max="276" width="1.5703125" customWidth="1"/>
    <col min="277" max="510" width="0" hidden="1" customWidth="1"/>
    <col min="511" max="511" width="5.2851562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532" max="532" width="1.5703125" customWidth="1"/>
    <col min="533" max="766" width="0" hidden="1" customWidth="1"/>
    <col min="767" max="767" width="5.2851562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788" max="788" width="1.5703125" customWidth="1"/>
    <col min="789" max="1022" width="0" hidden="1" customWidth="1"/>
    <col min="1023" max="1023" width="5.2851562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044" max="1044" width="1.5703125" customWidth="1"/>
    <col min="1045" max="1278" width="0" hidden="1" customWidth="1"/>
    <col min="1279" max="1279" width="5.2851562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300" max="1300" width="1.5703125" customWidth="1"/>
    <col min="1301" max="1534" width="0" hidden="1" customWidth="1"/>
    <col min="1535" max="1535" width="5.2851562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556" max="1556" width="1.5703125" customWidth="1"/>
    <col min="1557" max="1790" width="0" hidden="1" customWidth="1"/>
    <col min="1791" max="1791" width="5.2851562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1812" max="1812" width="1.5703125" customWidth="1"/>
    <col min="1813" max="2046" width="0" hidden="1" customWidth="1"/>
    <col min="2047" max="2047" width="5.2851562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068" max="2068" width="1.5703125" customWidth="1"/>
    <col min="2069" max="2302" width="0" hidden="1" customWidth="1"/>
    <col min="2303" max="2303" width="5.2851562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324" max="2324" width="1.5703125" customWidth="1"/>
    <col min="2325" max="2558" width="0" hidden="1" customWidth="1"/>
    <col min="2559" max="2559" width="5.2851562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580" max="2580" width="1.5703125" customWidth="1"/>
    <col min="2581" max="2814" width="0" hidden="1" customWidth="1"/>
    <col min="2815" max="2815" width="5.2851562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2836" max="2836" width="1.5703125" customWidth="1"/>
    <col min="2837" max="3070" width="0" hidden="1" customWidth="1"/>
    <col min="3071" max="3071" width="5.2851562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092" max="3092" width="1.5703125" customWidth="1"/>
    <col min="3093" max="3326" width="0" hidden="1" customWidth="1"/>
    <col min="3327" max="3327" width="5.2851562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348" max="3348" width="1.5703125" customWidth="1"/>
    <col min="3349" max="3582" width="0" hidden="1" customWidth="1"/>
    <col min="3583" max="3583" width="5.2851562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604" max="3604" width="1.5703125" customWidth="1"/>
    <col min="3605" max="3838" width="0" hidden="1" customWidth="1"/>
    <col min="3839" max="3839" width="5.2851562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3860" max="3860" width="1.5703125" customWidth="1"/>
    <col min="3861" max="4094" width="0" hidden="1" customWidth="1"/>
    <col min="4095" max="4095" width="5.2851562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116" max="4116" width="1.5703125" customWidth="1"/>
    <col min="4117" max="4350" width="0" hidden="1" customWidth="1"/>
    <col min="4351" max="4351" width="5.2851562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372" max="4372" width="1.5703125" customWidth="1"/>
    <col min="4373" max="4606" width="0" hidden="1" customWidth="1"/>
    <col min="4607" max="4607" width="5.2851562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628" max="4628" width="1.5703125" customWidth="1"/>
    <col min="4629" max="4862" width="0" hidden="1" customWidth="1"/>
    <col min="4863" max="4863" width="5.2851562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4884" max="4884" width="1.5703125" customWidth="1"/>
    <col min="4885" max="5118" width="0" hidden="1" customWidth="1"/>
    <col min="5119" max="5119" width="5.2851562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140" max="5140" width="1.5703125" customWidth="1"/>
    <col min="5141" max="5374" width="0" hidden="1" customWidth="1"/>
    <col min="5375" max="5375" width="5.2851562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396" max="5396" width="1.5703125" customWidth="1"/>
    <col min="5397" max="5630" width="0" hidden="1" customWidth="1"/>
    <col min="5631" max="5631" width="5.2851562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652" max="5652" width="1.5703125" customWidth="1"/>
    <col min="5653" max="5886" width="0" hidden="1" customWidth="1"/>
    <col min="5887" max="5887" width="5.2851562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5908" max="5908" width="1.5703125" customWidth="1"/>
    <col min="5909" max="6142" width="0" hidden="1" customWidth="1"/>
    <col min="6143" max="6143" width="5.2851562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164" max="6164" width="1.5703125" customWidth="1"/>
    <col min="6165" max="6398" width="0" hidden="1" customWidth="1"/>
    <col min="6399" max="6399" width="5.2851562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420" max="6420" width="1.5703125" customWidth="1"/>
    <col min="6421" max="6654" width="0" hidden="1" customWidth="1"/>
    <col min="6655" max="6655" width="5.2851562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676" max="6676" width="1.5703125" customWidth="1"/>
    <col min="6677" max="6910" width="0" hidden="1" customWidth="1"/>
    <col min="6911" max="6911" width="5.2851562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6932" max="6932" width="1.5703125" customWidth="1"/>
    <col min="6933" max="7166" width="0" hidden="1" customWidth="1"/>
    <col min="7167" max="7167" width="5.2851562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188" max="7188" width="1.5703125" customWidth="1"/>
    <col min="7189" max="7422" width="0" hidden="1" customWidth="1"/>
    <col min="7423" max="7423" width="5.2851562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444" max="7444" width="1.5703125" customWidth="1"/>
    <col min="7445" max="7678" width="0" hidden="1" customWidth="1"/>
    <col min="7679" max="7679" width="5.2851562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700" max="7700" width="1.5703125" customWidth="1"/>
    <col min="7701" max="7934" width="0" hidden="1" customWidth="1"/>
    <col min="7935" max="7935" width="5.2851562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7956" max="7956" width="1.5703125" customWidth="1"/>
    <col min="7957" max="8190" width="0" hidden="1" customWidth="1"/>
    <col min="8191" max="8191" width="5.2851562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212" max="8212" width="1.5703125" customWidth="1"/>
    <col min="8213" max="8446" width="0" hidden="1" customWidth="1"/>
    <col min="8447" max="8447" width="5.2851562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468" max="8468" width="1.5703125" customWidth="1"/>
    <col min="8469" max="8702" width="0" hidden="1" customWidth="1"/>
    <col min="8703" max="8703" width="5.2851562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724" max="8724" width="1.5703125" customWidth="1"/>
    <col min="8725" max="8958" width="0" hidden="1" customWidth="1"/>
    <col min="8959" max="8959" width="5.2851562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8980" max="8980" width="1.5703125" customWidth="1"/>
    <col min="8981" max="9214" width="0" hidden="1" customWidth="1"/>
    <col min="9215" max="9215" width="5.2851562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236" max="9236" width="1.5703125" customWidth="1"/>
    <col min="9237" max="9470" width="0" hidden="1" customWidth="1"/>
    <col min="9471" max="9471" width="5.2851562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492" max="9492" width="1.5703125" customWidth="1"/>
    <col min="9493" max="9726" width="0" hidden="1" customWidth="1"/>
    <col min="9727" max="9727" width="5.2851562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748" max="9748" width="1.5703125" customWidth="1"/>
    <col min="9749" max="9982" width="0" hidden="1" customWidth="1"/>
    <col min="9983" max="9983" width="5.2851562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004" max="10004" width="1.5703125" customWidth="1"/>
    <col min="10005" max="10238" width="0" hidden="1" customWidth="1"/>
    <col min="10239" max="10239" width="5.2851562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260" max="10260" width="1.5703125" customWidth="1"/>
    <col min="10261" max="10494" width="0" hidden="1" customWidth="1"/>
    <col min="10495" max="10495" width="5.2851562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516" max="10516" width="1.5703125" customWidth="1"/>
    <col min="10517" max="10750" width="0" hidden="1" customWidth="1"/>
    <col min="10751" max="10751" width="5.2851562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0772" max="10772" width="1.5703125" customWidth="1"/>
    <col min="10773" max="11006" width="0" hidden="1" customWidth="1"/>
    <col min="11007" max="11007" width="5.2851562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028" max="11028" width="1.5703125" customWidth="1"/>
    <col min="11029" max="11262" width="0" hidden="1" customWidth="1"/>
    <col min="11263" max="11263" width="5.2851562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284" max="11284" width="1.5703125" customWidth="1"/>
    <col min="11285" max="11518" width="0" hidden="1" customWidth="1"/>
    <col min="11519" max="11519" width="5.2851562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540" max="11540" width="1.5703125" customWidth="1"/>
    <col min="11541" max="11774" width="0" hidden="1" customWidth="1"/>
    <col min="11775" max="11775" width="5.2851562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1796" max="11796" width="1.5703125" customWidth="1"/>
    <col min="11797" max="12030" width="0" hidden="1" customWidth="1"/>
    <col min="12031" max="12031" width="5.2851562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052" max="12052" width="1.5703125" customWidth="1"/>
    <col min="12053" max="12286" width="0" hidden="1" customWidth="1"/>
    <col min="12287" max="12287" width="5.2851562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308" max="12308" width="1.5703125" customWidth="1"/>
    <col min="12309" max="12542" width="0" hidden="1" customWidth="1"/>
    <col min="12543" max="12543" width="5.2851562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564" max="12564" width="1.5703125" customWidth="1"/>
    <col min="12565" max="12798" width="0" hidden="1" customWidth="1"/>
    <col min="12799" max="12799" width="5.2851562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2820" max="12820" width="1.5703125" customWidth="1"/>
    <col min="12821" max="13054" width="0" hidden="1" customWidth="1"/>
    <col min="13055" max="13055" width="5.2851562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076" max="13076" width="1.5703125" customWidth="1"/>
    <col min="13077" max="13310" width="0" hidden="1" customWidth="1"/>
    <col min="13311" max="13311" width="5.2851562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332" max="13332" width="1.5703125" customWidth="1"/>
    <col min="13333" max="13566" width="0" hidden="1" customWidth="1"/>
    <col min="13567" max="13567" width="5.2851562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588" max="13588" width="1.5703125" customWidth="1"/>
    <col min="13589" max="13822" width="0" hidden="1" customWidth="1"/>
    <col min="13823" max="13823" width="5.2851562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3844" max="13844" width="1.5703125" customWidth="1"/>
    <col min="13845" max="14078" width="0" hidden="1" customWidth="1"/>
    <col min="14079" max="14079" width="5.2851562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100" max="14100" width="1.5703125" customWidth="1"/>
    <col min="14101" max="14334" width="0" hidden="1" customWidth="1"/>
    <col min="14335" max="14335" width="5.2851562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356" max="14356" width="1.5703125" customWidth="1"/>
    <col min="14357" max="14590" width="0" hidden="1" customWidth="1"/>
    <col min="14591" max="14591" width="5.2851562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612" max="14612" width="1.5703125" customWidth="1"/>
    <col min="14613" max="14846" width="0" hidden="1" customWidth="1"/>
    <col min="14847" max="14847" width="5.2851562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4868" max="14868" width="1.5703125" customWidth="1"/>
    <col min="14869" max="15102" width="0" hidden="1" customWidth="1"/>
    <col min="15103" max="15103" width="5.2851562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124" max="15124" width="1.5703125" customWidth="1"/>
    <col min="15125" max="15358" width="0" hidden="1" customWidth="1"/>
    <col min="15359" max="15359" width="5.2851562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380" max="15380" width="1.5703125" customWidth="1"/>
    <col min="15381" max="15614" width="0" hidden="1" customWidth="1"/>
    <col min="15615" max="15615" width="5.2851562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636" max="15636" width="1.5703125" customWidth="1"/>
    <col min="15637" max="15870" width="0" hidden="1" customWidth="1"/>
    <col min="15871" max="15871" width="5.2851562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5892" max="15892" width="1.5703125" customWidth="1"/>
    <col min="15893" max="16126" width="0" hidden="1" customWidth="1"/>
    <col min="16127" max="16127" width="5.2851562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  <col min="16148" max="16148" width="1.5703125" customWidth="1"/>
    <col min="16149" max="16382" width="0" hidden="1" customWidth="1"/>
    <col min="16383" max="16383" width="5.28515625" customWidth="1"/>
  </cols>
  <sheetData>
    <row r="1" spans="1:19" ht="40.5" customHeight="1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46" t="s">
        <v>157</v>
      </c>
      <c r="M1" s="246"/>
      <c r="N1" s="246"/>
      <c r="O1" s="231" t="s">
        <v>4</v>
      </c>
      <c r="P1" s="231"/>
      <c r="Q1" s="232" t="s">
        <v>162</v>
      </c>
      <c r="R1" s="232"/>
      <c r="S1" s="232"/>
    </row>
    <row r="2" spans="1:19" ht="9.9499999999999993" customHeight="1" thickBot="1" x14ac:dyDescent="0.25">
      <c r="B2" s="228"/>
      <c r="C2" s="228"/>
    </row>
    <row r="3" spans="1:19" ht="20.25" customHeight="1" thickBot="1" x14ac:dyDescent="0.25">
      <c r="A3" s="2" t="s">
        <v>5</v>
      </c>
      <c r="B3" s="281" t="s">
        <v>163</v>
      </c>
      <c r="C3" s="248"/>
      <c r="D3" s="248"/>
      <c r="E3" s="248"/>
      <c r="F3" s="248"/>
      <c r="G3" s="248"/>
      <c r="H3" s="248"/>
      <c r="I3" s="249"/>
      <c r="K3" s="2" t="s">
        <v>7</v>
      </c>
      <c r="L3" s="281" t="s">
        <v>164</v>
      </c>
      <c r="M3" s="248"/>
      <c r="N3" s="248"/>
      <c r="O3" s="248"/>
      <c r="P3" s="248"/>
      <c r="Q3" s="248"/>
      <c r="R3" s="248"/>
      <c r="S3" s="249"/>
    </row>
    <row r="4" spans="1:19" ht="5.25" customHeight="1" x14ac:dyDescent="0.2"/>
    <row r="5" spans="1:19" ht="12.95" customHeight="1" x14ac:dyDescent="0.2">
      <c r="A5" s="178" t="s">
        <v>9</v>
      </c>
      <c r="B5" s="190"/>
      <c r="C5" s="282" t="s">
        <v>10</v>
      </c>
      <c r="D5" s="276" t="s">
        <v>11</v>
      </c>
      <c r="E5" s="277"/>
      <c r="F5" s="277"/>
      <c r="G5" s="278"/>
      <c r="H5" s="141"/>
      <c r="I5" s="142" t="s">
        <v>12</v>
      </c>
      <c r="K5" s="178" t="s">
        <v>9</v>
      </c>
      <c r="L5" s="190"/>
      <c r="M5" s="282" t="s">
        <v>10</v>
      </c>
      <c r="N5" s="276" t="s">
        <v>11</v>
      </c>
      <c r="O5" s="277"/>
      <c r="P5" s="277"/>
      <c r="Q5" s="278"/>
      <c r="R5" s="141"/>
      <c r="S5" s="142" t="s">
        <v>12</v>
      </c>
    </row>
    <row r="6" spans="1:19" ht="12.95" customHeight="1" x14ac:dyDescent="0.2">
      <c r="A6" s="279" t="s">
        <v>13</v>
      </c>
      <c r="B6" s="280"/>
      <c r="C6" s="283"/>
      <c r="D6" s="143" t="s">
        <v>14</v>
      </c>
      <c r="E6" s="144" t="s">
        <v>15</v>
      </c>
      <c r="F6" s="144" t="s">
        <v>16</v>
      </c>
      <c r="G6" s="145" t="s">
        <v>17</v>
      </c>
      <c r="H6" s="146"/>
      <c r="I6" s="147" t="s">
        <v>18</v>
      </c>
      <c r="K6" s="279" t="s">
        <v>13</v>
      </c>
      <c r="L6" s="280"/>
      <c r="M6" s="283"/>
      <c r="N6" s="143" t="s">
        <v>14</v>
      </c>
      <c r="O6" s="144" t="s">
        <v>15</v>
      </c>
      <c r="P6" s="144" t="s">
        <v>16</v>
      </c>
      <c r="Q6" s="145" t="s">
        <v>17</v>
      </c>
      <c r="R6" s="146"/>
      <c r="S6" s="147" t="s">
        <v>18</v>
      </c>
    </row>
    <row r="7" spans="1:19" ht="5.25" customHeight="1" x14ac:dyDescent="0.2">
      <c r="A7" s="98"/>
      <c r="B7" s="98"/>
      <c r="K7" s="98"/>
      <c r="L7" s="98"/>
    </row>
    <row r="8" spans="1:19" ht="12.95" customHeight="1" x14ac:dyDescent="0.2">
      <c r="A8" s="274" t="s">
        <v>165</v>
      </c>
      <c r="B8" s="275"/>
      <c r="C8" s="148">
        <v>1</v>
      </c>
      <c r="D8" s="149">
        <v>152</v>
      </c>
      <c r="E8" s="150">
        <v>61</v>
      </c>
      <c r="F8" s="150">
        <v>5</v>
      </c>
      <c r="G8" s="151">
        <f>IF(ISBLANK(D8),"",D8+E8)</f>
        <v>213</v>
      </c>
      <c r="H8" s="112"/>
      <c r="I8" s="104"/>
      <c r="K8" s="274" t="s">
        <v>166</v>
      </c>
      <c r="L8" s="275"/>
      <c r="M8" s="148">
        <v>1</v>
      </c>
      <c r="N8" s="149">
        <v>140</v>
      </c>
      <c r="O8" s="150">
        <v>63</v>
      </c>
      <c r="P8" s="150">
        <v>3</v>
      </c>
      <c r="Q8" s="151">
        <f>IF(ISBLANK(N8),"",N8+O8)</f>
        <v>203</v>
      </c>
      <c r="R8" s="112"/>
      <c r="S8" s="104"/>
    </row>
    <row r="9" spans="1:19" ht="12.95" customHeight="1" x14ac:dyDescent="0.2">
      <c r="A9" s="272"/>
      <c r="B9" s="260"/>
      <c r="C9" s="105">
        <v>2</v>
      </c>
      <c r="D9" s="106">
        <v>145</v>
      </c>
      <c r="E9" s="107">
        <v>71</v>
      </c>
      <c r="F9" s="107">
        <v>3</v>
      </c>
      <c r="G9" s="152">
        <f>IF(ISBLANK(D9),"",D9+E9)</f>
        <v>216</v>
      </c>
      <c r="H9" s="112"/>
      <c r="I9" s="104"/>
      <c r="K9" s="272"/>
      <c r="L9" s="260"/>
      <c r="M9" s="105">
        <v>2</v>
      </c>
      <c r="N9" s="106">
        <v>141</v>
      </c>
      <c r="O9" s="107">
        <v>81</v>
      </c>
      <c r="P9" s="107">
        <v>2</v>
      </c>
      <c r="Q9" s="152">
        <f>IF(ISBLANK(N9),"",N9+O9)</f>
        <v>222</v>
      </c>
      <c r="R9" s="112"/>
      <c r="S9" s="104"/>
    </row>
    <row r="10" spans="1:19" ht="9.9499999999999993" customHeight="1" x14ac:dyDescent="0.2">
      <c r="A10" s="273" t="s">
        <v>167</v>
      </c>
      <c r="B10" s="262"/>
      <c r="C10" s="109"/>
      <c r="D10" s="110"/>
      <c r="E10" s="110"/>
      <c r="F10" s="110"/>
      <c r="G10" s="153" t="str">
        <f>IF(ISBLANK(D10),"",D10+E10)</f>
        <v/>
      </c>
      <c r="H10" s="112"/>
      <c r="I10" s="113"/>
      <c r="K10" s="273" t="s">
        <v>83</v>
      </c>
      <c r="L10" s="262"/>
      <c r="M10" s="109"/>
      <c r="N10" s="110"/>
      <c r="O10" s="110"/>
      <c r="P10" s="110"/>
      <c r="Q10" s="153" t="str">
        <f>IF(ISBLANK(N10),"",N10+O10)</f>
        <v/>
      </c>
      <c r="R10" s="112"/>
      <c r="S10" s="113"/>
    </row>
    <row r="11" spans="1:19" ht="9.9499999999999993" customHeight="1" thickBot="1" x14ac:dyDescent="0.25">
      <c r="A11" s="273"/>
      <c r="B11" s="262"/>
      <c r="C11" s="114"/>
      <c r="D11" s="115"/>
      <c r="E11" s="115"/>
      <c r="F11" s="115"/>
      <c r="G11" s="154" t="str">
        <f>IF(ISBLANK(D11),"",D11+E11)</f>
        <v/>
      </c>
      <c r="H11" s="112"/>
      <c r="I11" s="269">
        <f>IF(ISNUMBER(G12),IF(G12&gt;Q12,2,IF(G12=Q12,1,0)),"")</f>
        <v>2</v>
      </c>
      <c r="K11" s="273"/>
      <c r="L11" s="262"/>
      <c r="M11" s="114"/>
      <c r="N11" s="115"/>
      <c r="O11" s="115"/>
      <c r="P11" s="115"/>
      <c r="Q11" s="154" t="str">
        <f>IF(ISBLANK(N11),"",N11+O11)</f>
        <v/>
      </c>
      <c r="R11" s="112"/>
      <c r="S11" s="269">
        <f>IF(ISNUMBER(Q12),IF(G12&lt;Q12,2,IF(G12=Q12,1,0)),"")</f>
        <v>0</v>
      </c>
    </row>
    <row r="12" spans="1:19" ht="15.95" customHeight="1" thickBot="1" x14ac:dyDescent="0.25">
      <c r="A12" s="212">
        <v>4556</v>
      </c>
      <c r="B12" s="213"/>
      <c r="C12" s="118" t="s">
        <v>17</v>
      </c>
      <c r="D12" s="119">
        <f>IF(ISNUMBER(D8),SUM(D8:D11),"")</f>
        <v>297</v>
      </c>
      <c r="E12" s="120">
        <f>IF(ISNUMBER(E8),SUM(E8:E11),"")</f>
        <v>132</v>
      </c>
      <c r="F12" s="121">
        <f>IF(ISNUMBER(F8),SUM(F8:F11),"")</f>
        <v>8</v>
      </c>
      <c r="G12" s="122">
        <f>IF(ISNUMBER(G8),SUM(G8:G11),"")</f>
        <v>429</v>
      </c>
      <c r="H12" s="155"/>
      <c r="I12" s="270"/>
      <c r="K12" s="212">
        <v>5800</v>
      </c>
      <c r="L12" s="213"/>
      <c r="M12" s="118" t="s">
        <v>17</v>
      </c>
      <c r="N12" s="119">
        <f>IF(ISNUMBER(N8),SUM(N8:N11),"")</f>
        <v>281</v>
      </c>
      <c r="O12" s="120">
        <f>IF(ISNUMBER(O8),SUM(O8:O11),"")</f>
        <v>144</v>
      </c>
      <c r="P12" s="121">
        <f>IF(ISNUMBER(P8),SUM(P8:P11),"")</f>
        <v>5</v>
      </c>
      <c r="Q12" s="122">
        <f>IF(ISNUMBER(Q8),SUM(Q8:Q11),"")</f>
        <v>425</v>
      </c>
      <c r="R12" s="155"/>
      <c r="S12" s="270"/>
    </row>
    <row r="13" spans="1:19" ht="12.95" customHeight="1" thickTop="1" x14ac:dyDescent="0.2">
      <c r="A13" s="271" t="s">
        <v>168</v>
      </c>
      <c r="B13" s="258"/>
      <c r="C13" s="99">
        <v>1</v>
      </c>
      <c r="D13" s="100">
        <v>157</v>
      </c>
      <c r="E13" s="101">
        <v>52</v>
      </c>
      <c r="F13" s="101">
        <v>3</v>
      </c>
      <c r="G13" s="156">
        <f>IF(ISBLANK(D13),"",D13+E13)</f>
        <v>209</v>
      </c>
      <c r="H13" s="112"/>
      <c r="I13" s="104"/>
      <c r="K13" s="271" t="s">
        <v>169</v>
      </c>
      <c r="L13" s="258"/>
      <c r="M13" s="99">
        <v>1</v>
      </c>
      <c r="N13" s="100">
        <v>163</v>
      </c>
      <c r="O13" s="101">
        <v>70</v>
      </c>
      <c r="P13" s="101">
        <v>5</v>
      </c>
      <c r="Q13" s="156">
        <f>IF(ISBLANK(N13),"",N13+O13)</f>
        <v>233</v>
      </c>
      <c r="R13" s="112"/>
      <c r="S13" s="104"/>
    </row>
    <row r="14" spans="1:19" ht="12.95" customHeight="1" x14ac:dyDescent="0.2">
      <c r="A14" s="272"/>
      <c r="B14" s="260"/>
      <c r="C14" s="105">
        <v>2</v>
      </c>
      <c r="D14" s="106">
        <v>146</v>
      </c>
      <c r="E14" s="107">
        <v>104</v>
      </c>
      <c r="F14" s="107">
        <v>0</v>
      </c>
      <c r="G14" s="152">
        <f>IF(ISBLANK(D14),"",D14+E14)</f>
        <v>250</v>
      </c>
      <c r="H14" s="112"/>
      <c r="I14" s="104"/>
      <c r="K14" s="272"/>
      <c r="L14" s="260"/>
      <c r="M14" s="105">
        <v>2</v>
      </c>
      <c r="N14" s="106">
        <v>156</v>
      </c>
      <c r="O14" s="107">
        <v>79</v>
      </c>
      <c r="P14" s="107">
        <v>1</v>
      </c>
      <c r="Q14" s="152">
        <f>IF(ISBLANK(N14),"",N14+O14)</f>
        <v>235</v>
      </c>
      <c r="R14" s="112"/>
      <c r="S14" s="104"/>
    </row>
    <row r="15" spans="1:19" ht="9.9499999999999993" customHeight="1" x14ac:dyDescent="0.2">
      <c r="A15" s="273" t="s">
        <v>170</v>
      </c>
      <c r="B15" s="262"/>
      <c r="C15" s="109"/>
      <c r="D15" s="110"/>
      <c r="E15" s="110"/>
      <c r="F15" s="110"/>
      <c r="G15" s="153" t="str">
        <f>IF(ISBLANK(D15),"",D15+E15)</f>
        <v/>
      </c>
      <c r="H15" s="112"/>
      <c r="I15" s="113"/>
      <c r="K15" s="273" t="s">
        <v>171</v>
      </c>
      <c r="L15" s="262"/>
      <c r="M15" s="109"/>
      <c r="N15" s="110"/>
      <c r="O15" s="110"/>
      <c r="P15" s="110"/>
      <c r="Q15" s="153" t="str">
        <f>IF(ISBLANK(N15),"",N15+O15)</f>
        <v/>
      </c>
      <c r="R15" s="112"/>
      <c r="S15" s="113"/>
    </row>
    <row r="16" spans="1:19" ht="9.9499999999999993" customHeight="1" thickBot="1" x14ac:dyDescent="0.25">
      <c r="A16" s="273"/>
      <c r="B16" s="262"/>
      <c r="C16" s="114"/>
      <c r="D16" s="115"/>
      <c r="E16" s="115"/>
      <c r="F16" s="115"/>
      <c r="G16" s="157" t="str">
        <f>IF(ISBLANK(D16),"",D16+E16)</f>
        <v/>
      </c>
      <c r="H16" s="112"/>
      <c r="I16" s="269">
        <f>IF(ISNUMBER(G17),IF(G17&gt;Q17,2,IF(G17=Q17,1,0)),"")</f>
        <v>0</v>
      </c>
      <c r="K16" s="273"/>
      <c r="L16" s="262"/>
      <c r="M16" s="114"/>
      <c r="N16" s="115"/>
      <c r="O16" s="115"/>
      <c r="P16" s="115"/>
      <c r="Q16" s="157" t="str">
        <f>IF(ISBLANK(N16),"",N16+O16)</f>
        <v/>
      </c>
      <c r="R16" s="112"/>
      <c r="S16" s="269">
        <f>IF(ISNUMBER(Q17),IF(G17&lt;Q17,2,IF(G17=Q17,1,0)),"")</f>
        <v>2</v>
      </c>
    </row>
    <row r="17" spans="1:19" ht="15.95" customHeight="1" thickBot="1" x14ac:dyDescent="0.25">
      <c r="A17" s="212">
        <v>890</v>
      </c>
      <c r="B17" s="213"/>
      <c r="C17" s="118" t="s">
        <v>17</v>
      </c>
      <c r="D17" s="119">
        <f>IF(ISNUMBER(D13),SUM(D13:D16),"")</f>
        <v>303</v>
      </c>
      <c r="E17" s="120">
        <f>IF(ISNUMBER(E13),SUM(E13:E16),"")</f>
        <v>156</v>
      </c>
      <c r="F17" s="121">
        <f>IF(ISNUMBER(F13),SUM(F13:F16),"")</f>
        <v>3</v>
      </c>
      <c r="G17" s="122">
        <f>IF(ISNUMBER(G13),SUM(G13:G16),"")</f>
        <v>459</v>
      </c>
      <c r="H17" s="155"/>
      <c r="I17" s="270"/>
      <c r="K17" s="212">
        <v>5804</v>
      </c>
      <c r="L17" s="213"/>
      <c r="M17" s="118" t="s">
        <v>17</v>
      </c>
      <c r="N17" s="119">
        <f>IF(ISNUMBER(N13),SUM(N13:N16),"")</f>
        <v>319</v>
      </c>
      <c r="O17" s="120">
        <f>IF(ISNUMBER(O13),SUM(O13:O16),"")</f>
        <v>149</v>
      </c>
      <c r="P17" s="121">
        <f>IF(ISNUMBER(P13),SUM(P13:P16),"")</f>
        <v>6</v>
      </c>
      <c r="Q17" s="122">
        <f>IF(ISNUMBER(Q13),SUM(Q13:Q16),"")</f>
        <v>468</v>
      </c>
      <c r="R17" s="155"/>
      <c r="S17" s="270"/>
    </row>
    <row r="18" spans="1:19" ht="12.95" customHeight="1" thickTop="1" x14ac:dyDescent="0.2">
      <c r="A18" s="271" t="s">
        <v>172</v>
      </c>
      <c r="B18" s="258"/>
      <c r="C18" s="99">
        <v>1</v>
      </c>
      <c r="D18" s="100">
        <v>143</v>
      </c>
      <c r="E18" s="101">
        <v>114</v>
      </c>
      <c r="F18" s="101">
        <v>0</v>
      </c>
      <c r="G18" s="156">
        <f>IF(ISBLANK(D18),"",D18+E18)</f>
        <v>257</v>
      </c>
      <c r="H18" s="112"/>
      <c r="I18" s="104"/>
      <c r="K18" s="271" t="s">
        <v>173</v>
      </c>
      <c r="L18" s="258"/>
      <c r="M18" s="99">
        <v>1</v>
      </c>
      <c r="N18" s="100">
        <v>141</v>
      </c>
      <c r="O18" s="101">
        <v>71</v>
      </c>
      <c r="P18" s="101">
        <v>3</v>
      </c>
      <c r="Q18" s="156">
        <f>IF(ISBLANK(N18),"",N18+O18)</f>
        <v>212</v>
      </c>
      <c r="R18" s="112"/>
      <c r="S18" s="104"/>
    </row>
    <row r="19" spans="1:19" ht="12.95" customHeight="1" x14ac:dyDescent="0.2">
      <c r="A19" s="272"/>
      <c r="B19" s="260"/>
      <c r="C19" s="105">
        <v>2</v>
      </c>
      <c r="D19" s="106">
        <v>169</v>
      </c>
      <c r="E19" s="107">
        <v>71</v>
      </c>
      <c r="F19" s="107">
        <v>2</v>
      </c>
      <c r="G19" s="152">
        <f>IF(ISBLANK(D19),"",D19+E19)</f>
        <v>240</v>
      </c>
      <c r="H19" s="112"/>
      <c r="I19" s="104"/>
      <c r="K19" s="272"/>
      <c r="L19" s="260"/>
      <c r="M19" s="105">
        <v>2</v>
      </c>
      <c r="N19" s="106">
        <v>145</v>
      </c>
      <c r="O19" s="107">
        <v>90</v>
      </c>
      <c r="P19" s="107">
        <v>3</v>
      </c>
      <c r="Q19" s="152">
        <f>IF(ISBLANK(N19),"",N19+O19)</f>
        <v>235</v>
      </c>
      <c r="R19" s="112"/>
      <c r="S19" s="104"/>
    </row>
    <row r="20" spans="1:19" ht="9.9499999999999993" customHeight="1" x14ac:dyDescent="0.2">
      <c r="A20" s="273" t="s">
        <v>174</v>
      </c>
      <c r="B20" s="262"/>
      <c r="C20" s="109"/>
      <c r="D20" s="110"/>
      <c r="E20" s="110"/>
      <c r="F20" s="110"/>
      <c r="G20" s="153" t="str">
        <f>IF(ISBLANK(D20),"",D20+E20)</f>
        <v/>
      </c>
      <c r="H20" s="112"/>
      <c r="I20" s="113"/>
      <c r="K20" s="273" t="s">
        <v>175</v>
      </c>
      <c r="L20" s="262"/>
      <c r="M20" s="109"/>
      <c r="N20" s="110"/>
      <c r="O20" s="110"/>
      <c r="P20" s="110"/>
      <c r="Q20" s="153" t="str">
        <f>IF(ISBLANK(N20),"",N20+O20)</f>
        <v/>
      </c>
      <c r="R20" s="112"/>
      <c r="S20" s="113"/>
    </row>
    <row r="21" spans="1:19" ht="9.9499999999999993" customHeight="1" thickBot="1" x14ac:dyDescent="0.25">
      <c r="A21" s="273"/>
      <c r="B21" s="262"/>
      <c r="C21" s="114"/>
      <c r="D21" s="115"/>
      <c r="E21" s="115"/>
      <c r="F21" s="115"/>
      <c r="G21" s="157" t="str">
        <f>IF(ISBLANK(D21),"",D21+E21)</f>
        <v/>
      </c>
      <c r="H21" s="112"/>
      <c r="I21" s="269">
        <f>IF(ISNUMBER(G22),IF(G22&gt;Q22,2,IF(G22=Q22,1,0)),"")</f>
        <v>2</v>
      </c>
      <c r="K21" s="273"/>
      <c r="L21" s="262"/>
      <c r="M21" s="114"/>
      <c r="N21" s="115"/>
      <c r="O21" s="115"/>
      <c r="P21" s="115"/>
      <c r="Q21" s="157" t="str">
        <f>IF(ISBLANK(N21),"",N21+O21)</f>
        <v/>
      </c>
      <c r="R21" s="112"/>
      <c r="S21" s="269">
        <f>IF(ISNUMBER(Q22),IF(G22&lt;Q22,2,IF(G22=Q22,1,0)),"")</f>
        <v>0</v>
      </c>
    </row>
    <row r="22" spans="1:19" ht="15.95" customHeight="1" thickBot="1" x14ac:dyDescent="0.25">
      <c r="A22" s="212">
        <v>1048</v>
      </c>
      <c r="B22" s="213"/>
      <c r="C22" s="118" t="s">
        <v>17</v>
      </c>
      <c r="D22" s="119">
        <f>IF(ISNUMBER(D18),SUM(D18:D21),"")</f>
        <v>312</v>
      </c>
      <c r="E22" s="120">
        <f>IF(ISNUMBER(E18),SUM(E18:E21),"")</f>
        <v>185</v>
      </c>
      <c r="F22" s="121">
        <f>IF(ISNUMBER(F18),SUM(F18:F21),"")</f>
        <v>2</v>
      </c>
      <c r="G22" s="122">
        <f>IF(ISNUMBER(G18),SUM(G18:G21),"")</f>
        <v>497</v>
      </c>
      <c r="H22" s="155"/>
      <c r="I22" s="270"/>
      <c r="K22" s="212">
        <v>20146</v>
      </c>
      <c r="L22" s="213"/>
      <c r="M22" s="118" t="s">
        <v>17</v>
      </c>
      <c r="N22" s="119">
        <f>IF(ISNUMBER(N18),SUM(N18:N21),"")</f>
        <v>286</v>
      </c>
      <c r="O22" s="120">
        <f>IF(ISNUMBER(O18),SUM(O18:O21),"")</f>
        <v>161</v>
      </c>
      <c r="P22" s="121">
        <f>IF(ISNUMBER(P18),SUM(P18:P21),"")</f>
        <v>6</v>
      </c>
      <c r="Q22" s="122">
        <f>IF(ISNUMBER(Q18),SUM(Q18:Q21),"")</f>
        <v>447</v>
      </c>
      <c r="R22" s="155"/>
      <c r="S22" s="270"/>
    </row>
    <row r="23" spans="1:19" ht="12.95" customHeight="1" thickTop="1" x14ac:dyDescent="0.2">
      <c r="A23" s="271" t="s">
        <v>176</v>
      </c>
      <c r="B23" s="258"/>
      <c r="C23" s="99">
        <v>1</v>
      </c>
      <c r="D23" s="100">
        <v>132</v>
      </c>
      <c r="E23" s="101">
        <v>58</v>
      </c>
      <c r="F23" s="101">
        <v>5</v>
      </c>
      <c r="G23" s="156">
        <f>IF(ISBLANK(D23),"",D23+E23)</f>
        <v>190</v>
      </c>
      <c r="H23" s="112"/>
      <c r="I23" s="104"/>
      <c r="K23" s="271" t="s">
        <v>177</v>
      </c>
      <c r="L23" s="258"/>
      <c r="M23" s="99">
        <v>1</v>
      </c>
      <c r="N23" s="100">
        <v>150</v>
      </c>
      <c r="O23" s="101">
        <v>72</v>
      </c>
      <c r="P23" s="101">
        <v>3</v>
      </c>
      <c r="Q23" s="156">
        <f>IF(ISBLANK(N23),"",N23+O23)</f>
        <v>222</v>
      </c>
      <c r="R23" s="112"/>
      <c r="S23" s="104"/>
    </row>
    <row r="24" spans="1:19" ht="12.95" customHeight="1" x14ac:dyDescent="0.2">
      <c r="A24" s="272"/>
      <c r="B24" s="260"/>
      <c r="C24" s="105">
        <v>2</v>
      </c>
      <c r="D24" s="106">
        <v>134</v>
      </c>
      <c r="E24" s="107">
        <v>72</v>
      </c>
      <c r="F24" s="107">
        <v>6</v>
      </c>
      <c r="G24" s="152">
        <f>IF(ISBLANK(D24),"",D24+E24)</f>
        <v>206</v>
      </c>
      <c r="H24" s="112"/>
      <c r="I24" s="104"/>
      <c r="K24" s="272"/>
      <c r="L24" s="260"/>
      <c r="M24" s="105">
        <v>2</v>
      </c>
      <c r="N24" s="106">
        <v>158</v>
      </c>
      <c r="O24" s="107">
        <v>80</v>
      </c>
      <c r="P24" s="107">
        <v>4</v>
      </c>
      <c r="Q24" s="152">
        <f>IF(ISBLANK(N24),"",N24+O24)</f>
        <v>238</v>
      </c>
      <c r="R24" s="112"/>
      <c r="S24" s="104"/>
    </row>
    <row r="25" spans="1:19" ht="9.9499999999999993" customHeight="1" x14ac:dyDescent="0.2">
      <c r="A25" s="273" t="s">
        <v>178</v>
      </c>
      <c r="B25" s="262"/>
      <c r="C25" s="109"/>
      <c r="D25" s="110"/>
      <c r="E25" s="110"/>
      <c r="F25" s="110"/>
      <c r="G25" s="153" t="str">
        <f>IF(ISBLANK(D25),"",D25+E25)</f>
        <v/>
      </c>
      <c r="H25" s="112"/>
      <c r="I25" s="113"/>
      <c r="K25" s="273" t="s">
        <v>70</v>
      </c>
      <c r="L25" s="262"/>
      <c r="M25" s="109"/>
      <c r="N25" s="110"/>
      <c r="O25" s="110"/>
      <c r="P25" s="110"/>
      <c r="Q25" s="153" t="str">
        <f>IF(ISBLANK(N25),"",N25+O25)</f>
        <v/>
      </c>
      <c r="R25" s="112"/>
      <c r="S25" s="113"/>
    </row>
    <row r="26" spans="1:19" ht="9.9499999999999993" customHeight="1" thickBot="1" x14ac:dyDescent="0.25">
      <c r="A26" s="273"/>
      <c r="B26" s="262"/>
      <c r="C26" s="114"/>
      <c r="D26" s="115"/>
      <c r="E26" s="115"/>
      <c r="F26" s="115"/>
      <c r="G26" s="157" t="str">
        <f>IF(ISBLANK(D26),"",D26+E26)</f>
        <v/>
      </c>
      <c r="H26" s="112"/>
      <c r="I26" s="269">
        <f>IF(ISNUMBER(G27),IF(G27&gt;Q27,2,IF(G27=Q27,1,0)),"")</f>
        <v>0</v>
      </c>
      <c r="K26" s="273"/>
      <c r="L26" s="262"/>
      <c r="M26" s="114"/>
      <c r="N26" s="115"/>
      <c r="O26" s="115"/>
      <c r="P26" s="115"/>
      <c r="Q26" s="157" t="str">
        <f>IF(ISBLANK(N26),"",N26+O26)</f>
        <v/>
      </c>
      <c r="R26" s="112"/>
      <c r="S26" s="269">
        <f>IF(ISNUMBER(Q27),IF(G27&lt;Q27,2,IF(G27=Q27,1,0)),"")</f>
        <v>2</v>
      </c>
    </row>
    <row r="27" spans="1:19" ht="15.95" customHeight="1" thickBot="1" x14ac:dyDescent="0.25">
      <c r="A27" s="212">
        <v>1420</v>
      </c>
      <c r="B27" s="213"/>
      <c r="C27" s="118" t="s">
        <v>17</v>
      </c>
      <c r="D27" s="119">
        <f>IF(ISNUMBER(D23),SUM(D23:D26),"")</f>
        <v>266</v>
      </c>
      <c r="E27" s="120">
        <f>IF(ISNUMBER(E23),SUM(E23:E26),"")</f>
        <v>130</v>
      </c>
      <c r="F27" s="121">
        <f>IF(ISNUMBER(F23),SUM(F23:F26),"")</f>
        <v>11</v>
      </c>
      <c r="G27" s="122">
        <f>IF(ISNUMBER(G23),SUM(G23:G26),"")</f>
        <v>396</v>
      </c>
      <c r="H27" s="155"/>
      <c r="I27" s="270"/>
      <c r="K27" s="212">
        <v>6087</v>
      </c>
      <c r="L27" s="213"/>
      <c r="M27" s="118" t="s">
        <v>17</v>
      </c>
      <c r="N27" s="119">
        <f>IF(ISNUMBER(N23),SUM(N23:N26),"")</f>
        <v>308</v>
      </c>
      <c r="O27" s="120">
        <f>IF(ISNUMBER(O23),SUM(O23:O26),"")</f>
        <v>152</v>
      </c>
      <c r="P27" s="121">
        <f>IF(ISNUMBER(P23),SUM(P23:P26),"")</f>
        <v>7</v>
      </c>
      <c r="Q27" s="122">
        <f>IF(ISNUMBER(Q23),SUM(Q23:Q26),"")</f>
        <v>460</v>
      </c>
      <c r="R27" s="155"/>
      <c r="S27" s="270"/>
    </row>
    <row r="28" spans="1:19" ht="12.95" customHeight="1" thickTop="1" x14ac:dyDescent="0.2">
      <c r="A28" s="271" t="s">
        <v>179</v>
      </c>
      <c r="B28" s="258"/>
      <c r="C28" s="99">
        <v>1</v>
      </c>
      <c r="D28" s="100">
        <v>136</v>
      </c>
      <c r="E28" s="101">
        <v>70</v>
      </c>
      <c r="F28" s="101">
        <v>1</v>
      </c>
      <c r="G28" s="156">
        <f>IF(ISBLANK(D28),"",D28+E28)</f>
        <v>206</v>
      </c>
      <c r="H28" s="112"/>
      <c r="I28" s="104"/>
      <c r="K28" s="271" t="s">
        <v>180</v>
      </c>
      <c r="L28" s="258"/>
      <c r="M28" s="99">
        <v>1</v>
      </c>
      <c r="N28" s="100">
        <v>147</v>
      </c>
      <c r="O28" s="101">
        <v>79</v>
      </c>
      <c r="P28" s="101">
        <v>2</v>
      </c>
      <c r="Q28" s="156">
        <f>IF(ISBLANK(N28),"",N28+O28)</f>
        <v>226</v>
      </c>
      <c r="R28" s="112"/>
      <c r="S28" s="104"/>
    </row>
    <row r="29" spans="1:19" ht="12.95" customHeight="1" x14ac:dyDescent="0.2">
      <c r="A29" s="272"/>
      <c r="B29" s="260"/>
      <c r="C29" s="105">
        <v>2</v>
      </c>
      <c r="D29" s="106">
        <v>153</v>
      </c>
      <c r="E29" s="107">
        <v>90</v>
      </c>
      <c r="F29" s="107">
        <v>1</v>
      </c>
      <c r="G29" s="152">
        <f>IF(ISBLANK(D29),"",D29+E29)</f>
        <v>243</v>
      </c>
      <c r="H29" s="112"/>
      <c r="I29" s="104"/>
      <c r="K29" s="272"/>
      <c r="L29" s="260"/>
      <c r="M29" s="105">
        <v>2</v>
      </c>
      <c r="N29" s="106">
        <v>157</v>
      </c>
      <c r="O29" s="107">
        <v>80</v>
      </c>
      <c r="P29" s="107">
        <v>2</v>
      </c>
      <c r="Q29" s="152">
        <f>IF(ISBLANK(N29),"",N29+O29)</f>
        <v>237</v>
      </c>
      <c r="R29" s="112"/>
      <c r="S29" s="104"/>
    </row>
    <row r="30" spans="1:19" ht="9.9499999999999993" customHeight="1" x14ac:dyDescent="0.2">
      <c r="A30" s="273" t="s">
        <v>181</v>
      </c>
      <c r="B30" s="262"/>
      <c r="C30" s="109"/>
      <c r="D30" s="110"/>
      <c r="E30" s="110"/>
      <c r="F30" s="110"/>
      <c r="G30" s="153" t="str">
        <f>IF(ISBLANK(D30),"",D30+E30)</f>
        <v/>
      </c>
      <c r="H30" s="112"/>
      <c r="I30" s="113"/>
      <c r="K30" s="273" t="s">
        <v>182</v>
      </c>
      <c r="L30" s="262"/>
      <c r="M30" s="109"/>
      <c r="N30" s="110"/>
      <c r="O30" s="110"/>
      <c r="P30" s="110"/>
      <c r="Q30" s="153" t="str">
        <f>IF(ISBLANK(N30),"",N30+O30)</f>
        <v/>
      </c>
      <c r="R30" s="112"/>
      <c r="S30" s="113"/>
    </row>
    <row r="31" spans="1:19" ht="9.9499999999999993" customHeight="1" thickBot="1" x14ac:dyDescent="0.25">
      <c r="A31" s="273"/>
      <c r="B31" s="262"/>
      <c r="C31" s="114"/>
      <c r="D31" s="115"/>
      <c r="E31" s="115"/>
      <c r="F31" s="115"/>
      <c r="G31" s="157" t="str">
        <f>IF(ISBLANK(D31),"",D31+E31)</f>
        <v/>
      </c>
      <c r="H31" s="112"/>
      <c r="I31" s="269">
        <f>IF(ISNUMBER(G32),IF(G32&gt;Q32,2,IF(G32=Q32,1,0)),"")</f>
        <v>0</v>
      </c>
      <c r="K31" s="273"/>
      <c r="L31" s="262"/>
      <c r="M31" s="114"/>
      <c r="N31" s="115"/>
      <c r="O31" s="115"/>
      <c r="P31" s="115"/>
      <c r="Q31" s="157" t="str">
        <f>IF(ISBLANK(N31),"",N31+O31)</f>
        <v/>
      </c>
      <c r="R31" s="112"/>
      <c r="S31" s="269">
        <f>IF(ISNUMBER(Q32),IF(G32&lt;Q32,2,IF(G32=Q32,1,0)),"")</f>
        <v>2</v>
      </c>
    </row>
    <row r="32" spans="1:19" ht="15.95" customHeight="1" thickBot="1" x14ac:dyDescent="0.25">
      <c r="A32" s="212">
        <v>1446</v>
      </c>
      <c r="B32" s="213"/>
      <c r="C32" s="118" t="s">
        <v>17</v>
      </c>
      <c r="D32" s="119">
        <f>IF(ISNUMBER(D28),SUM(D28:D31),"")</f>
        <v>289</v>
      </c>
      <c r="E32" s="120">
        <f>IF(ISNUMBER(E28),SUM(E28:E31),"")</f>
        <v>160</v>
      </c>
      <c r="F32" s="121">
        <f>IF(ISNUMBER(F28),SUM(F28:F31),"")</f>
        <v>2</v>
      </c>
      <c r="G32" s="122">
        <f>IF(ISNUMBER(G28),SUM(G28:G31),"")</f>
        <v>449</v>
      </c>
      <c r="H32" s="155"/>
      <c r="I32" s="270"/>
      <c r="K32" s="212">
        <v>11350</v>
      </c>
      <c r="L32" s="213"/>
      <c r="M32" s="118" t="s">
        <v>17</v>
      </c>
      <c r="N32" s="119">
        <f>IF(ISNUMBER(N28),SUM(N28:N31),"")</f>
        <v>304</v>
      </c>
      <c r="O32" s="120">
        <f>IF(ISNUMBER(O28),SUM(O28:O31),"")</f>
        <v>159</v>
      </c>
      <c r="P32" s="121">
        <f>IF(ISNUMBER(P28),SUM(P28:P31),"")</f>
        <v>4</v>
      </c>
      <c r="Q32" s="122">
        <f>IF(ISNUMBER(Q28),SUM(Q28:Q31),"")</f>
        <v>463</v>
      </c>
      <c r="R32" s="155"/>
      <c r="S32" s="270"/>
    </row>
    <row r="33" spans="1:19" ht="12.95" customHeight="1" thickTop="1" x14ac:dyDescent="0.2">
      <c r="A33" s="271" t="s">
        <v>183</v>
      </c>
      <c r="B33" s="258"/>
      <c r="C33" s="99">
        <v>1</v>
      </c>
      <c r="D33" s="100">
        <v>143</v>
      </c>
      <c r="E33" s="101">
        <v>52</v>
      </c>
      <c r="F33" s="101">
        <v>5</v>
      </c>
      <c r="G33" s="156">
        <f>IF(ISBLANK(D33),"",D33+E33)</f>
        <v>195</v>
      </c>
      <c r="H33" s="112"/>
      <c r="I33" s="104"/>
      <c r="K33" s="271" t="s">
        <v>184</v>
      </c>
      <c r="L33" s="258"/>
      <c r="M33" s="99">
        <v>1</v>
      </c>
      <c r="N33" s="100">
        <v>137</v>
      </c>
      <c r="O33" s="101">
        <v>72</v>
      </c>
      <c r="P33" s="101">
        <v>0</v>
      </c>
      <c r="Q33" s="156">
        <f>IF(ISBLANK(N33),"",N33+O33)</f>
        <v>209</v>
      </c>
      <c r="R33" s="112"/>
      <c r="S33" s="104"/>
    </row>
    <row r="34" spans="1:19" ht="12.95" customHeight="1" x14ac:dyDescent="0.2">
      <c r="A34" s="272"/>
      <c r="B34" s="260"/>
      <c r="C34" s="105">
        <v>2</v>
      </c>
      <c r="D34" s="106">
        <v>146</v>
      </c>
      <c r="E34" s="107">
        <v>50</v>
      </c>
      <c r="F34" s="107">
        <v>12</v>
      </c>
      <c r="G34" s="152">
        <f>IF(ISBLANK(D34),"",D34+E34)</f>
        <v>196</v>
      </c>
      <c r="H34" s="112"/>
      <c r="I34" s="104"/>
      <c r="K34" s="272"/>
      <c r="L34" s="260"/>
      <c r="M34" s="105">
        <v>2</v>
      </c>
      <c r="N34" s="106">
        <v>149</v>
      </c>
      <c r="O34" s="107">
        <v>54</v>
      </c>
      <c r="P34" s="107">
        <v>6</v>
      </c>
      <c r="Q34" s="152">
        <f>IF(ISBLANK(N34),"",N34+O34)</f>
        <v>203</v>
      </c>
      <c r="R34" s="112"/>
      <c r="S34" s="104"/>
    </row>
    <row r="35" spans="1:19" ht="9.9499999999999993" customHeight="1" x14ac:dyDescent="0.2">
      <c r="A35" s="273" t="s">
        <v>185</v>
      </c>
      <c r="B35" s="262"/>
      <c r="C35" s="109"/>
      <c r="D35" s="110"/>
      <c r="E35" s="110"/>
      <c r="F35" s="110"/>
      <c r="G35" s="153" t="str">
        <f>IF(ISBLANK(D35),"",D35+E35)</f>
        <v/>
      </c>
      <c r="H35" s="112"/>
      <c r="I35" s="113"/>
      <c r="K35" s="273" t="s">
        <v>186</v>
      </c>
      <c r="L35" s="262"/>
      <c r="M35" s="109"/>
      <c r="N35" s="110"/>
      <c r="O35" s="110"/>
      <c r="P35" s="110"/>
      <c r="Q35" s="153" t="str">
        <f>IF(ISBLANK(N35),"",N35+O35)</f>
        <v/>
      </c>
      <c r="R35" s="112"/>
      <c r="S35" s="113"/>
    </row>
    <row r="36" spans="1:19" ht="9.9499999999999993" customHeight="1" thickBot="1" x14ac:dyDescent="0.25">
      <c r="A36" s="273"/>
      <c r="B36" s="262"/>
      <c r="C36" s="114"/>
      <c r="D36" s="115"/>
      <c r="E36" s="115"/>
      <c r="F36" s="115"/>
      <c r="G36" s="157" t="str">
        <f>IF(ISBLANK(D36),"",D36+E36)</f>
        <v/>
      </c>
      <c r="H36" s="112"/>
      <c r="I36" s="269">
        <f>IF(ISNUMBER(G37),IF(G37&gt;Q37,2,IF(G37=Q37,1,0)),"")</f>
        <v>0</v>
      </c>
      <c r="K36" s="273"/>
      <c r="L36" s="262"/>
      <c r="M36" s="114"/>
      <c r="N36" s="115"/>
      <c r="O36" s="115"/>
      <c r="P36" s="115"/>
      <c r="Q36" s="157" t="str">
        <f>IF(ISBLANK(N36),"",N36+O36)</f>
        <v/>
      </c>
      <c r="R36" s="112"/>
      <c r="S36" s="269">
        <f>IF(ISNUMBER(Q37),IF(G37&lt;Q37,2,IF(G37=Q37,1,0)),"")</f>
        <v>2</v>
      </c>
    </row>
    <row r="37" spans="1:19" ht="15.95" customHeight="1" thickBot="1" x14ac:dyDescent="0.25">
      <c r="A37" s="212">
        <v>1437</v>
      </c>
      <c r="B37" s="213"/>
      <c r="C37" s="118" t="s">
        <v>17</v>
      </c>
      <c r="D37" s="119">
        <f>IF(ISNUMBER(D33),SUM(D33:D36),"")</f>
        <v>289</v>
      </c>
      <c r="E37" s="120">
        <f>IF(ISNUMBER(E33),SUM(E33:E36),"")</f>
        <v>102</v>
      </c>
      <c r="F37" s="121">
        <f>IF(ISNUMBER(F33),SUM(F33:F36),"")</f>
        <v>17</v>
      </c>
      <c r="G37" s="122">
        <f>IF(ISNUMBER(G33),SUM(G33:G36),"")</f>
        <v>391</v>
      </c>
      <c r="H37" s="155"/>
      <c r="I37" s="270"/>
      <c r="K37" s="212">
        <v>1297</v>
      </c>
      <c r="L37" s="213"/>
      <c r="M37" s="118" t="s">
        <v>17</v>
      </c>
      <c r="N37" s="119">
        <f>IF(ISNUMBER(N33),SUM(N33:N36),"")</f>
        <v>286</v>
      </c>
      <c r="O37" s="120">
        <f>IF(ISNUMBER(O33),SUM(O33:O36),"")</f>
        <v>126</v>
      </c>
      <c r="P37" s="121">
        <f>IF(ISNUMBER(P33),SUM(P33:P36),"")</f>
        <v>6</v>
      </c>
      <c r="Q37" s="122">
        <f>IF(ISNUMBER(Q33),SUM(Q33:Q36),"")</f>
        <v>412</v>
      </c>
      <c r="R37" s="155"/>
      <c r="S37" s="270"/>
    </row>
    <row r="38" spans="1:19" ht="5.25" customHeight="1" thickTop="1" thickBot="1" x14ac:dyDescent="0.25"/>
    <row r="39" spans="1:19" ht="20.25" customHeight="1" thickBot="1" x14ac:dyDescent="0.25">
      <c r="A39" s="124"/>
      <c r="B39" s="125"/>
      <c r="C39" s="126" t="s">
        <v>40</v>
      </c>
      <c r="D39" s="127">
        <f>IF(ISNUMBER(D12),SUM(D12,D17,D22,D27,D32,D37),"")</f>
        <v>1756</v>
      </c>
      <c r="E39" s="128">
        <f>IF(ISNUMBER(E12),SUM(E12,E17,E22,E27,E32,E37),"")</f>
        <v>865</v>
      </c>
      <c r="F39" s="129">
        <f>IF(ISNUMBER(F12),SUM(F12,F17,F22,F27,F32,F37),"")</f>
        <v>43</v>
      </c>
      <c r="G39" s="130">
        <f>IF(ISNUMBER(G12),SUM(G12,G17,G22,G27,G32,G37),"")</f>
        <v>2621</v>
      </c>
      <c r="H39" s="47"/>
      <c r="I39" s="158">
        <f>IF(ISNUMBER(G39),IF(G39&gt;Q39,4,IF(G39=Q39,2,0)),"")</f>
        <v>0</v>
      </c>
      <c r="K39" s="124"/>
      <c r="L39" s="125"/>
      <c r="M39" s="126" t="s">
        <v>40</v>
      </c>
      <c r="N39" s="127">
        <f>IF(ISNUMBER(N12),SUM(N12,N17,N22,N27,N32,N37),"")</f>
        <v>1784</v>
      </c>
      <c r="O39" s="128">
        <f>IF(ISNUMBER(O12),SUM(O12,O17,O22,O27,O32,O37),"")</f>
        <v>891</v>
      </c>
      <c r="P39" s="129">
        <f>IF(ISNUMBER(P12),SUM(P12,P17,P22,P27,P32,P37),"")</f>
        <v>34</v>
      </c>
      <c r="Q39" s="130">
        <f>IF(ISNUMBER(Q12),SUM(Q12,Q17,Q22,Q27,Q32,Q37),"")</f>
        <v>2675</v>
      </c>
      <c r="R39" s="47"/>
      <c r="S39" s="158">
        <f>IF(ISNUMBER(Q39),IF(G39&lt;Q39,4,IF(G39=Q39,2,0)),"")</f>
        <v>4</v>
      </c>
    </row>
    <row r="40" spans="1:19" ht="5.25" customHeight="1" thickBot="1" x14ac:dyDescent="0.25"/>
    <row r="41" spans="1:19" ht="21.95" customHeight="1" thickBot="1" x14ac:dyDescent="0.25">
      <c r="A41" s="52"/>
      <c r="B41" s="53" t="s">
        <v>41</v>
      </c>
      <c r="C41" s="201" t="s">
        <v>187</v>
      </c>
      <c r="D41" s="201"/>
      <c r="E41" s="201"/>
      <c r="G41" s="263" t="s">
        <v>42</v>
      </c>
      <c r="H41" s="264"/>
      <c r="I41" s="133">
        <f>IF(ISNUMBER(I11),SUM(I11,I16,I21,I26,I31,I36,I39),"")</f>
        <v>4</v>
      </c>
      <c r="K41" s="52"/>
      <c r="L41" s="53" t="s">
        <v>41</v>
      </c>
      <c r="M41" s="201" t="s">
        <v>188</v>
      </c>
      <c r="N41" s="201"/>
      <c r="O41" s="201"/>
      <c r="Q41" s="263" t="s">
        <v>42</v>
      </c>
      <c r="R41" s="264"/>
      <c r="S41" s="133">
        <f>IF(ISNUMBER(S11),SUM(S11,S16,S21,S26,S31,S36,S39),"")</f>
        <v>12</v>
      </c>
    </row>
    <row r="42" spans="1:19" ht="20.25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 t="s">
        <v>189</v>
      </c>
      <c r="N42" s="204"/>
      <c r="O42" s="204"/>
      <c r="P42" s="55"/>
      <c r="Q42" s="56"/>
      <c r="R42" s="56"/>
      <c r="S42" s="56"/>
    </row>
    <row r="43" spans="1:19" ht="20.45" customHeight="1" x14ac:dyDescent="0.2">
      <c r="A43" s="53" t="s">
        <v>44</v>
      </c>
      <c r="B43" s="53" t="s">
        <v>45</v>
      </c>
      <c r="C43" s="205" t="s">
        <v>190</v>
      </c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9499999999999993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25" customHeight="1" x14ac:dyDescent="0.2">
      <c r="B46" s="89" t="s">
        <v>48</v>
      </c>
      <c r="C46" s="208" t="s">
        <v>132</v>
      </c>
      <c r="D46" s="208"/>
      <c r="I46" s="89" t="s">
        <v>50</v>
      </c>
      <c r="J46" s="209">
        <v>18</v>
      </c>
      <c r="K46" s="209"/>
    </row>
    <row r="47" spans="1:19" ht="20.25" customHeight="1" x14ac:dyDescent="0.2">
      <c r="B47" s="89" t="s">
        <v>51</v>
      </c>
      <c r="C47" s="198" t="s">
        <v>52</v>
      </c>
      <c r="D47" s="198"/>
      <c r="I47" s="89" t="s">
        <v>53</v>
      </c>
      <c r="J47" s="199">
        <v>7</v>
      </c>
      <c r="K47" s="199"/>
      <c r="P47" s="89" t="s">
        <v>54</v>
      </c>
      <c r="Q47" s="268">
        <v>43317</v>
      </c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25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9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159"/>
      <c r="B55" s="160" t="s">
        <v>57</v>
      </c>
      <c r="C55" s="161"/>
      <c r="D55" s="162"/>
      <c r="E55" s="160" t="s">
        <v>58</v>
      </c>
      <c r="F55" s="161"/>
      <c r="G55" s="161"/>
      <c r="H55" s="161"/>
      <c r="I55" s="162"/>
      <c r="J55" s="161"/>
      <c r="K55" s="163"/>
      <c r="L55" s="160" t="s">
        <v>57</v>
      </c>
      <c r="M55" s="161"/>
      <c r="N55" s="162"/>
      <c r="O55" s="160" t="s">
        <v>58</v>
      </c>
      <c r="P55" s="161"/>
      <c r="Q55" s="161"/>
      <c r="R55" s="161"/>
      <c r="S55" s="164"/>
    </row>
    <row r="56" spans="1:19" ht="18" customHeight="1" x14ac:dyDescent="0.2">
      <c r="A56" s="165" t="s">
        <v>191</v>
      </c>
      <c r="B56" s="166" t="s">
        <v>60</v>
      </c>
      <c r="C56" s="167"/>
      <c r="D56" s="168" t="s">
        <v>61</v>
      </c>
      <c r="E56" s="166" t="s">
        <v>60</v>
      </c>
      <c r="F56" s="169"/>
      <c r="G56" s="169"/>
      <c r="H56" s="170"/>
      <c r="I56" s="168" t="s">
        <v>61</v>
      </c>
      <c r="J56" s="169"/>
      <c r="K56" s="168" t="s">
        <v>191</v>
      </c>
      <c r="L56" s="166" t="s">
        <v>60</v>
      </c>
      <c r="M56" s="167"/>
      <c r="N56" s="168" t="s">
        <v>61</v>
      </c>
      <c r="O56" s="166" t="s">
        <v>60</v>
      </c>
      <c r="P56" s="169"/>
      <c r="Q56" s="169"/>
      <c r="R56" s="170"/>
      <c r="S56" s="171" t="s">
        <v>61</v>
      </c>
    </row>
    <row r="57" spans="1:19" ht="18" customHeight="1" x14ac:dyDescent="0.2">
      <c r="A57" s="172"/>
      <c r="B57" s="265"/>
      <c r="C57" s="266"/>
      <c r="D57" s="173"/>
      <c r="E57" s="265"/>
      <c r="F57" s="267"/>
      <c r="G57" s="267"/>
      <c r="H57" s="266"/>
      <c r="I57" s="173"/>
      <c r="J57" s="63"/>
      <c r="K57" s="174"/>
      <c r="L57" s="265"/>
      <c r="M57" s="266"/>
      <c r="N57" s="173"/>
      <c r="O57" s="265"/>
      <c r="P57" s="267"/>
      <c r="Q57" s="267"/>
      <c r="R57" s="266"/>
      <c r="S57" s="17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6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4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9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25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 t="s">
        <v>192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  <row r="67" spans="1:19" x14ac:dyDescent="0.2">
      <c r="K67" s="134" t="s">
        <v>108</v>
      </c>
      <c r="L67" s="135" t="s">
        <v>193</v>
      </c>
      <c r="M67" s="136"/>
      <c r="N67" s="136"/>
      <c r="O67" s="135" t="s">
        <v>152</v>
      </c>
      <c r="P67" s="137"/>
    </row>
    <row r="68" spans="1:19" x14ac:dyDescent="0.2">
      <c r="K68" s="134" t="s">
        <v>111</v>
      </c>
      <c r="L68" s="135" t="s">
        <v>194</v>
      </c>
      <c r="M68" s="136"/>
      <c r="N68" s="136"/>
      <c r="O68" s="135" t="s">
        <v>134</v>
      </c>
      <c r="P68" s="137"/>
    </row>
    <row r="69" spans="1:19" x14ac:dyDescent="0.2">
      <c r="K69" s="134" t="s">
        <v>49</v>
      </c>
      <c r="L69" s="135" t="s">
        <v>195</v>
      </c>
      <c r="M69" s="136"/>
      <c r="N69" s="136"/>
      <c r="O69" s="135" t="s">
        <v>196</v>
      </c>
      <c r="P69" s="137"/>
    </row>
    <row r="70" spans="1:19" x14ac:dyDescent="0.2">
      <c r="K70" s="134" t="s">
        <v>116</v>
      </c>
      <c r="L70" s="135" t="s">
        <v>197</v>
      </c>
      <c r="M70" s="136"/>
      <c r="N70" s="136"/>
      <c r="O70" s="135" t="s">
        <v>157</v>
      </c>
      <c r="P70" s="137"/>
    </row>
    <row r="71" spans="1:19" x14ac:dyDescent="0.2">
      <c r="K71" s="134" t="s">
        <v>118</v>
      </c>
      <c r="L71" s="135" t="s">
        <v>198</v>
      </c>
      <c r="M71" s="136"/>
      <c r="N71" s="136"/>
      <c r="O71" s="135" t="s">
        <v>199</v>
      </c>
      <c r="P71" s="137"/>
    </row>
    <row r="72" spans="1:19" x14ac:dyDescent="0.2">
      <c r="K72" s="134" t="s">
        <v>121</v>
      </c>
      <c r="L72" s="135" t="s">
        <v>200</v>
      </c>
      <c r="M72" s="136"/>
      <c r="N72" s="136"/>
      <c r="O72" s="135" t="s">
        <v>3</v>
      </c>
      <c r="P72" s="137"/>
    </row>
    <row r="73" spans="1:19" x14ac:dyDescent="0.2">
      <c r="K73" s="134" t="s">
        <v>122</v>
      </c>
      <c r="L73" s="135" t="s">
        <v>201</v>
      </c>
      <c r="M73" s="136"/>
      <c r="N73" s="136"/>
      <c r="O73" s="135" t="s">
        <v>113</v>
      </c>
      <c r="P73" s="137"/>
    </row>
    <row r="74" spans="1:19" x14ac:dyDescent="0.2">
      <c r="K74" s="134" t="s">
        <v>124</v>
      </c>
      <c r="L74" s="135" t="s">
        <v>202</v>
      </c>
      <c r="M74" s="136"/>
      <c r="N74" s="136"/>
      <c r="O74" s="135" t="s">
        <v>147</v>
      </c>
      <c r="P74" s="137"/>
    </row>
    <row r="75" spans="1:19" x14ac:dyDescent="0.2">
      <c r="K75" s="134" t="s">
        <v>127</v>
      </c>
      <c r="L75" s="135" t="s">
        <v>203</v>
      </c>
      <c r="M75" s="136"/>
      <c r="N75" s="136"/>
      <c r="O75" s="135" t="s">
        <v>204</v>
      </c>
      <c r="P75" s="137"/>
    </row>
    <row r="76" spans="1:19" x14ac:dyDescent="0.2">
      <c r="K76" s="134" t="s">
        <v>129</v>
      </c>
      <c r="L76" s="135" t="s">
        <v>205</v>
      </c>
      <c r="M76" s="136"/>
      <c r="N76" s="136"/>
      <c r="O76" s="135" t="s">
        <v>65</v>
      </c>
      <c r="P76" s="137"/>
    </row>
    <row r="77" spans="1:19" x14ac:dyDescent="0.2">
      <c r="K77" s="134" t="s">
        <v>132</v>
      </c>
      <c r="L77" s="135" t="s">
        <v>206</v>
      </c>
      <c r="M77" s="136"/>
      <c r="N77" s="136"/>
      <c r="O77" s="135" t="s">
        <v>139</v>
      </c>
      <c r="P77" s="137"/>
    </row>
    <row r="78" spans="1:19" x14ac:dyDescent="0.2">
      <c r="K78" s="134" t="s">
        <v>135</v>
      </c>
      <c r="L78" s="135" t="s">
        <v>207</v>
      </c>
      <c r="M78" s="136"/>
      <c r="N78" s="136"/>
      <c r="O78" s="135" t="s">
        <v>113</v>
      </c>
      <c r="P78" s="137"/>
    </row>
    <row r="79" spans="1:19" x14ac:dyDescent="0.2">
      <c r="K79" s="134" t="s">
        <v>137</v>
      </c>
      <c r="L79" s="135" t="s">
        <v>208</v>
      </c>
      <c r="M79" s="136"/>
      <c r="N79" s="136"/>
      <c r="O79" s="135" t="s">
        <v>209</v>
      </c>
      <c r="P79" s="137"/>
    </row>
    <row r="80" spans="1:19" x14ac:dyDescent="0.2">
      <c r="K80" s="134" t="s">
        <v>140</v>
      </c>
      <c r="L80" s="135" t="s">
        <v>210</v>
      </c>
      <c r="M80" s="136"/>
      <c r="N80" s="136"/>
      <c r="O80" s="135" t="s">
        <v>128</v>
      </c>
      <c r="P80" s="137"/>
    </row>
    <row r="81" spans="11:16" x14ac:dyDescent="0.2">
      <c r="K81" s="134" t="s">
        <v>143</v>
      </c>
      <c r="L81" s="135" t="s">
        <v>211</v>
      </c>
      <c r="M81" s="136"/>
      <c r="N81" s="136"/>
      <c r="O81" s="135" t="s">
        <v>86</v>
      </c>
      <c r="P81" s="137"/>
    </row>
    <row r="82" spans="11:16" x14ac:dyDescent="0.2">
      <c r="K82" s="134" t="s">
        <v>146</v>
      </c>
      <c r="L82" s="135" t="s">
        <v>212</v>
      </c>
      <c r="M82" s="136"/>
      <c r="N82" s="136"/>
      <c r="O82" s="135" t="s">
        <v>159</v>
      </c>
      <c r="P82" s="137"/>
    </row>
    <row r="83" spans="11:16" x14ac:dyDescent="0.2">
      <c r="K83" s="134" t="s">
        <v>52</v>
      </c>
      <c r="L83" s="138"/>
      <c r="M83" s="138"/>
      <c r="N83" s="138"/>
      <c r="O83" s="135"/>
      <c r="P83" s="137"/>
    </row>
    <row r="84" spans="11:16" x14ac:dyDescent="0.2">
      <c r="K84" s="134" t="s">
        <v>149</v>
      </c>
      <c r="L84" s="138"/>
      <c r="M84" s="138"/>
      <c r="N84" s="138"/>
      <c r="O84" s="135"/>
      <c r="P84" s="137"/>
    </row>
    <row r="85" spans="11:16" x14ac:dyDescent="0.2">
      <c r="K85" s="134" t="s">
        <v>151</v>
      </c>
      <c r="L85" s="138"/>
      <c r="M85" s="138"/>
      <c r="N85" s="138"/>
      <c r="O85" s="135"/>
      <c r="P85" s="137"/>
    </row>
    <row r="86" spans="11:16" x14ac:dyDescent="0.2">
      <c r="K86" s="134" t="s">
        <v>153</v>
      </c>
      <c r="L86" s="138"/>
      <c r="M86" s="138"/>
      <c r="N86" s="138"/>
      <c r="O86" s="135"/>
      <c r="P86" s="137"/>
    </row>
    <row r="87" spans="11:16" x14ac:dyDescent="0.2">
      <c r="K87" s="134" t="s">
        <v>154</v>
      </c>
      <c r="L87" s="138"/>
      <c r="M87" s="138"/>
      <c r="N87" s="138"/>
      <c r="O87" s="135"/>
      <c r="P87" s="137"/>
    </row>
    <row r="88" spans="11:16" x14ac:dyDescent="0.2">
      <c r="K88" s="134" t="s">
        <v>156</v>
      </c>
      <c r="L88" s="138"/>
      <c r="M88" s="138"/>
      <c r="N88" s="138"/>
      <c r="O88" s="138"/>
      <c r="P88" s="138"/>
    </row>
    <row r="89" spans="11:16" x14ac:dyDescent="0.2">
      <c r="K89" s="134" t="s">
        <v>158</v>
      </c>
      <c r="L89" s="138"/>
      <c r="M89" s="138"/>
      <c r="N89" s="138"/>
      <c r="O89" s="138"/>
      <c r="P89" s="138"/>
    </row>
    <row r="90" spans="11:16" x14ac:dyDescent="0.2">
      <c r="K90" s="134" t="s">
        <v>160</v>
      </c>
      <c r="L90" s="138"/>
      <c r="M90" s="138"/>
      <c r="N90" s="138"/>
      <c r="O90" s="138"/>
      <c r="P90" s="138"/>
    </row>
    <row r="91" spans="11:16" x14ac:dyDescent="0.2">
      <c r="K91" s="134" t="s">
        <v>161</v>
      </c>
      <c r="L91" s="138"/>
      <c r="M91" s="138"/>
      <c r="N91" s="138"/>
      <c r="O91" s="138"/>
      <c r="P91" s="138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$O$67:$O$87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$L$67:$L$82</formula1>
    </dataValidation>
    <dataValidation type="list" allowBlank="1" showInputMessage="1" showErrorMessage="1" prompt="Vyber čas ukončení" sqref="C47:D47 IY47:IZ47 SU47:SV47 ACQ47:ACR47 AMM47:AMN47 AWI47:AWJ47 BGE47:BGF47 BQA47:BQB47 BZW47:BZX47 CJS47:CJT47 CTO47:CTP47 DDK47:DDL47 DNG47:DNH47 DXC47:DXD47 EGY47:EGZ47 EQU47:EQV47 FAQ47:FAR47 FKM47:FKN47 FUI47:FUJ47 GEE47:GEF47 GOA47:GOB47 GXW47:GXX47 HHS47:HHT47 HRO47:HRP47 IBK47:IBL47 ILG47:ILH47 IVC47:IVD47 JEY47:JEZ47 JOU47:JOV47 JYQ47:JYR47 KIM47:KIN47 KSI47:KSJ47 LCE47:LCF47 LMA47:LMB47 LVW47:LVX47 MFS47:MFT47 MPO47:MPP47 MZK47:MZL47 NJG47:NJH47 NTC47:NTD47 OCY47:OCZ47 OMU47:OMV47 OWQ47:OWR47 PGM47:PGN47 PQI47:PQJ47 QAE47:QAF47 QKA47:QKB47 QTW47:QTX47 RDS47:RDT47 RNO47:RNP47 RXK47:RXL47 SHG47:SHH47 SRC47:SRD47 TAY47:TAZ47 TKU47:TKV47 TUQ47:TUR47 UEM47:UEN47 UOI47:UOJ47 UYE47:UYF47 VIA47:VIB47 VRW47:VRX47 WBS47:WBT47 WLO47:WLP47 WVK47:WVL47 C65583:D65583 IY65583:IZ65583 SU65583:SV65583 ACQ65583:ACR65583 AMM65583:AMN65583 AWI65583:AWJ65583 BGE65583:BGF65583 BQA65583:BQB65583 BZW65583:BZX65583 CJS65583:CJT65583 CTO65583:CTP65583 DDK65583:DDL65583 DNG65583:DNH65583 DXC65583:DXD65583 EGY65583:EGZ65583 EQU65583:EQV65583 FAQ65583:FAR65583 FKM65583:FKN65583 FUI65583:FUJ65583 GEE65583:GEF65583 GOA65583:GOB65583 GXW65583:GXX65583 HHS65583:HHT65583 HRO65583:HRP65583 IBK65583:IBL65583 ILG65583:ILH65583 IVC65583:IVD65583 JEY65583:JEZ65583 JOU65583:JOV65583 JYQ65583:JYR65583 KIM65583:KIN65583 KSI65583:KSJ65583 LCE65583:LCF65583 LMA65583:LMB65583 LVW65583:LVX65583 MFS65583:MFT65583 MPO65583:MPP65583 MZK65583:MZL65583 NJG65583:NJH65583 NTC65583:NTD65583 OCY65583:OCZ65583 OMU65583:OMV65583 OWQ65583:OWR65583 PGM65583:PGN65583 PQI65583:PQJ65583 QAE65583:QAF65583 QKA65583:QKB65583 QTW65583:QTX65583 RDS65583:RDT65583 RNO65583:RNP65583 RXK65583:RXL65583 SHG65583:SHH65583 SRC65583:SRD65583 TAY65583:TAZ65583 TKU65583:TKV65583 TUQ65583:TUR65583 UEM65583:UEN65583 UOI65583:UOJ65583 UYE65583:UYF65583 VIA65583:VIB65583 VRW65583:VRX65583 WBS65583:WBT65583 WLO65583:WLP65583 WVK65583:WVL65583 C131119:D131119 IY131119:IZ131119 SU131119:SV131119 ACQ131119:ACR131119 AMM131119:AMN131119 AWI131119:AWJ131119 BGE131119:BGF131119 BQA131119:BQB131119 BZW131119:BZX131119 CJS131119:CJT131119 CTO131119:CTP131119 DDK131119:DDL131119 DNG131119:DNH131119 DXC131119:DXD131119 EGY131119:EGZ131119 EQU131119:EQV131119 FAQ131119:FAR131119 FKM131119:FKN131119 FUI131119:FUJ131119 GEE131119:GEF131119 GOA131119:GOB131119 GXW131119:GXX131119 HHS131119:HHT131119 HRO131119:HRP131119 IBK131119:IBL131119 ILG131119:ILH131119 IVC131119:IVD131119 JEY131119:JEZ131119 JOU131119:JOV131119 JYQ131119:JYR131119 KIM131119:KIN131119 KSI131119:KSJ131119 LCE131119:LCF131119 LMA131119:LMB131119 LVW131119:LVX131119 MFS131119:MFT131119 MPO131119:MPP131119 MZK131119:MZL131119 NJG131119:NJH131119 NTC131119:NTD131119 OCY131119:OCZ131119 OMU131119:OMV131119 OWQ131119:OWR131119 PGM131119:PGN131119 PQI131119:PQJ131119 QAE131119:QAF131119 QKA131119:QKB131119 QTW131119:QTX131119 RDS131119:RDT131119 RNO131119:RNP131119 RXK131119:RXL131119 SHG131119:SHH131119 SRC131119:SRD131119 TAY131119:TAZ131119 TKU131119:TKV131119 TUQ131119:TUR131119 UEM131119:UEN131119 UOI131119:UOJ131119 UYE131119:UYF131119 VIA131119:VIB131119 VRW131119:VRX131119 WBS131119:WBT131119 WLO131119:WLP131119 WVK131119:WVL131119 C196655:D196655 IY196655:IZ196655 SU196655:SV196655 ACQ196655:ACR196655 AMM196655:AMN196655 AWI196655:AWJ196655 BGE196655:BGF196655 BQA196655:BQB196655 BZW196655:BZX196655 CJS196655:CJT196655 CTO196655:CTP196655 DDK196655:DDL196655 DNG196655:DNH196655 DXC196655:DXD196655 EGY196655:EGZ196655 EQU196655:EQV196655 FAQ196655:FAR196655 FKM196655:FKN196655 FUI196655:FUJ196655 GEE196655:GEF196655 GOA196655:GOB196655 GXW196655:GXX196655 HHS196655:HHT196655 HRO196655:HRP196655 IBK196655:IBL196655 ILG196655:ILH196655 IVC196655:IVD196655 JEY196655:JEZ196655 JOU196655:JOV196655 JYQ196655:JYR196655 KIM196655:KIN196655 KSI196655:KSJ196655 LCE196655:LCF196655 LMA196655:LMB196655 LVW196655:LVX196655 MFS196655:MFT196655 MPO196655:MPP196655 MZK196655:MZL196655 NJG196655:NJH196655 NTC196655:NTD196655 OCY196655:OCZ196655 OMU196655:OMV196655 OWQ196655:OWR196655 PGM196655:PGN196655 PQI196655:PQJ196655 QAE196655:QAF196655 QKA196655:QKB196655 QTW196655:QTX196655 RDS196655:RDT196655 RNO196655:RNP196655 RXK196655:RXL196655 SHG196655:SHH196655 SRC196655:SRD196655 TAY196655:TAZ196655 TKU196655:TKV196655 TUQ196655:TUR196655 UEM196655:UEN196655 UOI196655:UOJ196655 UYE196655:UYF196655 VIA196655:VIB196655 VRW196655:VRX196655 WBS196655:WBT196655 WLO196655:WLP196655 WVK196655:WVL196655 C262191:D262191 IY262191:IZ262191 SU262191:SV262191 ACQ262191:ACR262191 AMM262191:AMN262191 AWI262191:AWJ262191 BGE262191:BGF262191 BQA262191:BQB262191 BZW262191:BZX262191 CJS262191:CJT262191 CTO262191:CTP262191 DDK262191:DDL262191 DNG262191:DNH262191 DXC262191:DXD262191 EGY262191:EGZ262191 EQU262191:EQV262191 FAQ262191:FAR262191 FKM262191:FKN262191 FUI262191:FUJ262191 GEE262191:GEF262191 GOA262191:GOB262191 GXW262191:GXX262191 HHS262191:HHT262191 HRO262191:HRP262191 IBK262191:IBL262191 ILG262191:ILH262191 IVC262191:IVD262191 JEY262191:JEZ262191 JOU262191:JOV262191 JYQ262191:JYR262191 KIM262191:KIN262191 KSI262191:KSJ262191 LCE262191:LCF262191 LMA262191:LMB262191 LVW262191:LVX262191 MFS262191:MFT262191 MPO262191:MPP262191 MZK262191:MZL262191 NJG262191:NJH262191 NTC262191:NTD262191 OCY262191:OCZ262191 OMU262191:OMV262191 OWQ262191:OWR262191 PGM262191:PGN262191 PQI262191:PQJ262191 QAE262191:QAF262191 QKA262191:QKB262191 QTW262191:QTX262191 RDS262191:RDT262191 RNO262191:RNP262191 RXK262191:RXL262191 SHG262191:SHH262191 SRC262191:SRD262191 TAY262191:TAZ262191 TKU262191:TKV262191 TUQ262191:TUR262191 UEM262191:UEN262191 UOI262191:UOJ262191 UYE262191:UYF262191 VIA262191:VIB262191 VRW262191:VRX262191 WBS262191:WBT262191 WLO262191:WLP262191 WVK262191:WVL262191 C327727:D327727 IY327727:IZ327727 SU327727:SV327727 ACQ327727:ACR327727 AMM327727:AMN327727 AWI327727:AWJ327727 BGE327727:BGF327727 BQA327727:BQB327727 BZW327727:BZX327727 CJS327727:CJT327727 CTO327727:CTP327727 DDK327727:DDL327727 DNG327727:DNH327727 DXC327727:DXD327727 EGY327727:EGZ327727 EQU327727:EQV327727 FAQ327727:FAR327727 FKM327727:FKN327727 FUI327727:FUJ327727 GEE327727:GEF327727 GOA327727:GOB327727 GXW327727:GXX327727 HHS327727:HHT327727 HRO327727:HRP327727 IBK327727:IBL327727 ILG327727:ILH327727 IVC327727:IVD327727 JEY327727:JEZ327727 JOU327727:JOV327727 JYQ327727:JYR327727 KIM327727:KIN327727 KSI327727:KSJ327727 LCE327727:LCF327727 LMA327727:LMB327727 LVW327727:LVX327727 MFS327727:MFT327727 MPO327727:MPP327727 MZK327727:MZL327727 NJG327727:NJH327727 NTC327727:NTD327727 OCY327727:OCZ327727 OMU327727:OMV327727 OWQ327727:OWR327727 PGM327727:PGN327727 PQI327727:PQJ327727 QAE327727:QAF327727 QKA327727:QKB327727 QTW327727:QTX327727 RDS327727:RDT327727 RNO327727:RNP327727 RXK327727:RXL327727 SHG327727:SHH327727 SRC327727:SRD327727 TAY327727:TAZ327727 TKU327727:TKV327727 TUQ327727:TUR327727 UEM327727:UEN327727 UOI327727:UOJ327727 UYE327727:UYF327727 VIA327727:VIB327727 VRW327727:VRX327727 WBS327727:WBT327727 WLO327727:WLP327727 WVK327727:WVL327727 C393263:D393263 IY393263:IZ393263 SU393263:SV393263 ACQ393263:ACR393263 AMM393263:AMN393263 AWI393263:AWJ393263 BGE393263:BGF393263 BQA393263:BQB393263 BZW393263:BZX393263 CJS393263:CJT393263 CTO393263:CTP393263 DDK393263:DDL393263 DNG393263:DNH393263 DXC393263:DXD393263 EGY393263:EGZ393263 EQU393263:EQV393263 FAQ393263:FAR393263 FKM393263:FKN393263 FUI393263:FUJ393263 GEE393263:GEF393263 GOA393263:GOB393263 GXW393263:GXX393263 HHS393263:HHT393263 HRO393263:HRP393263 IBK393263:IBL393263 ILG393263:ILH393263 IVC393263:IVD393263 JEY393263:JEZ393263 JOU393263:JOV393263 JYQ393263:JYR393263 KIM393263:KIN393263 KSI393263:KSJ393263 LCE393263:LCF393263 LMA393263:LMB393263 LVW393263:LVX393263 MFS393263:MFT393263 MPO393263:MPP393263 MZK393263:MZL393263 NJG393263:NJH393263 NTC393263:NTD393263 OCY393263:OCZ393263 OMU393263:OMV393263 OWQ393263:OWR393263 PGM393263:PGN393263 PQI393263:PQJ393263 QAE393263:QAF393263 QKA393263:QKB393263 QTW393263:QTX393263 RDS393263:RDT393263 RNO393263:RNP393263 RXK393263:RXL393263 SHG393263:SHH393263 SRC393263:SRD393263 TAY393263:TAZ393263 TKU393263:TKV393263 TUQ393263:TUR393263 UEM393263:UEN393263 UOI393263:UOJ393263 UYE393263:UYF393263 VIA393263:VIB393263 VRW393263:VRX393263 WBS393263:WBT393263 WLO393263:WLP393263 WVK393263:WVL393263 C458799:D458799 IY458799:IZ458799 SU458799:SV458799 ACQ458799:ACR458799 AMM458799:AMN458799 AWI458799:AWJ458799 BGE458799:BGF458799 BQA458799:BQB458799 BZW458799:BZX458799 CJS458799:CJT458799 CTO458799:CTP458799 DDK458799:DDL458799 DNG458799:DNH458799 DXC458799:DXD458799 EGY458799:EGZ458799 EQU458799:EQV458799 FAQ458799:FAR458799 FKM458799:FKN458799 FUI458799:FUJ458799 GEE458799:GEF458799 GOA458799:GOB458799 GXW458799:GXX458799 HHS458799:HHT458799 HRO458799:HRP458799 IBK458799:IBL458799 ILG458799:ILH458799 IVC458799:IVD458799 JEY458799:JEZ458799 JOU458799:JOV458799 JYQ458799:JYR458799 KIM458799:KIN458799 KSI458799:KSJ458799 LCE458799:LCF458799 LMA458799:LMB458799 LVW458799:LVX458799 MFS458799:MFT458799 MPO458799:MPP458799 MZK458799:MZL458799 NJG458799:NJH458799 NTC458799:NTD458799 OCY458799:OCZ458799 OMU458799:OMV458799 OWQ458799:OWR458799 PGM458799:PGN458799 PQI458799:PQJ458799 QAE458799:QAF458799 QKA458799:QKB458799 QTW458799:QTX458799 RDS458799:RDT458799 RNO458799:RNP458799 RXK458799:RXL458799 SHG458799:SHH458799 SRC458799:SRD458799 TAY458799:TAZ458799 TKU458799:TKV458799 TUQ458799:TUR458799 UEM458799:UEN458799 UOI458799:UOJ458799 UYE458799:UYF458799 VIA458799:VIB458799 VRW458799:VRX458799 WBS458799:WBT458799 WLO458799:WLP458799 WVK458799:WVL458799 C524335:D524335 IY524335:IZ524335 SU524335:SV524335 ACQ524335:ACR524335 AMM524335:AMN524335 AWI524335:AWJ524335 BGE524335:BGF524335 BQA524335:BQB524335 BZW524335:BZX524335 CJS524335:CJT524335 CTO524335:CTP524335 DDK524335:DDL524335 DNG524335:DNH524335 DXC524335:DXD524335 EGY524335:EGZ524335 EQU524335:EQV524335 FAQ524335:FAR524335 FKM524335:FKN524335 FUI524335:FUJ524335 GEE524335:GEF524335 GOA524335:GOB524335 GXW524335:GXX524335 HHS524335:HHT524335 HRO524335:HRP524335 IBK524335:IBL524335 ILG524335:ILH524335 IVC524335:IVD524335 JEY524335:JEZ524335 JOU524335:JOV524335 JYQ524335:JYR524335 KIM524335:KIN524335 KSI524335:KSJ524335 LCE524335:LCF524335 LMA524335:LMB524335 LVW524335:LVX524335 MFS524335:MFT524335 MPO524335:MPP524335 MZK524335:MZL524335 NJG524335:NJH524335 NTC524335:NTD524335 OCY524335:OCZ524335 OMU524335:OMV524335 OWQ524335:OWR524335 PGM524335:PGN524335 PQI524335:PQJ524335 QAE524335:QAF524335 QKA524335:QKB524335 QTW524335:QTX524335 RDS524335:RDT524335 RNO524335:RNP524335 RXK524335:RXL524335 SHG524335:SHH524335 SRC524335:SRD524335 TAY524335:TAZ524335 TKU524335:TKV524335 TUQ524335:TUR524335 UEM524335:UEN524335 UOI524335:UOJ524335 UYE524335:UYF524335 VIA524335:VIB524335 VRW524335:VRX524335 WBS524335:WBT524335 WLO524335:WLP524335 WVK524335:WVL524335 C589871:D589871 IY589871:IZ589871 SU589871:SV589871 ACQ589871:ACR589871 AMM589871:AMN589871 AWI589871:AWJ589871 BGE589871:BGF589871 BQA589871:BQB589871 BZW589871:BZX589871 CJS589871:CJT589871 CTO589871:CTP589871 DDK589871:DDL589871 DNG589871:DNH589871 DXC589871:DXD589871 EGY589871:EGZ589871 EQU589871:EQV589871 FAQ589871:FAR589871 FKM589871:FKN589871 FUI589871:FUJ589871 GEE589871:GEF589871 GOA589871:GOB589871 GXW589871:GXX589871 HHS589871:HHT589871 HRO589871:HRP589871 IBK589871:IBL589871 ILG589871:ILH589871 IVC589871:IVD589871 JEY589871:JEZ589871 JOU589871:JOV589871 JYQ589871:JYR589871 KIM589871:KIN589871 KSI589871:KSJ589871 LCE589871:LCF589871 LMA589871:LMB589871 LVW589871:LVX589871 MFS589871:MFT589871 MPO589871:MPP589871 MZK589871:MZL589871 NJG589871:NJH589871 NTC589871:NTD589871 OCY589871:OCZ589871 OMU589871:OMV589871 OWQ589871:OWR589871 PGM589871:PGN589871 PQI589871:PQJ589871 QAE589871:QAF589871 QKA589871:QKB589871 QTW589871:QTX589871 RDS589871:RDT589871 RNO589871:RNP589871 RXK589871:RXL589871 SHG589871:SHH589871 SRC589871:SRD589871 TAY589871:TAZ589871 TKU589871:TKV589871 TUQ589871:TUR589871 UEM589871:UEN589871 UOI589871:UOJ589871 UYE589871:UYF589871 VIA589871:VIB589871 VRW589871:VRX589871 WBS589871:WBT589871 WLO589871:WLP589871 WVK589871:WVL589871 C655407:D655407 IY655407:IZ655407 SU655407:SV655407 ACQ655407:ACR655407 AMM655407:AMN655407 AWI655407:AWJ655407 BGE655407:BGF655407 BQA655407:BQB655407 BZW655407:BZX655407 CJS655407:CJT655407 CTO655407:CTP655407 DDK655407:DDL655407 DNG655407:DNH655407 DXC655407:DXD655407 EGY655407:EGZ655407 EQU655407:EQV655407 FAQ655407:FAR655407 FKM655407:FKN655407 FUI655407:FUJ655407 GEE655407:GEF655407 GOA655407:GOB655407 GXW655407:GXX655407 HHS655407:HHT655407 HRO655407:HRP655407 IBK655407:IBL655407 ILG655407:ILH655407 IVC655407:IVD655407 JEY655407:JEZ655407 JOU655407:JOV655407 JYQ655407:JYR655407 KIM655407:KIN655407 KSI655407:KSJ655407 LCE655407:LCF655407 LMA655407:LMB655407 LVW655407:LVX655407 MFS655407:MFT655407 MPO655407:MPP655407 MZK655407:MZL655407 NJG655407:NJH655407 NTC655407:NTD655407 OCY655407:OCZ655407 OMU655407:OMV655407 OWQ655407:OWR655407 PGM655407:PGN655407 PQI655407:PQJ655407 QAE655407:QAF655407 QKA655407:QKB655407 QTW655407:QTX655407 RDS655407:RDT655407 RNO655407:RNP655407 RXK655407:RXL655407 SHG655407:SHH655407 SRC655407:SRD655407 TAY655407:TAZ655407 TKU655407:TKV655407 TUQ655407:TUR655407 UEM655407:UEN655407 UOI655407:UOJ655407 UYE655407:UYF655407 VIA655407:VIB655407 VRW655407:VRX655407 WBS655407:WBT655407 WLO655407:WLP655407 WVK655407:WVL655407 C720943:D720943 IY720943:IZ720943 SU720943:SV720943 ACQ720943:ACR720943 AMM720943:AMN720943 AWI720943:AWJ720943 BGE720943:BGF720943 BQA720943:BQB720943 BZW720943:BZX720943 CJS720943:CJT720943 CTO720943:CTP720943 DDK720943:DDL720943 DNG720943:DNH720943 DXC720943:DXD720943 EGY720943:EGZ720943 EQU720943:EQV720943 FAQ720943:FAR720943 FKM720943:FKN720943 FUI720943:FUJ720943 GEE720943:GEF720943 GOA720943:GOB720943 GXW720943:GXX720943 HHS720943:HHT720943 HRO720943:HRP720943 IBK720943:IBL720943 ILG720943:ILH720943 IVC720943:IVD720943 JEY720943:JEZ720943 JOU720943:JOV720943 JYQ720943:JYR720943 KIM720943:KIN720943 KSI720943:KSJ720943 LCE720943:LCF720943 LMA720943:LMB720943 LVW720943:LVX720943 MFS720943:MFT720943 MPO720943:MPP720943 MZK720943:MZL720943 NJG720943:NJH720943 NTC720943:NTD720943 OCY720943:OCZ720943 OMU720943:OMV720943 OWQ720943:OWR720943 PGM720943:PGN720943 PQI720943:PQJ720943 QAE720943:QAF720943 QKA720943:QKB720943 QTW720943:QTX720943 RDS720943:RDT720943 RNO720943:RNP720943 RXK720943:RXL720943 SHG720943:SHH720943 SRC720943:SRD720943 TAY720943:TAZ720943 TKU720943:TKV720943 TUQ720943:TUR720943 UEM720943:UEN720943 UOI720943:UOJ720943 UYE720943:UYF720943 VIA720943:VIB720943 VRW720943:VRX720943 WBS720943:WBT720943 WLO720943:WLP720943 WVK720943:WVL720943 C786479:D786479 IY786479:IZ786479 SU786479:SV786479 ACQ786479:ACR786479 AMM786479:AMN786479 AWI786479:AWJ786479 BGE786479:BGF786479 BQA786479:BQB786479 BZW786479:BZX786479 CJS786479:CJT786479 CTO786479:CTP786479 DDK786479:DDL786479 DNG786479:DNH786479 DXC786479:DXD786479 EGY786479:EGZ786479 EQU786479:EQV786479 FAQ786479:FAR786479 FKM786479:FKN786479 FUI786479:FUJ786479 GEE786479:GEF786479 GOA786479:GOB786479 GXW786479:GXX786479 HHS786479:HHT786479 HRO786479:HRP786479 IBK786479:IBL786479 ILG786479:ILH786479 IVC786479:IVD786479 JEY786479:JEZ786479 JOU786479:JOV786479 JYQ786479:JYR786479 KIM786479:KIN786479 KSI786479:KSJ786479 LCE786479:LCF786479 LMA786479:LMB786479 LVW786479:LVX786479 MFS786479:MFT786479 MPO786479:MPP786479 MZK786479:MZL786479 NJG786479:NJH786479 NTC786479:NTD786479 OCY786479:OCZ786479 OMU786479:OMV786479 OWQ786479:OWR786479 PGM786479:PGN786479 PQI786479:PQJ786479 QAE786479:QAF786479 QKA786479:QKB786479 QTW786479:QTX786479 RDS786479:RDT786479 RNO786479:RNP786479 RXK786479:RXL786479 SHG786479:SHH786479 SRC786479:SRD786479 TAY786479:TAZ786479 TKU786479:TKV786479 TUQ786479:TUR786479 UEM786479:UEN786479 UOI786479:UOJ786479 UYE786479:UYF786479 VIA786479:VIB786479 VRW786479:VRX786479 WBS786479:WBT786479 WLO786479:WLP786479 WVK786479:WVL786479 C852015:D852015 IY852015:IZ852015 SU852015:SV852015 ACQ852015:ACR852015 AMM852015:AMN852015 AWI852015:AWJ852015 BGE852015:BGF852015 BQA852015:BQB852015 BZW852015:BZX852015 CJS852015:CJT852015 CTO852015:CTP852015 DDK852015:DDL852015 DNG852015:DNH852015 DXC852015:DXD852015 EGY852015:EGZ852015 EQU852015:EQV852015 FAQ852015:FAR852015 FKM852015:FKN852015 FUI852015:FUJ852015 GEE852015:GEF852015 GOA852015:GOB852015 GXW852015:GXX852015 HHS852015:HHT852015 HRO852015:HRP852015 IBK852015:IBL852015 ILG852015:ILH852015 IVC852015:IVD852015 JEY852015:JEZ852015 JOU852015:JOV852015 JYQ852015:JYR852015 KIM852015:KIN852015 KSI852015:KSJ852015 LCE852015:LCF852015 LMA852015:LMB852015 LVW852015:LVX852015 MFS852015:MFT852015 MPO852015:MPP852015 MZK852015:MZL852015 NJG852015:NJH852015 NTC852015:NTD852015 OCY852015:OCZ852015 OMU852015:OMV852015 OWQ852015:OWR852015 PGM852015:PGN852015 PQI852015:PQJ852015 QAE852015:QAF852015 QKA852015:QKB852015 QTW852015:QTX852015 RDS852015:RDT852015 RNO852015:RNP852015 RXK852015:RXL852015 SHG852015:SHH852015 SRC852015:SRD852015 TAY852015:TAZ852015 TKU852015:TKV852015 TUQ852015:TUR852015 UEM852015:UEN852015 UOI852015:UOJ852015 UYE852015:UYF852015 VIA852015:VIB852015 VRW852015:VRX852015 WBS852015:WBT852015 WLO852015:WLP852015 WVK852015:WVL852015 C917551:D917551 IY917551:IZ917551 SU917551:SV917551 ACQ917551:ACR917551 AMM917551:AMN917551 AWI917551:AWJ917551 BGE917551:BGF917551 BQA917551:BQB917551 BZW917551:BZX917551 CJS917551:CJT917551 CTO917551:CTP917551 DDK917551:DDL917551 DNG917551:DNH917551 DXC917551:DXD917551 EGY917551:EGZ917551 EQU917551:EQV917551 FAQ917551:FAR917551 FKM917551:FKN917551 FUI917551:FUJ917551 GEE917551:GEF917551 GOA917551:GOB917551 GXW917551:GXX917551 HHS917551:HHT917551 HRO917551:HRP917551 IBK917551:IBL917551 ILG917551:ILH917551 IVC917551:IVD917551 JEY917551:JEZ917551 JOU917551:JOV917551 JYQ917551:JYR917551 KIM917551:KIN917551 KSI917551:KSJ917551 LCE917551:LCF917551 LMA917551:LMB917551 LVW917551:LVX917551 MFS917551:MFT917551 MPO917551:MPP917551 MZK917551:MZL917551 NJG917551:NJH917551 NTC917551:NTD917551 OCY917551:OCZ917551 OMU917551:OMV917551 OWQ917551:OWR917551 PGM917551:PGN917551 PQI917551:PQJ917551 QAE917551:QAF917551 QKA917551:QKB917551 QTW917551:QTX917551 RDS917551:RDT917551 RNO917551:RNP917551 RXK917551:RXL917551 SHG917551:SHH917551 SRC917551:SRD917551 TAY917551:TAZ917551 TKU917551:TKV917551 TUQ917551:TUR917551 UEM917551:UEN917551 UOI917551:UOJ917551 UYE917551:UYF917551 VIA917551:VIB917551 VRW917551:VRX917551 WBS917551:WBT917551 WLO917551:WLP917551 WVK917551:WVL917551 C983087:D983087 IY983087:IZ983087 SU983087:SV983087 ACQ983087:ACR983087 AMM983087:AMN983087 AWI983087:AWJ983087 BGE983087:BGF983087 BQA983087:BQB983087 BZW983087:BZX983087 CJS983087:CJT983087 CTO983087:CTP983087 DDK983087:DDL983087 DNG983087:DNH983087 DXC983087:DXD983087 EGY983087:EGZ983087 EQU983087:EQV983087 FAQ983087:FAR983087 FKM983087:FKN983087 FUI983087:FUJ983087 GEE983087:GEF983087 GOA983087:GOB983087 GXW983087:GXX983087 HHS983087:HHT983087 HRO983087:HRP983087 IBK983087:IBL983087 ILG983087:ILH983087 IVC983087:IVD983087 JEY983087:JEZ983087 JOU983087:JOV983087 JYQ983087:JYR983087 KIM983087:KIN983087 KSI983087:KSJ983087 LCE983087:LCF983087 LMA983087:LMB983087 LVW983087:LVX983087 MFS983087:MFT983087 MPO983087:MPP983087 MZK983087:MZL983087 NJG983087:NJH983087 NTC983087:NTD983087 OCY983087:OCZ983087 OMU983087:OMV983087 OWQ983087:OWR983087 PGM983087:PGN983087 PQI983087:PQJ983087 QAE983087:QAF983087 QKA983087:QKB983087 QTW983087:QTX983087 RDS983087:RDT983087 RNO983087:RNP983087 RXK983087:RXL983087 SHG983087:SHH983087 SRC983087:SRD983087 TAY983087:TAZ983087 TKU983087:TKV983087 TUQ983087:TUR983087 UEM983087:UEN983087 UOI983087:UOJ983087 UYE983087:UYF983087 VIA983087:VIB983087 VRW983087:VRX983087 WBS983087:WBT983087 WLO983087:WLP983087 WVK983087:WVL983087">
      <formula1>$K$79:$K$91</formula1>
    </dataValidation>
    <dataValidation type="list" allowBlank="1" showInputMessage="1" showErrorMessage="1" prompt="Vyber čas zahájení" sqref="C46:D46 IY46:IZ46 SU46:SV46 ACQ46:ACR46 AMM46:AMN46 AWI46:AWJ46 BGE46:BGF46 BQA46:BQB46 BZW46:BZX46 CJS46:CJT46 CTO46:CTP46 DDK46:DDL46 DNG46:DNH46 DXC46:DXD46 EGY46:EGZ46 EQU46:EQV46 FAQ46:FAR46 FKM46:FKN46 FUI46:FUJ46 GEE46:GEF46 GOA46:GOB46 GXW46:GXX46 HHS46:HHT46 HRO46:HRP46 IBK46:IBL46 ILG46:ILH46 IVC46:IVD46 JEY46:JEZ46 JOU46:JOV46 JYQ46:JYR46 KIM46:KIN46 KSI46:KSJ46 LCE46:LCF46 LMA46:LMB46 LVW46:LVX46 MFS46:MFT46 MPO46:MPP46 MZK46:MZL46 NJG46:NJH46 NTC46:NTD46 OCY46:OCZ46 OMU46:OMV46 OWQ46:OWR46 PGM46:PGN46 PQI46:PQJ46 QAE46:QAF46 QKA46:QKB46 QTW46:QTX46 RDS46:RDT46 RNO46:RNP46 RXK46:RXL46 SHG46:SHH46 SRC46:SRD46 TAY46:TAZ46 TKU46:TKV46 TUQ46:TUR46 UEM46:UEN46 UOI46:UOJ46 UYE46:UYF46 VIA46:VIB46 VRW46:VRX46 WBS46:WBT46 WLO46:WLP46 WVK46:WVL46 C65582:D65582 IY65582:IZ65582 SU65582:SV65582 ACQ65582:ACR65582 AMM65582:AMN65582 AWI65582:AWJ65582 BGE65582:BGF65582 BQA65582:BQB65582 BZW65582:BZX65582 CJS65582:CJT65582 CTO65582:CTP65582 DDK65582:DDL65582 DNG65582:DNH65582 DXC65582:DXD65582 EGY65582:EGZ65582 EQU65582:EQV65582 FAQ65582:FAR65582 FKM65582:FKN65582 FUI65582:FUJ65582 GEE65582:GEF65582 GOA65582:GOB65582 GXW65582:GXX65582 HHS65582:HHT65582 HRO65582:HRP65582 IBK65582:IBL65582 ILG65582:ILH65582 IVC65582:IVD65582 JEY65582:JEZ65582 JOU65582:JOV65582 JYQ65582:JYR65582 KIM65582:KIN65582 KSI65582:KSJ65582 LCE65582:LCF65582 LMA65582:LMB65582 LVW65582:LVX65582 MFS65582:MFT65582 MPO65582:MPP65582 MZK65582:MZL65582 NJG65582:NJH65582 NTC65582:NTD65582 OCY65582:OCZ65582 OMU65582:OMV65582 OWQ65582:OWR65582 PGM65582:PGN65582 PQI65582:PQJ65582 QAE65582:QAF65582 QKA65582:QKB65582 QTW65582:QTX65582 RDS65582:RDT65582 RNO65582:RNP65582 RXK65582:RXL65582 SHG65582:SHH65582 SRC65582:SRD65582 TAY65582:TAZ65582 TKU65582:TKV65582 TUQ65582:TUR65582 UEM65582:UEN65582 UOI65582:UOJ65582 UYE65582:UYF65582 VIA65582:VIB65582 VRW65582:VRX65582 WBS65582:WBT65582 WLO65582:WLP65582 WVK65582:WVL65582 C131118:D131118 IY131118:IZ131118 SU131118:SV131118 ACQ131118:ACR131118 AMM131118:AMN131118 AWI131118:AWJ131118 BGE131118:BGF131118 BQA131118:BQB131118 BZW131118:BZX131118 CJS131118:CJT131118 CTO131118:CTP131118 DDK131118:DDL131118 DNG131118:DNH131118 DXC131118:DXD131118 EGY131118:EGZ131118 EQU131118:EQV131118 FAQ131118:FAR131118 FKM131118:FKN131118 FUI131118:FUJ131118 GEE131118:GEF131118 GOA131118:GOB131118 GXW131118:GXX131118 HHS131118:HHT131118 HRO131118:HRP131118 IBK131118:IBL131118 ILG131118:ILH131118 IVC131118:IVD131118 JEY131118:JEZ131118 JOU131118:JOV131118 JYQ131118:JYR131118 KIM131118:KIN131118 KSI131118:KSJ131118 LCE131118:LCF131118 LMA131118:LMB131118 LVW131118:LVX131118 MFS131118:MFT131118 MPO131118:MPP131118 MZK131118:MZL131118 NJG131118:NJH131118 NTC131118:NTD131118 OCY131118:OCZ131118 OMU131118:OMV131118 OWQ131118:OWR131118 PGM131118:PGN131118 PQI131118:PQJ131118 QAE131118:QAF131118 QKA131118:QKB131118 QTW131118:QTX131118 RDS131118:RDT131118 RNO131118:RNP131118 RXK131118:RXL131118 SHG131118:SHH131118 SRC131118:SRD131118 TAY131118:TAZ131118 TKU131118:TKV131118 TUQ131118:TUR131118 UEM131118:UEN131118 UOI131118:UOJ131118 UYE131118:UYF131118 VIA131118:VIB131118 VRW131118:VRX131118 WBS131118:WBT131118 WLO131118:WLP131118 WVK131118:WVL131118 C196654:D196654 IY196654:IZ196654 SU196654:SV196654 ACQ196654:ACR196654 AMM196654:AMN196654 AWI196654:AWJ196654 BGE196654:BGF196654 BQA196654:BQB196654 BZW196654:BZX196654 CJS196654:CJT196654 CTO196654:CTP196654 DDK196654:DDL196654 DNG196654:DNH196654 DXC196654:DXD196654 EGY196654:EGZ196654 EQU196654:EQV196654 FAQ196654:FAR196654 FKM196654:FKN196654 FUI196654:FUJ196654 GEE196654:GEF196654 GOA196654:GOB196654 GXW196654:GXX196654 HHS196654:HHT196654 HRO196654:HRP196654 IBK196654:IBL196654 ILG196654:ILH196654 IVC196654:IVD196654 JEY196654:JEZ196654 JOU196654:JOV196654 JYQ196654:JYR196654 KIM196654:KIN196654 KSI196654:KSJ196654 LCE196654:LCF196654 LMA196654:LMB196654 LVW196654:LVX196654 MFS196654:MFT196654 MPO196654:MPP196654 MZK196654:MZL196654 NJG196654:NJH196654 NTC196654:NTD196654 OCY196654:OCZ196654 OMU196654:OMV196654 OWQ196654:OWR196654 PGM196654:PGN196654 PQI196654:PQJ196654 QAE196654:QAF196654 QKA196654:QKB196654 QTW196654:QTX196654 RDS196654:RDT196654 RNO196654:RNP196654 RXK196654:RXL196654 SHG196654:SHH196654 SRC196654:SRD196654 TAY196654:TAZ196654 TKU196654:TKV196654 TUQ196654:TUR196654 UEM196654:UEN196654 UOI196654:UOJ196654 UYE196654:UYF196654 VIA196654:VIB196654 VRW196654:VRX196654 WBS196654:WBT196654 WLO196654:WLP196654 WVK196654:WVL196654 C262190:D262190 IY262190:IZ262190 SU262190:SV262190 ACQ262190:ACR262190 AMM262190:AMN262190 AWI262190:AWJ262190 BGE262190:BGF262190 BQA262190:BQB262190 BZW262190:BZX262190 CJS262190:CJT262190 CTO262190:CTP262190 DDK262190:DDL262190 DNG262190:DNH262190 DXC262190:DXD262190 EGY262190:EGZ262190 EQU262190:EQV262190 FAQ262190:FAR262190 FKM262190:FKN262190 FUI262190:FUJ262190 GEE262190:GEF262190 GOA262190:GOB262190 GXW262190:GXX262190 HHS262190:HHT262190 HRO262190:HRP262190 IBK262190:IBL262190 ILG262190:ILH262190 IVC262190:IVD262190 JEY262190:JEZ262190 JOU262190:JOV262190 JYQ262190:JYR262190 KIM262190:KIN262190 KSI262190:KSJ262190 LCE262190:LCF262190 LMA262190:LMB262190 LVW262190:LVX262190 MFS262190:MFT262190 MPO262190:MPP262190 MZK262190:MZL262190 NJG262190:NJH262190 NTC262190:NTD262190 OCY262190:OCZ262190 OMU262190:OMV262190 OWQ262190:OWR262190 PGM262190:PGN262190 PQI262190:PQJ262190 QAE262190:QAF262190 QKA262190:QKB262190 QTW262190:QTX262190 RDS262190:RDT262190 RNO262190:RNP262190 RXK262190:RXL262190 SHG262190:SHH262190 SRC262190:SRD262190 TAY262190:TAZ262190 TKU262190:TKV262190 TUQ262190:TUR262190 UEM262190:UEN262190 UOI262190:UOJ262190 UYE262190:UYF262190 VIA262190:VIB262190 VRW262190:VRX262190 WBS262190:WBT262190 WLO262190:WLP262190 WVK262190:WVL262190 C327726:D327726 IY327726:IZ327726 SU327726:SV327726 ACQ327726:ACR327726 AMM327726:AMN327726 AWI327726:AWJ327726 BGE327726:BGF327726 BQA327726:BQB327726 BZW327726:BZX327726 CJS327726:CJT327726 CTO327726:CTP327726 DDK327726:DDL327726 DNG327726:DNH327726 DXC327726:DXD327726 EGY327726:EGZ327726 EQU327726:EQV327726 FAQ327726:FAR327726 FKM327726:FKN327726 FUI327726:FUJ327726 GEE327726:GEF327726 GOA327726:GOB327726 GXW327726:GXX327726 HHS327726:HHT327726 HRO327726:HRP327726 IBK327726:IBL327726 ILG327726:ILH327726 IVC327726:IVD327726 JEY327726:JEZ327726 JOU327726:JOV327726 JYQ327726:JYR327726 KIM327726:KIN327726 KSI327726:KSJ327726 LCE327726:LCF327726 LMA327726:LMB327726 LVW327726:LVX327726 MFS327726:MFT327726 MPO327726:MPP327726 MZK327726:MZL327726 NJG327726:NJH327726 NTC327726:NTD327726 OCY327726:OCZ327726 OMU327726:OMV327726 OWQ327726:OWR327726 PGM327726:PGN327726 PQI327726:PQJ327726 QAE327726:QAF327726 QKA327726:QKB327726 QTW327726:QTX327726 RDS327726:RDT327726 RNO327726:RNP327726 RXK327726:RXL327726 SHG327726:SHH327726 SRC327726:SRD327726 TAY327726:TAZ327726 TKU327726:TKV327726 TUQ327726:TUR327726 UEM327726:UEN327726 UOI327726:UOJ327726 UYE327726:UYF327726 VIA327726:VIB327726 VRW327726:VRX327726 WBS327726:WBT327726 WLO327726:WLP327726 WVK327726:WVL327726 C393262:D393262 IY393262:IZ393262 SU393262:SV393262 ACQ393262:ACR393262 AMM393262:AMN393262 AWI393262:AWJ393262 BGE393262:BGF393262 BQA393262:BQB393262 BZW393262:BZX393262 CJS393262:CJT393262 CTO393262:CTP393262 DDK393262:DDL393262 DNG393262:DNH393262 DXC393262:DXD393262 EGY393262:EGZ393262 EQU393262:EQV393262 FAQ393262:FAR393262 FKM393262:FKN393262 FUI393262:FUJ393262 GEE393262:GEF393262 GOA393262:GOB393262 GXW393262:GXX393262 HHS393262:HHT393262 HRO393262:HRP393262 IBK393262:IBL393262 ILG393262:ILH393262 IVC393262:IVD393262 JEY393262:JEZ393262 JOU393262:JOV393262 JYQ393262:JYR393262 KIM393262:KIN393262 KSI393262:KSJ393262 LCE393262:LCF393262 LMA393262:LMB393262 LVW393262:LVX393262 MFS393262:MFT393262 MPO393262:MPP393262 MZK393262:MZL393262 NJG393262:NJH393262 NTC393262:NTD393262 OCY393262:OCZ393262 OMU393262:OMV393262 OWQ393262:OWR393262 PGM393262:PGN393262 PQI393262:PQJ393262 QAE393262:QAF393262 QKA393262:QKB393262 QTW393262:QTX393262 RDS393262:RDT393262 RNO393262:RNP393262 RXK393262:RXL393262 SHG393262:SHH393262 SRC393262:SRD393262 TAY393262:TAZ393262 TKU393262:TKV393262 TUQ393262:TUR393262 UEM393262:UEN393262 UOI393262:UOJ393262 UYE393262:UYF393262 VIA393262:VIB393262 VRW393262:VRX393262 WBS393262:WBT393262 WLO393262:WLP393262 WVK393262:WVL393262 C458798:D458798 IY458798:IZ458798 SU458798:SV458798 ACQ458798:ACR458798 AMM458798:AMN458798 AWI458798:AWJ458798 BGE458798:BGF458798 BQA458798:BQB458798 BZW458798:BZX458798 CJS458798:CJT458798 CTO458798:CTP458798 DDK458798:DDL458798 DNG458798:DNH458798 DXC458798:DXD458798 EGY458798:EGZ458798 EQU458798:EQV458798 FAQ458798:FAR458798 FKM458798:FKN458798 FUI458798:FUJ458798 GEE458798:GEF458798 GOA458798:GOB458798 GXW458798:GXX458798 HHS458798:HHT458798 HRO458798:HRP458798 IBK458798:IBL458798 ILG458798:ILH458798 IVC458798:IVD458798 JEY458798:JEZ458798 JOU458798:JOV458798 JYQ458798:JYR458798 KIM458798:KIN458798 KSI458798:KSJ458798 LCE458798:LCF458798 LMA458798:LMB458798 LVW458798:LVX458798 MFS458798:MFT458798 MPO458798:MPP458798 MZK458798:MZL458798 NJG458798:NJH458798 NTC458798:NTD458798 OCY458798:OCZ458798 OMU458798:OMV458798 OWQ458798:OWR458798 PGM458798:PGN458798 PQI458798:PQJ458798 QAE458798:QAF458798 QKA458798:QKB458798 QTW458798:QTX458798 RDS458798:RDT458798 RNO458798:RNP458798 RXK458798:RXL458798 SHG458798:SHH458798 SRC458798:SRD458798 TAY458798:TAZ458798 TKU458798:TKV458798 TUQ458798:TUR458798 UEM458798:UEN458798 UOI458798:UOJ458798 UYE458798:UYF458798 VIA458798:VIB458798 VRW458798:VRX458798 WBS458798:WBT458798 WLO458798:WLP458798 WVK458798:WVL458798 C524334:D524334 IY524334:IZ524334 SU524334:SV524334 ACQ524334:ACR524334 AMM524334:AMN524334 AWI524334:AWJ524334 BGE524334:BGF524334 BQA524334:BQB524334 BZW524334:BZX524334 CJS524334:CJT524334 CTO524334:CTP524334 DDK524334:DDL524334 DNG524334:DNH524334 DXC524334:DXD524334 EGY524334:EGZ524334 EQU524334:EQV524334 FAQ524334:FAR524334 FKM524334:FKN524334 FUI524334:FUJ524334 GEE524334:GEF524334 GOA524334:GOB524334 GXW524334:GXX524334 HHS524334:HHT524334 HRO524334:HRP524334 IBK524334:IBL524334 ILG524334:ILH524334 IVC524334:IVD524334 JEY524334:JEZ524334 JOU524334:JOV524334 JYQ524334:JYR524334 KIM524334:KIN524334 KSI524334:KSJ524334 LCE524334:LCF524334 LMA524334:LMB524334 LVW524334:LVX524334 MFS524334:MFT524334 MPO524334:MPP524334 MZK524334:MZL524334 NJG524334:NJH524334 NTC524334:NTD524334 OCY524334:OCZ524334 OMU524334:OMV524334 OWQ524334:OWR524334 PGM524334:PGN524334 PQI524334:PQJ524334 QAE524334:QAF524334 QKA524334:QKB524334 QTW524334:QTX524334 RDS524334:RDT524334 RNO524334:RNP524334 RXK524334:RXL524334 SHG524334:SHH524334 SRC524334:SRD524334 TAY524334:TAZ524334 TKU524334:TKV524334 TUQ524334:TUR524334 UEM524334:UEN524334 UOI524334:UOJ524334 UYE524334:UYF524334 VIA524334:VIB524334 VRW524334:VRX524334 WBS524334:WBT524334 WLO524334:WLP524334 WVK524334:WVL524334 C589870:D589870 IY589870:IZ589870 SU589870:SV589870 ACQ589870:ACR589870 AMM589870:AMN589870 AWI589870:AWJ589870 BGE589870:BGF589870 BQA589870:BQB589870 BZW589870:BZX589870 CJS589870:CJT589870 CTO589870:CTP589870 DDK589870:DDL589870 DNG589870:DNH589870 DXC589870:DXD589870 EGY589870:EGZ589870 EQU589870:EQV589870 FAQ589870:FAR589870 FKM589870:FKN589870 FUI589870:FUJ589870 GEE589870:GEF589870 GOA589870:GOB589870 GXW589870:GXX589870 HHS589870:HHT589870 HRO589870:HRP589870 IBK589870:IBL589870 ILG589870:ILH589870 IVC589870:IVD589870 JEY589870:JEZ589870 JOU589870:JOV589870 JYQ589870:JYR589870 KIM589870:KIN589870 KSI589870:KSJ589870 LCE589870:LCF589870 LMA589870:LMB589870 LVW589870:LVX589870 MFS589870:MFT589870 MPO589870:MPP589870 MZK589870:MZL589870 NJG589870:NJH589870 NTC589870:NTD589870 OCY589870:OCZ589870 OMU589870:OMV589870 OWQ589870:OWR589870 PGM589870:PGN589870 PQI589870:PQJ589870 QAE589870:QAF589870 QKA589870:QKB589870 QTW589870:QTX589870 RDS589870:RDT589870 RNO589870:RNP589870 RXK589870:RXL589870 SHG589870:SHH589870 SRC589870:SRD589870 TAY589870:TAZ589870 TKU589870:TKV589870 TUQ589870:TUR589870 UEM589870:UEN589870 UOI589870:UOJ589870 UYE589870:UYF589870 VIA589870:VIB589870 VRW589870:VRX589870 WBS589870:WBT589870 WLO589870:WLP589870 WVK589870:WVL589870 C655406:D655406 IY655406:IZ655406 SU655406:SV655406 ACQ655406:ACR655406 AMM655406:AMN655406 AWI655406:AWJ655406 BGE655406:BGF655406 BQA655406:BQB655406 BZW655406:BZX655406 CJS655406:CJT655406 CTO655406:CTP655406 DDK655406:DDL655406 DNG655406:DNH655406 DXC655406:DXD655406 EGY655406:EGZ655406 EQU655406:EQV655406 FAQ655406:FAR655406 FKM655406:FKN655406 FUI655406:FUJ655406 GEE655406:GEF655406 GOA655406:GOB655406 GXW655406:GXX655406 HHS655406:HHT655406 HRO655406:HRP655406 IBK655406:IBL655406 ILG655406:ILH655406 IVC655406:IVD655406 JEY655406:JEZ655406 JOU655406:JOV655406 JYQ655406:JYR655406 KIM655406:KIN655406 KSI655406:KSJ655406 LCE655406:LCF655406 LMA655406:LMB655406 LVW655406:LVX655406 MFS655406:MFT655406 MPO655406:MPP655406 MZK655406:MZL655406 NJG655406:NJH655406 NTC655406:NTD655406 OCY655406:OCZ655406 OMU655406:OMV655406 OWQ655406:OWR655406 PGM655406:PGN655406 PQI655406:PQJ655406 QAE655406:QAF655406 QKA655406:QKB655406 QTW655406:QTX655406 RDS655406:RDT655406 RNO655406:RNP655406 RXK655406:RXL655406 SHG655406:SHH655406 SRC655406:SRD655406 TAY655406:TAZ655406 TKU655406:TKV655406 TUQ655406:TUR655406 UEM655406:UEN655406 UOI655406:UOJ655406 UYE655406:UYF655406 VIA655406:VIB655406 VRW655406:VRX655406 WBS655406:WBT655406 WLO655406:WLP655406 WVK655406:WVL655406 C720942:D720942 IY720942:IZ720942 SU720942:SV720942 ACQ720942:ACR720942 AMM720942:AMN720942 AWI720942:AWJ720942 BGE720942:BGF720942 BQA720942:BQB720942 BZW720942:BZX720942 CJS720942:CJT720942 CTO720942:CTP720942 DDK720942:DDL720942 DNG720942:DNH720942 DXC720942:DXD720942 EGY720942:EGZ720942 EQU720942:EQV720942 FAQ720942:FAR720942 FKM720942:FKN720942 FUI720942:FUJ720942 GEE720942:GEF720942 GOA720942:GOB720942 GXW720942:GXX720942 HHS720942:HHT720942 HRO720942:HRP720942 IBK720942:IBL720942 ILG720942:ILH720942 IVC720942:IVD720942 JEY720942:JEZ720942 JOU720942:JOV720942 JYQ720942:JYR720942 KIM720942:KIN720942 KSI720942:KSJ720942 LCE720942:LCF720942 LMA720942:LMB720942 LVW720942:LVX720942 MFS720942:MFT720942 MPO720942:MPP720942 MZK720942:MZL720942 NJG720942:NJH720942 NTC720942:NTD720942 OCY720942:OCZ720942 OMU720942:OMV720942 OWQ720942:OWR720942 PGM720942:PGN720942 PQI720942:PQJ720942 QAE720942:QAF720942 QKA720942:QKB720942 QTW720942:QTX720942 RDS720942:RDT720942 RNO720942:RNP720942 RXK720942:RXL720942 SHG720942:SHH720942 SRC720942:SRD720942 TAY720942:TAZ720942 TKU720942:TKV720942 TUQ720942:TUR720942 UEM720942:UEN720942 UOI720942:UOJ720942 UYE720942:UYF720942 VIA720942:VIB720942 VRW720942:VRX720942 WBS720942:WBT720942 WLO720942:WLP720942 WVK720942:WVL720942 C786478:D786478 IY786478:IZ786478 SU786478:SV786478 ACQ786478:ACR786478 AMM786478:AMN786478 AWI786478:AWJ786478 BGE786478:BGF786478 BQA786478:BQB786478 BZW786478:BZX786478 CJS786478:CJT786478 CTO786478:CTP786478 DDK786478:DDL786478 DNG786478:DNH786478 DXC786478:DXD786478 EGY786478:EGZ786478 EQU786478:EQV786478 FAQ786478:FAR786478 FKM786478:FKN786478 FUI786478:FUJ786478 GEE786478:GEF786478 GOA786478:GOB786478 GXW786478:GXX786478 HHS786478:HHT786478 HRO786478:HRP786478 IBK786478:IBL786478 ILG786478:ILH786478 IVC786478:IVD786478 JEY786478:JEZ786478 JOU786478:JOV786478 JYQ786478:JYR786478 KIM786478:KIN786478 KSI786478:KSJ786478 LCE786478:LCF786478 LMA786478:LMB786478 LVW786478:LVX786478 MFS786478:MFT786478 MPO786478:MPP786478 MZK786478:MZL786478 NJG786478:NJH786478 NTC786478:NTD786478 OCY786478:OCZ786478 OMU786478:OMV786478 OWQ786478:OWR786478 PGM786478:PGN786478 PQI786478:PQJ786478 QAE786478:QAF786478 QKA786478:QKB786478 QTW786478:QTX786478 RDS786478:RDT786478 RNO786478:RNP786478 RXK786478:RXL786478 SHG786478:SHH786478 SRC786478:SRD786478 TAY786478:TAZ786478 TKU786478:TKV786478 TUQ786478:TUR786478 UEM786478:UEN786478 UOI786478:UOJ786478 UYE786478:UYF786478 VIA786478:VIB786478 VRW786478:VRX786478 WBS786478:WBT786478 WLO786478:WLP786478 WVK786478:WVL786478 C852014:D852014 IY852014:IZ852014 SU852014:SV852014 ACQ852014:ACR852014 AMM852014:AMN852014 AWI852014:AWJ852014 BGE852014:BGF852014 BQA852014:BQB852014 BZW852014:BZX852014 CJS852014:CJT852014 CTO852014:CTP852014 DDK852014:DDL852014 DNG852014:DNH852014 DXC852014:DXD852014 EGY852014:EGZ852014 EQU852014:EQV852014 FAQ852014:FAR852014 FKM852014:FKN852014 FUI852014:FUJ852014 GEE852014:GEF852014 GOA852014:GOB852014 GXW852014:GXX852014 HHS852014:HHT852014 HRO852014:HRP852014 IBK852014:IBL852014 ILG852014:ILH852014 IVC852014:IVD852014 JEY852014:JEZ852014 JOU852014:JOV852014 JYQ852014:JYR852014 KIM852014:KIN852014 KSI852014:KSJ852014 LCE852014:LCF852014 LMA852014:LMB852014 LVW852014:LVX852014 MFS852014:MFT852014 MPO852014:MPP852014 MZK852014:MZL852014 NJG852014:NJH852014 NTC852014:NTD852014 OCY852014:OCZ852014 OMU852014:OMV852014 OWQ852014:OWR852014 PGM852014:PGN852014 PQI852014:PQJ852014 QAE852014:QAF852014 QKA852014:QKB852014 QTW852014:QTX852014 RDS852014:RDT852014 RNO852014:RNP852014 RXK852014:RXL852014 SHG852014:SHH852014 SRC852014:SRD852014 TAY852014:TAZ852014 TKU852014:TKV852014 TUQ852014:TUR852014 UEM852014:UEN852014 UOI852014:UOJ852014 UYE852014:UYF852014 VIA852014:VIB852014 VRW852014:VRX852014 WBS852014:WBT852014 WLO852014:WLP852014 WVK852014:WVL852014 C917550:D917550 IY917550:IZ917550 SU917550:SV917550 ACQ917550:ACR917550 AMM917550:AMN917550 AWI917550:AWJ917550 BGE917550:BGF917550 BQA917550:BQB917550 BZW917550:BZX917550 CJS917550:CJT917550 CTO917550:CTP917550 DDK917550:DDL917550 DNG917550:DNH917550 DXC917550:DXD917550 EGY917550:EGZ917550 EQU917550:EQV917550 FAQ917550:FAR917550 FKM917550:FKN917550 FUI917550:FUJ917550 GEE917550:GEF917550 GOA917550:GOB917550 GXW917550:GXX917550 HHS917550:HHT917550 HRO917550:HRP917550 IBK917550:IBL917550 ILG917550:ILH917550 IVC917550:IVD917550 JEY917550:JEZ917550 JOU917550:JOV917550 JYQ917550:JYR917550 KIM917550:KIN917550 KSI917550:KSJ917550 LCE917550:LCF917550 LMA917550:LMB917550 LVW917550:LVX917550 MFS917550:MFT917550 MPO917550:MPP917550 MZK917550:MZL917550 NJG917550:NJH917550 NTC917550:NTD917550 OCY917550:OCZ917550 OMU917550:OMV917550 OWQ917550:OWR917550 PGM917550:PGN917550 PQI917550:PQJ917550 QAE917550:QAF917550 QKA917550:QKB917550 QTW917550:QTX917550 RDS917550:RDT917550 RNO917550:RNP917550 RXK917550:RXL917550 SHG917550:SHH917550 SRC917550:SRD917550 TAY917550:TAZ917550 TKU917550:TKV917550 TUQ917550:TUR917550 UEM917550:UEN917550 UOI917550:UOJ917550 UYE917550:UYF917550 VIA917550:VIB917550 VRW917550:VRX917550 WBS917550:WBT917550 WLO917550:WLP917550 WVK917550:WVL917550 C983086:D983086 IY983086:IZ983086 SU983086:SV983086 ACQ983086:ACR983086 AMM983086:AMN983086 AWI983086:AWJ983086 BGE983086:BGF983086 BQA983086:BQB983086 BZW983086:BZX983086 CJS983086:CJT983086 CTO983086:CTP983086 DDK983086:DDL983086 DNG983086:DNH983086 DXC983086:DXD983086 EGY983086:EGZ983086 EQU983086:EQV983086 FAQ983086:FAR983086 FKM983086:FKN983086 FUI983086:FUJ983086 GEE983086:GEF983086 GOA983086:GOB983086 GXW983086:GXX983086 HHS983086:HHT983086 HRO983086:HRP983086 IBK983086:IBL983086 ILG983086:ILH983086 IVC983086:IVD983086 JEY983086:JEZ983086 JOU983086:JOV983086 JYQ983086:JYR983086 KIM983086:KIN983086 KSI983086:KSJ983086 LCE983086:LCF983086 LMA983086:LMB983086 LVW983086:LVX983086 MFS983086:MFT983086 MPO983086:MPP983086 MZK983086:MZL983086 NJG983086:NJH983086 NTC983086:NTD983086 OCY983086:OCZ983086 OMU983086:OMV983086 OWQ983086:OWR983086 PGM983086:PGN983086 PQI983086:PQJ983086 QAE983086:QAF983086 QKA983086:QKB983086 QTW983086:QTX983086 RDS983086:RDT983086 RNO983086:RNP983086 RXK983086:RXL983086 SHG983086:SHH983086 SRC983086:SRD983086 TAY983086:TAZ983086 TKU983086:TKV983086 TUQ983086:TUR983086 UEM983086:UEN983086 UOI983086:UOJ983086 UYE983086:UYF983086 VIA983086:VIB983086 VRW983086:VRX983086 WBS983086:WBT983086 WLO983086:WLP983086 WVK983086:WVL983086">
      <formula1>$K$67:$K$78</formula1>
    </dataValidation>
    <dataValidation type="whole" allowBlank="1" showInputMessage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30" t="s">
        <v>128</v>
      </c>
      <c r="M1" s="230"/>
      <c r="N1" s="230"/>
      <c r="O1" s="231" t="s">
        <v>4</v>
      </c>
      <c r="P1" s="231"/>
      <c r="Q1" s="232">
        <v>42809</v>
      </c>
      <c r="R1" s="232"/>
      <c r="S1" s="232"/>
    </row>
    <row r="2" spans="1:19" ht="9.9499999999999993" customHeight="1" thickBot="1" x14ac:dyDescent="0.25">
      <c r="B2" s="228"/>
      <c r="C2" s="228"/>
    </row>
    <row r="3" spans="1:19" ht="18.75" thickBot="1" x14ac:dyDescent="0.25">
      <c r="A3" s="2" t="s">
        <v>5</v>
      </c>
      <c r="B3" s="233" t="s">
        <v>112</v>
      </c>
      <c r="C3" s="234"/>
      <c r="D3" s="234"/>
      <c r="E3" s="234"/>
      <c r="F3" s="234"/>
      <c r="G3" s="234"/>
      <c r="H3" s="234"/>
      <c r="I3" s="235"/>
      <c r="J3" s="3"/>
      <c r="K3" s="2" t="s">
        <v>7</v>
      </c>
      <c r="L3" s="233" t="s">
        <v>213</v>
      </c>
      <c r="M3" s="234"/>
      <c r="N3" s="234"/>
      <c r="O3" s="234"/>
      <c r="P3" s="234"/>
      <c r="Q3" s="234"/>
      <c r="R3" s="234"/>
      <c r="S3" s="235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36" t="s">
        <v>9</v>
      </c>
      <c r="B5" s="237"/>
      <c r="C5" s="238" t="s">
        <v>10</v>
      </c>
      <c r="D5" s="222" t="s">
        <v>11</v>
      </c>
      <c r="E5" s="223"/>
      <c r="F5" s="223"/>
      <c r="G5" s="224"/>
      <c r="H5" s="4"/>
      <c r="I5" s="5" t="s">
        <v>12</v>
      </c>
      <c r="J5" s="3"/>
      <c r="K5" s="236" t="s">
        <v>9</v>
      </c>
      <c r="L5" s="237"/>
      <c r="M5" s="238" t="s">
        <v>10</v>
      </c>
      <c r="N5" s="222" t="s">
        <v>11</v>
      </c>
      <c r="O5" s="223"/>
      <c r="P5" s="223"/>
      <c r="Q5" s="224"/>
      <c r="R5" s="4"/>
      <c r="S5" s="5" t="s">
        <v>12</v>
      </c>
    </row>
    <row r="6" spans="1:19" ht="12.95" customHeight="1" x14ac:dyDescent="0.2">
      <c r="A6" s="225" t="s">
        <v>13</v>
      </c>
      <c r="B6" s="226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25" t="s">
        <v>13</v>
      </c>
      <c r="L6" s="226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20" t="s">
        <v>214</v>
      </c>
      <c r="B8" s="221"/>
      <c r="C8" s="12">
        <v>1</v>
      </c>
      <c r="D8" s="13">
        <v>127</v>
      </c>
      <c r="E8" s="14">
        <v>53</v>
      </c>
      <c r="F8" s="14">
        <v>9</v>
      </c>
      <c r="G8" s="15">
        <v>180</v>
      </c>
      <c r="H8" s="16"/>
      <c r="I8" s="17"/>
      <c r="J8" s="3"/>
      <c r="K8" s="220" t="s">
        <v>215</v>
      </c>
      <c r="L8" s="221"/>
      <c r="M8" s="12">
        <v>2</v>
      </c>
      <c r="N8" s="13">
        <v>138</v>
      </c>
      <c r="O8" s="14">
        <v>62</v>
      </c>
      <c r="P8" s="14">
        <v>2</v>
      </c>
      <c r="Q8" s="15">
        <v>200</v>
      </c>
      <c r="R8" s="16"/>
      <c r="S8" s="17"/>
    </row>
    <row r="9" spans="1:19" ht="12.95" customHeight="1" x14ac:dyDescent="0.2">
      <c r="A9" s="216"/>
      <c r="B9" s="217"/>
      <c r="C9" s="18">
        <v>2</v>
      </c>
      <c r="D9" s="19">
        <v>127</v>
      </c>
      <c r="E9" s="20">
        <v>50</v>
      </c>
      <c r="F9" s="20">
        <v>6</v>
      </c>
      <c r="G9" s="21">
        <v>177</v>
      </c>
      <c r="H9" s="16"/>
      <c r="I9" s="17"/>
      <c r="J9" s="3"/>
      <c r="K9" s="216"/>
      <c r="L9" s="217"/>
      <c r="M9" s="18">
        <v>1</v>
      </c>
      <c r="N9" s="19">
        <v>128</v>
      </c>
      <c r="O9" s="20">
        <v>52</v>
      </c>
      <c r="P9" s="20">
        <v>4</v>
      </c>
      <c r="Q9" s="21">
        <v>180</v>
      </c>
      <c r="R9" s="16"/>
      <c r="S9" s="17"/>
    </row>
    <row r="10" spans="1:19" ht="9.9499999999999993" customHeight="1" x14ac:dyDescent="0.2">
      <c r="A10" s="218" t="s">
        <v>216</v>
      </c>
      <c r="B10" s="219"/>
      <c r="C10" s="22"/>
      <c r="D10" s="23"/>
      <c r="E10" s="23"/>
      <c r="F10" s="23"/>
      <c r="G10" s="24" t="s">
        <v>22</v>
      </c>
      <c r="H10" s="16"/>
      <c r="I10" s="25"/>
      <c r="J10" s="3"/>
      <c r="K10" s="218" t="s">
        <v>83</v>
      </c>
      <c r="L10" s="219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18"/>
      <c r="B11" s="219"/>
      <c r="C11" s="26"/>
      <c r="D11" s="27"/>
      <c r="E11" s="27"/>
      <c r="F11" s="27"/>
      <c r="G11" s="28" t="s">
        <v>22</v>
      </c>
      <c r="H11" s="16"/>
      <c r="I11" s="210">
        <v>0</v>
      </c>
      <c r="J11" s="3"/>
      <c r="K11" s="218"/>
      <c r="L11" s="219"/>
      <c r="M11" s="26"/>
      <c r="N11" s="27"/>
      <c r="O11" s="27"/>
      <c r="P11" s="27"/>
      <c r="Q11" s="28" t="s">
        <v>22</v>
      </c>
      <c r="R11" s="16"/>
      <c r="S11" s="210">
        <v>2</v>
      </c>
    </row>
    <row r="12" spans="1:19" ht="15.95" customHeight="1" thickBot="1" x14ac:dyDescent="0.25">
      <c r="A12" s="212">
        <v>887</v>
      </c>
      <c r="B12" s="213"/>
      <c r="C12" s="29" t="s">
        <v>17</v>
      </c>
      <c r="D12" s="30">
        <v>254</v>
      </c>
      <c r="E12" s="31">
        <v>103</v>
      </c>
      <c r="F12" s="32">
        <v>15</v>
      </c>
      <c r="G12" s="33">
        <v>357</v>
      </c>
      <c r="H12" s="34"/>
      <c r="I12" s="211"/>
      <c r="J12" s="3"/>
      <c r="K12" s="212">
        <v>10037</v>
      </c>
      <c r="L12" s="213"/>
      <c r="M12" s="29" t="s">
        <v>17</v>
      </c>
      <c r="N12" s="30">
        <v>266</v>
      </c>
      <c r="O12" s="31">
        <v>114</v>
      </c>
      <c r="P12" s="32">
        <v>6</v>
      </c>
      <c r="Q12" s="33">
        <v>380</v>
      </c>
      <c r="R12" s="34"/>
      <c r="S12" s="211"/>
    </row>
    <row r="13" spans="1:19" ht="12.95" customHeight="1" thickTop="1" x14ac:dyDescent="0.2">
      <c r="A13" s="214" t="s">
        <v>217</v>
      </c>
      <c r="B13" s="215"/>
      <c r="C13" s="35">
        <v>1</v>
      </c>
      <c r="D13" s="36">
        <v>134</v>
      </c>
      <c r="E13" s="37">
        <v>71</v>
      </c>
      <c r="F13" s="37">
        <v>2</v>
      </c>
      <c r="G13" s="38">
        <v>205</v>
      </c>
      <c r="H13" s="16"/>
      <c r="I13" s="17"/>
      <c r="J13" s="3"/>
      <c r="K13" s="214" t="s">
        <v>218</v>
      </c>
      <c r="L13" s="215"/>
      <c r="M13" s="12">
        <v>2</v>
      </c>
      <c r="N13" s="36">
        <v>128</v>
      </c>
      <c r="O13" s="37">
        <v>66</v>
      </c>
      <c r="P13" s="37">
        <v>2</v>
      </c>
      <c r="Q13" s="38">
        <v>194</v>
      </c>
      <c r="R13" s="16"/>
      <c r="S13" s="17"/>
    </row>
    <row r="14" spans="1:19" ht="12.95" customHeight="1" x14ac:dyDescent="0.2">
      <c r="A14" s="216"/>
      <c r="B14" s="217"/>
      <c r="C14" s="18">
        <v>2</v>
      </c>
      <c r="D14" s="19">
        <v>133</v>
      </c>
      <c r="E14" s="20">
        <v>63</v>
      </c>
      <c r="F14" s="20">
        <v>2</v>
      </c>
      <c r="G14" s="21">
        <v>196</v>
      </c>
      <c r="H14" s="16"/>
      <c r="I14" s="17"/>
      <c r="J14" s="3"/>
      <c r="K14" s="216"/>
      <c r="L14" s="217"/>
      <c r="M14" s="18">
        <v>1</v>
      </c>
      <c r="N14" s="19">
        <v>131</v>
      </c>
      <c r="O14" s="20">
        <v>54</v>
      </c>
      <c r="P14" s="20">
        <v>6</v>
      </c>
      <c r="Q14" s="21">
        <v>185</v>
      </c>
      <c r="R14" s="16"/>
      <c r="S14" s="17"/>
    </row>
    <row r="15" spans="1:19" ht="9.9499999999999993" customHeight="1" x14ac:dyDescent="0.2">
      <c r="A15" s="218" t="s">
        <v>83</v>
      </c>
      <c r="B15" s="219"/>
      <c r="C15" s="22"/>
      <c r="D15" s="23"/>
      <c r="E15" s="23"/>
      <c r="F15" s="23"/>
      <c r="G15" s="24" t="s">
        <v>22</v>
      </c>
      <c r="H15" s="16"/>
      <c r="I15" s="25"/>
      <c r="J15" s="3"/>
      <c r="K15" s="218" t="s">
        <v>98</v>
      </c>
      <c r="L15" s="219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18"/>
      <c r="B16" s="219"/>
      <c r="C16" s="26"/>
      <c r="D16" s="27"/>
      <c r="E16" s="27"/>
      <c r="F16" s="27"/>
      <c r="G16" s="39" t="s">
        <v>22</v>
      </c>
      <c r="H16" s="16"/>
      <c r="I16" s="210">
        <v>2</v>
      </c>
      <c r="J16" s="3"/>
      <c r="K16" s="218"/>
      <c r="L16" s="219"/>
      <c r="M16" s="26"/>
      <c r="N16" s="27"/>
      <c r="O16" s="27"/>
      <c r="P16" s="27"/>
      <c r="Q16" s="39" t="s">
        <v>22</v>
      </c>
      <c r="R16" s="16"/>
      <c r="S16" s="210">
        <v>0</v>
      </c>
    </row>
    <row r="17" spans="1:19" ht="15.95" customHeight="1" thickBot="1" x14ac:dyDescent="0.25">
      <c r="A17" s="212">
        <v>5751</v>
      </c>
      <c r="B17" s="213"/>
      <c r="C17" s="29" t="s">
        <v>17</v>
      </c>
      <c r="D17" s="30">
        <v>267</v>
      </c>
      <c r="E17" s="31">
        <v>134</v>
      </c>
      <c r="F17" s="32">
        <v>4</v>
      </c>
      <c r="G17" s="33">
        <v>401</v>
      </c>
      <c r="H17" s="34"/>
      <c r="I17" s="211"/>
      <c r="J17" s="3"/>
      <c r="K17" s="212">
        <v>734</v>
      </c>
      <c r="L17" s="213"/>
      <c r="M17" s="29" t="s">
        <v>17</v>
      </c>
      <c r="N17" s="30">
        <v>259</v>
      </c>
      <c r="O17" s="31">
        <v>120</v>
      </c>
      <c r="P17" s="32">
        <v>8</v>
      </c>
      <c r="Q17" s="33">
        <v>379</v>
      </c>
      <c r="R17" s="34"/>
      <c r="S17" s="211"/>
    </row>
    <row r="18" spans="1:19" ht="12.95" customHeight="1" thickTop="1" x14ac:dyDescent="0.2">
      <c r="A18" s="214" t="s">
        <v>219</v>
      </c>
      <c r="B18" s="215"/>
      <c r="C18" s="35">
        <v>1</v>
      </c>
      <c r="D18" s="36">
        <v>128</v>
      </c>
      <c r="E18" s="37">
        <v>51</v>
      </c>
      <c r="F18" s="37">
        <v>8</v>
      </c>
      <c r="G18" s="38">
        <v>179</v>
      </c>
      <c r="H18" s="16"/>
      <c r="I18" s="17"/>
      <c r="J18" s="3"/>
      <c r="K18" s="214" t="s">
        <v>220</v>
      </c>
      <c r="L18" s="215"/>
      <c r="M18" s="12">
        <v>2</v>
      </c>
      <c r="N18" s="36">
        <v>122</v>
      </c>
      <c r="O18" s="37">
        <v>62</v>
      </c>
      <c r="P18" s="37">
        <v>1</v>
      </c>
      <c r="Q18" s="38">
        <v>184</v>
      </c>
      <c r="R18" s="16"/>
      <c r="S18" s="17"/>
    </row>
    <row r="19" spans="1:19" ht="12.95" customHeight="1" x14ac:dyDescent="0.2">
      <c r="A19" s="216"/>
      <c r="B19" s="217"/>
      <c r="C19" s="18">
        <v>2</v>
      </c>
      <c r="D19" s="19">
        <v>139</v>
      </c>
      <c r="E19" s="20">
        <v>59</v>
      </c>
      <c r="F19" s="20">
        <v>3</v>
      </c>
      <c r="G19" s="21">
        <v>198</v>
      </c>
      <c r="H19" s="16"/>
      <c r="I19" s="17"/>
      <c r="J19" s="3"/>
      <c r="K19" s="216"/>
      <c r="L19" s="217"/>
      <c r="M19" s="18">
        <v>1</v>
      </c>
      <c r="N19" s="19">
        <v>135</v>
      </c>
      <c r="O19" s="20">
        <v>54</v>
      </c>
      <c r="P19" s="20">
        <v>4</v>
      </c>
      <c r="Q19" s="21">
        <v>189</v>
      </c>
      <c r="R19" s="16"/>
      <c r="S19" s="17"/>
    </row>
    <row r="20" spans="1:19" ht="9.9499999999999993" customHeight="1" x14ac:dyDescent="0.2">
      <c r="A20" s="218" t="s">
        <v>27</v>
      </c>
      <c r="B20" s="219"/>
      <c r="C20" s="22"/>
      <c r="D20" s="23"/>
      <c r="E20" s="23"/>
      <c r="F20" s="23"/>
      <c r="G20" s="24" t="s">
        <v>22</v>
      </c>
      <c r="H20" s="16"/>
      <c r="I20" s="25"/>
      <c r="J20" s="3"/>
      <c r="K20" s="218" t="s">
        <v>221</v>
      </c>
      <c r="L20" s="219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18"/>
      <c r="B21" s="219"/>
      <c r="C21" s="26"/>
      <c r="D21" s="27"/>
      <c r="E21" s="27"/>
      <c r="F21" s="27"/>
      <c r="G21" s="39" t="s">
        <v>22</v>
      </c>
      <c r="H21" s="16"/>
      <c r="I21" s="210">
        <v>2</v>
      </c>
      <c r="J21" s="3"/>
      <c r="K21" s="218"/>
      <c r="L21" s="219"/>
      <c r="M21" s="26"/>
      <c r="N21" s="27"/>
      <c r="O21" s="27"/>
      <c r="P21" s="27"/>
      <c r="Q21" s="39" t="s">
        <v>22</v>
      </c>
      <c r="R21" s="16"/>
      <c r="S21" s="210">
        <v>0</v>
      </c>
    </row>
    <row r="22" spans="1:19" ht="15.95" customHeight="1" thickBot="1" x14ac:dyDescent="0.25">
      <c r="A22" s="212">
        <v>11675</v>
      </c>
      <c r="B22" s="213"/>
      <c r="C22" s="29" t="s">
        <v>17</v>
      </c>
      <c r="D22" s="30">
        <v>267</v>
      </c>
      <c r="E22" s="31">
        <v>110</v>
      </c>
      <c r="F22" s="32">
        <v>11</v>
      </c>
      <c r="G22" s="33">
        <v>377</v>
      </c>
      <c r="H22" s="34"/>
      <c r="I22" s="211"/>
      <c r="J22" s="3"/>
      <c r="K22" s="212">
        <v>736</v>
      </c>
      <c r="L22" s="213"/>
      <c r="M22" s="29" t="s">
        <v>17</v>
      </c>
      <c r="N22" s="30">
        <v>257</v>
      </c>
      <c r="O22" s="31">
        <v>116</v>
      </c>
      <c r="P22" s="32">
        <v>5</v>
      </c>
      <c r="Q22" s="33">
        <v>373</v>
      </c>
      <c r="R22" s="34"/>
      <c r="S22" s="211"/>
    </row>
    <row r="23" spans="1:19" ht="12.95" customHeight="1" thickTop="1" x14ac:dyDescent="0.2">
      <c r="A23" s="214" t="s">
        <v>222</v>
      </c>
      <c r="B23" s="215"/>
      <c r="C23" s="35">
        <v>1</v>
      </c>
      <c r="D23" s="36">
        <v>143</v>
      </c>
      <c r="E23" s="37">
        <v>57</v>
      </c>
      <c r="F23" s="37">
        <v>5</v>
      </c>
      <c r="G23" s="38">
        <v>200</v>
      </c>
      <c r="H23" s="16"/>
      <c r="I23" s="17"/>
      <c r="J23" s="3"/>
      <c r="K23" s="214" t="s">
        <v>223</v>
      </c>
      <c r="L23" s="215"/>
      <c r="M23" s="12">
        <v>2</v>
      </c>
      <c r="N23" s="36">
        <v>132</v>
      </c>
      <c r="O23" s="37">
        <v>61</v>
      </c>
      <c r="P23" s="37">
        <v>3</v>
      </c>
      <c r="Q23" s="38">
        <v>193</v>
      </c>
      <c r="R23" s="16"/>
      <c r="S23" s="17"/>
    </row>
    <row r="24" spans="1:19" ht="12.95" customHeight="1" x14ac:dyDescent="0.2">
      <c r="A24" s="216"/>
      <c r="B24" s="217"/>
      <c r="C24" s="18">
        <v>2</v>
      </c>
      <c r="D24" s="19">
        <v>131</v>
      </c>
      <c r="E24" s="20">
        <v>68</v>
      </c>
      <c r="F24" s="20">
        <v>3</v>
      </c>
      <c r="G24" s="21">
        <v>199</v>
      </c>
      <c r="H24" s="16"/>
      <c r="I24" s="17"/>
      <c r="J24" s="3"/>
      <c r="K24" s="216"/>
      <c r="L24" s="217"/>
      <c r="M24" s="18">
        <v>1</v>
      </c>
      <c r="N24" s="19">
        <v>140</v>
      </c>
      <c r="O24" s="20">
        <v>77</v>
      </c>
      <c r="P24" s="20">
        <v>3</v>
      </c>
      <c r="Q24" s="21">
        <v>217</v>
      </c>
      <c r="R24" s="16"/>
      <c r="S24" s="17"/>
    </row>
    <row r="25" spans="1:19" ht="9.9499999999999993" customHeight="1" x14ac:dyDescent="0.2">
      <c r="A25" s="218" t="s">
        <v>85</v>
      </c>
      <c r="B25" s="219"/>
      <c r="C25" s="22"/>
      <c r="D25" s="23"/>
      <c r="E25" s="23"/>
      <c r="F25" s="23"/>
      <c r="G25" s="24" t="s">
        <v>22</v>
      </c>
      <c r="H25" s="16"/>
      <c r="I25" s="25"/>
      <c r="J25" s="3"/>
      <c r="K25" s="218" t="s">
        <v>30</v>
      </c>
      <c r="L25" s="219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18"/>
      <c r="B26" s="219"/>
      <c r="C26" s="26"/>
      <c r="D26" s="27"/>
      <c r="E26" s="27"/>
      <c r="F26" s="27"/>
      <c r="G26" s="39" t="s">
        <v>22</v>
      </c>
      <c r="H26" s="16"/>
      <c r="I26" s="210">
        <v>0</v>
      </c>
      <c r="J26" s="3"/>
      <c r="K26" s="218"/>
      <c r="L26" s="219"/>
      <c r="M26" s="26"/>
      <c r="N26" s="27"/>
      <c r="O26" s="27"/>
      <c r="P26" s="27"/>
      <c r="Q26" s="39" t="s">
        <v>22</v>
      </c>
      <c r="R26" s="16"/>
      <c r="S26" s="210">
        <v>2</v>
      </c>
    </row>
    <row r="27" spans="1:19" ht="15.95" customHeight="1" thickBot="1" x14ac:dyDescent="0.25">
      <c r="A27" s="212">
        <v>786</v>
      </c>
      <c r="B27" s="213"/>
      <c r="C27" s="29" t="s">
        <v>17</v>
      </c>
      <c r="D27" s="30">
        <v>274</v>
      </c>
      <c r="E27" s="31">
        <v>125</v>
      </c>
      <c r="F27" s="32">
        <v>8</v>
      </c>
      <c r="G27" s="33">
        <v>399</v>
      </c>
      <c r="H27" s="34"/>
      <c r="I27" s="211"/>
      <c r="J27" s="3"/>
      <c r="K27" s="212">
        <v>737</v>
      </c>
      <c r="L27" s="213"/>
      <c r="M27" s="29" t="s">
        <v>17</v>
      </c>
      <c r="N27" s="30">
        <v>272</v>
      </c>
      <c r="O27" s="31">
        <v>138</v>
      </c>
      <c r="P27" s="32">
        <v>6</v>
      </c>
      <c r="Q27" s="33">
        <v>410</v>
      </c>
      <c r="R27" s="34"/>
      <c r="S27" s="211"/>
    </row>
    <row r="28" spans="1:19" ht="12.95" customHeight="1" thickTop="1" x14ac:dyDescent="0.2">
      <c r="A28" s="214" t="s">
        <v>224</v>
      </c>
      <c r="B28" s="215"/>
      <c r="C28" s="35">
        <v>1</v>
      </c>
      <c r="D28" s="36">
        <v>132</v>
      </c>
      <c r="E28" s="37">
        <v>54</v>
      </c>
      <c r="F28" s="37">
        <v>2</v>
      </c>
      <c r="G28" s="38">
        <v>186</v>
      </c>
      <c r="H28" s="16"/>
      <c r="I28" s="17"/>
      <c r="J28" s="3"/>
      <c r="K28" s="214" t="s">
        <v>225</v>
      </c>
      <c r="L28" s="215"/>
      <c r="M28" s="12">
        <v>2</v>
      </c>
      <c r="N28" s="36">
        <v>122</v>
      </c>
      <c r="O28" s="37">
        <v>59</v>
      </c>
      <c r="P28" s="37">
        <v>1</v>
      </c>
      <c r="Q28" s="38">
        <v>181</v>
      </c>
      <c r="R28" s="16"/>
      <c r="S28" s="17"/>
    </row>
    <row r="29" spans="1:19" ht="12.95" customHeight="1" x14ac:dyDescent="0.2">
      <c r="A29" s="216"/>
      <c r="B29" s="217"/>
      <c r="C29" s="18">
        <v>2</v>
      </c>
      <c r="D29" s="19">
        <v>146</v>
      </c>
      <c r="E29" s="20">
        <v>60</v>
      </c>
      <c r="F29" s="20">
        <v>1</v>
      </c>
      <c r="G29" s="21">
        <v>206</v>
      </c>
      <c r="H29" s="16"/>
      <c r="I29" s="17"/>
      <c r="J29" s="3"/>
      <c r="K29" s="216"/>
      <c r="L29" s="217"/>
      <c r="M29" s="18">
        <v>1</v>
      </c>
      <c r="N29" s="19">
        <v>129</v>
      </c>
      <c r="O29" s="20">
        <v>44</v>
      </c>
      <c r="P29" s="20">
        <v>6</v>
      </c>
      <c r="Q29" s="21">
        <v>173</v>
      </c>
      <c r="R29" s="16"/>
      <c r="S29" s="17"/>
    </row>
    <row r="30" spans="1:19" ht="9.9499999999999993" customHeight="1" x14ac:dyDescent="0.2">
      <c r="A30" s="218" t="s">
        <v>226</v>
      </c>
      <c r="B30" s="219"/>
      <c r="C30" s="22"/>
      <c r="D30" s="23"/>
      <c r="E30" s="23"/>
      <c r="F30" s="23"/>
      <c r="G30" s="24" t="s">
        <v>22</v>
      </c>
      <c r="H30" s="16"/>
      <c r="I30" s="25"/>
      <c r="J30" s="3"/>
      <c r="K30" s="218" t="s">
        <v>227</v>
      </c>
      <c r="L30" s="219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18"/>
      <c r="B31" s="219"/>
      <c r="C31" s="26"/>
      <c r="D31" s="27"/>
      <c r="E31" s="27"/>
      <c r="F31" s="27"/>
      <c r="G31" s="39" t="s">
        <v>22</v>
      </c>
      <c r="H31" s="16"/>
      <c r="I31" s="210">
        <v>2</v>
      </c>
      <c r="J31" s="3"/>
      <c r="K31" s="218"/>
      <c r="L31" s="219"/>
      <c r="M31" s="26"/>
      <c r="N31" s="27"/>
      <c r="O31" s="27"/>
      <c r="P31" s="27"/>
      <c r="Q31" s="39" t="s">
        <v>22</v>
      </c>
      <c r="R31" s="16"/>
      <c r="S31" s="210">
        <v>0</v>
      </c>
    </row>
    <row r="32" spans="1:19" ht="15.95" customHeight="1" thickBot="1" x14ac:dyDescent="0.25">
      <c r="A32" s="212">
        <v>18861</v>
      </c>
      <c r="B32" s="213"/>
      <c r="C32" s="29" t="s">
        <v>17</v>
      </c>
      <c r="D32" s="30">
        <v>278</v>
      </c>
      <c r="E32" s="31">
        <v>114</v>
      </c>
      <c r="F32" s="32">
        <v>3</v>
      </c>
      <c r="G32" s="33">
        <v>392</v>
      </c>
      <c r="H32" s="34"/>
      <c r="I32" s="211"/>
      <c r="J32" s="3"/>
      <c r="K32" s="212">
        <v>741</v>
      </c>
      <c r="L32" s="213"/>
      <c r="M32" s="29" t="s">
        <v>17</v>
      </c>
      <c r="N32" s="30">
        <v>251</v>
      </c>
      <c r="O32" s="31">
        <v>103</v>
      </c>
      <c r="P32" s="32">
        <v>7</v>
      </c>
      <c r="Q32" s="33">
        <v>354</v>
      </c>
      <c r="R32" s="34"/>
      <c r="S32" s="211"/>
    </row>
    <row r="33" spans="1:19" ht="12.95" customHeight="1" thickTop="1" x14ac:dyDescent="0.2">
      <c r="A33" s="214" t="s">
        <v>228</v>
      </c>
      <c r="B33" s="215"/>
      <c r="C33" s="35">
        <v>1</v>
      </c>
      <c r="D33" s="36">
        <v>130</v>
      </c>
      <c r="E33" s="37">
        <v>44</v>
      </c>
      <c r="F33" s="37">
        <v>5</v>
      </c>
      <c r="G33" s="38">
        <v>174</v>
      </c>
      <c r="H33" s="16"/>
      <c r="I33" s="17"/>
      <c r="J33" s="3"/>
      <c r="K33" s="214" t="s">
        <v>229</v>
      </c>
      <c r="L33" s="215"/>
      <c r="M33" s="12">
        <v>2</v>
      </c>
      <c r="N33" s="36">
        <v>140</v>
      </c>
      <c r="O33" s="37">
        <v>53</v>
      </c>
      <c r="P33" s="37">
        <v>1</v>
      </c>
      <c r="Q33" s="38">
        <v>193</v>
      </c>
      <c r="R33" s="16"/>
      <c r="S33" s="17"/>
    </row>
    <row r="34" spans="1:19" ht="12.95" customHeight="1" x14ac:dyDescent="0.2">
      <c r="A34" s="216"/>
      <c r="B34" s="217"/>
      <c r="C34" s="18">
        <v>2</v>
      </c>
      <c r="D34" s="19">
        <v>138</v>
      </c>
      <c r="E34" s="20">
        <v>57</v>
      </c>
      <c r="F34" s="20">
        <v>3</v>
      </c>
      <c r="G34" s="21">
        <v>195</v>
      </c>
      <c r="H34" s="16"/>
      <c r="I34" s="17"/>
      <c r="J34" s="3"/>
      <c r="K34" s="216"/>
      <c r="L34" s="217"/>
      <c r="M34" s="18">
        <v>1</v>
      </c>
      <c r="N34" s="19">
        <v>148</v>
      </c>
      <c r="O34" s="20">
        <v>43</v>
      </c>
      <c r="P34" s="20">
        <v>4</v>
      </c>
      <c r="Q34" s="21">
        <v>191</v>
      </c>
      <c r="R34" s="16"/>
      <c r="S34" s="17"/>
    </row>
    <row r="35" spans="1:19" ht="9.9499999999999993" customHeight="1" x14ac:dyDescent="0.2">
      <c r="A35" s="218" t="s">
        <v>35</v>
      </c>
      <c r="B35" s="219"/>
      <c r="C35" s="22"/>
      <c r="D35" s="23"/>
      <c r="E35" s="23"/>
      <c r="F35" s="23"/>
      <c r="G35" s="24" t="s">
        <v>22</v>
      </c>
      <c r="H35" s="16"/>
      <c r="I35" s="25"/>
      <c r="J35" s="3"/>
      <c r="K35" s="218" t="s">
        <v>23</v>
      </c>
      <c r="L35" s="219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18"/>
      <c r="B36" s="219"/>
      <c r="C36" s="26"/>
      <c r="D36" s="27"/>
      <c r="E36" s="27"/>
      <c r="F36" s="27"/>
      <c r="G36" s="39" t="s">
        <v>22</v>
      </c>
      <c r="H36" s="16"/>
      <c r="I36" s="210">
        <v>0</v>
      </c>
      <c r="J36" s="3"/>
      <c r="K36" s="218"/>
      <c r="L36" s="219"/>
      <c r="M36" s="26"/>
      <c r="N36" s="27"/>
      <c r="O36" s="27"/>
      <c r="P36" s="27"/>
      <c r="Q36" s="39" t="s">
        <v>22</v>
      </c>
      <c r="R36" s="16"/>
      <c r="S36" s="210">
        <v>2</v>
      </c>
    </row>
    <row r="37" spans="1:19" ht="15.95" customHeight="1" thickBot="1" x14ac:dyDescent="0.25">
      <c r="A37" s="212">
        <v>1022</v>
      </c>
      <c r="B37" s="213"/>
      <c r="C37" s="29" t="s">
        <v>17</v>
      </c>
      <c r="D37" s="30">
        <v>268</v>
      </c>
      <c r="E37" s="31">
        <v>101</v>
      </c>
      <c r="F37" s="32">
        <v>8</v>
      </c>
      <c r="G37" s="33">
        <v>369</v>
      </c>
      <c r="H37" s="34"/>
      <c r="I37" s="211"/>
      <c r="J37" s="3"/>
      <c r="K37" s="212">
        <v>12679</v>
      </c>
      <c r="L37" s="213"/>
      <c r="M37" s="29" t="s">
        <v>17</v>
      </c>
      <c r="N37" s="30">
        <v>288</v>
      </c>
      <c r="O37" s="31">
        <v>96</v>
      </c>
      <c r="P37" s="32">
        <v>5</v>
      </c>
      <c r="Q37" s="33">
        <v>384</v>
      </c>
      <c r="R37" s="34"/>
      <c r="S37" s="211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40</v>
      </c>
      <c r="D39" s="43">
        <v>1608</v>
      </c>
      <c r="E39" s="44">
        <v>687</v>
      </c>
      <c r="F39" s="45">
        <v>49</v>
      </c>
      <c r="G39" s="46">
        <v>2295</v>
      </c>
      <c r="H39" s="47"/>
      <c r="I39" s="48">
        <v>4</v>
      </c>
      <c r="J39" s="3"/>
      <c r="K39" s="40">
        <v>6</v>
      </c>
      <c r="L39" s="41"/>
      <c r="M39" s="42" t="s">
        <v>40</v>
      </c>
      <c r="N39" s="43">
        <v>1593</v>
      </c>
      <c r="O39" s="44">
        <v>687</v>
      </c>
      <c r="P39" s="45">
        <v>37</v>
      </c>
      <c r="Q39" s="46">
        <v>2280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41</v>
      </c>
      <c r="C41" s="201"/>
      <c r="D41" s="201"/>
      <c r="E41" s="201"/>
      <c r="F41" s="3"/>
      <c r="G41" s="202" t="s">
        <v>42</v>
      </c>
      <c r="H41" s="203"/>
      <c r="I41" s="51">
        <v>10</v>
      </c>
      <c r="J41" s="3"/>
      <c r="K41" s="49"/>
      <c r="L41" s="50" t="s">
        <v>41</v>
      </c>
      <c r="M41" s="201"/>
      <c r="N41" s="201"/>
      <c r="O41" s="201"/>
      <c r="P41" s="3"/>
      <c r="Q41" s="202" t="s">
        <v>42</v>
      </c>
      <c r="R41" s="203"/>
      <c r="S41" s="51">
        <v>6</v>
      </c>
    </row>
    <row r="42" spans="1:19" ht="20.100000000000001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/>
      <c r="N42" s="204"/>
      <c r="O42" s="204"/>
      <c r="P42" s="55"/>
      <c r="Q42" s="56"/>
      <c r="R42" s="56"/>
      <c r="S42" s="56"/>
    </row>
    <row r="43" spans="1:19" ht="24.95" customHeight="1" x14ac:dyDescent="0.2">
      <c r="A43" s="53" t="s">
        <v>44</v>
      </c>
      <c r="B43" s="53" t="s">
        <v>45</v>
      </c>
      <c r="C43" s="205"/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100000000000001" customHeight="1" x14ac:dyDescent="0.2">
      <c r="B46" s="140" t="s">
        <v>48</v>
      </c>
      <c r="C46" s="208" t="s">
        <v>108</v>
      </c>
      <c r="D46" s="208"/>
      <c r="I46" s="140" t="s">
        <v>50</v>
      </c>
      <c r="J46" s="209">
        <v>22</v>
      </c>
      <c r="K46" s="209"/>
    </row>
    <row r="47" spans="1:19" ht="20.100000000000001" customHeight="1" x14ac:dyDescent="0.2">
      <c r="B47" s="140" t="s">
        <v>51</v>
      </c>
      <c r="C47" s="198" t="s">
        <v>149</v>
      </c>
      <c r="D47" s="198"/>
      <c r="I47" s="140" t="s">
        <v>53</v>
      </c>
      <c r="J47" s="199">
        <v>2</v>
      </c>
      <c r="K47" s="199"/>
      <c r="P47" s="140" t="s">
        <v>54</v>
      </c>
      <c r="Q47" s="200"/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57</v>
      </c>
      <c r="C55" s="69"/>
      <c r="D55" s="70"/>
      <c r="E55" s="68" t="s">
        <v>58</v>
      </c>
      <c r="F55" s="69"/>
      <c r="G55" s="69"/>
      <c r="H55" s="69"/>
      <c r="I55" s="70"/>
      <c r="J55" s="63"/>
      <c r="K55" s="71"/>
      <c r="L55" s="68" t="s">
        <v>57</v>
      </c>
      <c r="M55" s="69"/>
      <c r="N55" s="70"/>
      <c r="O55" s="68" t="s">
        <v>58</v>
      </c>
      <c r="P55" s="69"/>
      <c r="Q55" s="69"/>
      <c r="R55" s="69"/>
      <c r="S55" s="72"/>
    </row>
    <row r="56" spans="1:19" ht="18" customHeight="1" x14ac:dyDescent="0.2">
      <c r="A56" s="73" t="s">
        <v>59</v>
      </c>
      <c r="B56" s="74" t="s">
        <v>60</v>
      </c>
      <c r="C56" s="75"/>
      <c r="D56" s="76" t="s">
        <v>61</v>
      </c>
      <c r="E56" s="74" t="s">
        <v>60</v>
      </c>
      <c r="F56" s="77"/>
      <c r="G56" s="77"/>
      <c r="H56" s="78"/>
      <c r="I56" s="76" t="s">
        <v>61</v>
      </c>
      <c r="J56" s="63"/>
      <c r="K56" s="79" t="s">
        <v>59</v>
      </c>
      <c r="L56" s="74" t="s">
        <v>60</v>
      </c>
      <c r="M56" s="75"/>
      <c r="N56" s="76" t="s">
        <v>61</v>
      </c>
      <c r="O56" s="74" t="s">
        <v>60</v>
      </c>
      <c r="P56" s="77"/>
      <c r="Q56" s="77"/>
      <c r="R56" s="78"/>
      <c r="S56" s="80" t="s">
        <v>61</v>
      </c>
    </row>
    <row r="57" spans="1:19" ht="18" customHeight="1" x14ac:dyDescent="0.2">
      <c r="A57" s="81"/>
      <c r="B57" s="186"/>
      <c r="C57" s="187"/>
      <c r="D57" s="82"/>
      <c r="E57" s="186"/>
      <c r="F57" s="188"/>
      <c r="G57" s="188"/>
      <c r="H57" s="187"/>
      <c r="I57" s="82"/>
      <c r="J57" s="83"/>
      <c r="K57" s="84"/>
      <c r="L57" s="186"/>
      <c r="M57" s="187"/>
      <c r="N57" s="82"/>
      <c r="O57" s="186"/>
      <c r="P57" s="188"/>
      <c r="Q57" s="188"/>
      <c r="R57" s="187"/>
      <c r="S57" s="8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8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0999999999999996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6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6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6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6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6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6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6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6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6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6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6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6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6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6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6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6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6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6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6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6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6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6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6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6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6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6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6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6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6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6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6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6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6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6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6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6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6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6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6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6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6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6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6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6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6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6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6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6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6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6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6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6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6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6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6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6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6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6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6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6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6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6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6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6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6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6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6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6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6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6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6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6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6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6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6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6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6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6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6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6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6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6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6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6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6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6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6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6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6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6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6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6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6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6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6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6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6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6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6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6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6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6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6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6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6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6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6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6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6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6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6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6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6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6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6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6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6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6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6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6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6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6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6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6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6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6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6.25" x14ac:dyDescent="0.4">
      <c r="B1" s="227" t="s">
        <v>0</v>
      </c>
      <c r="C1" s="227"/>
      <c r="D1" s="229" t="s">
        <v>1</v>
      </c>
      <c r="E1" s="229"/>
      <c r="F1" s="229"/>
      <c r="G1" s="229"/>
      <c r="H1" s="229"/>
      <c r="I1" s="229"/>
      <c r="K1" s="1" t="s">
        <v>2</v>
      </c>
      <c r="L1" s="230" t="s">
        <v>230</v>
      </c>
      <c r="M1" s="230"/>
      <c r="N1" s="230"/>
      <c r="O1" s="231" t="s">
        <v>4</v>
      </c>
      <c r="P1" s="231"/>
      <c r="Q1" s="232">
        <v>42810</v>
      </c>
      <c r="R1" s="232"/>
      <c r="S1" s="232"/>
    </row>
    <row r="2" spans="1:19" ht="9.9499999999999993" customHeight="1" thickBot="1" x14ac:dyDescent="0.25">
      <c r="B2" s="228"/>
      <c r="C2" s="228"/>
    </row>
    <row r="3" spans="1:19" ht="18.75" thickBot="1" x14ac:dyDescent="0.25">
      <c r="A3" s="2" t="s">
        <v>5</v>
      </c>
      <c r="B3" s="233" t="s">
        <v>114</v>
      </c>
      <c r="C3" s="234"/>
      <c r="D3" s="234"/>
      <c r="E3" s="234"/>
      <c r="F3" s="234"/>
      <c r="G3" s="234"/>
      <c r="H3" s="234"/>
      <c r="I3" s="235"/>
      <c r="J3" s="3"/>
      <c r="K3" s="2" t="s">
        <v>7</v>
      </c>
      <c r="L3" s="233" t="s">
        <v>231</v>
      </c>
      <c r="M3" s="234"/>
      <c r="N3" s="234"/>
      <c r="O3" s="234"/>
      <c r="P3" s="234"/>
      <c r="Q3" s="234"/>
      <c r="R3" s="234"/>
      <c r="S3" s="235"/>
    </row>
    <row r="4" spans="1:19" ht="5.099999999999999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 x14ac:dyDescent="0.2">
      <c r="A5" s="236" t="s">
        <v>9</v>
      </c>
      <c r="B5" s="237"/>
      <c r="C5" s="238" t="s">
        <v>10</v>
      </c>
      <c r="D5" s="222" t="s">
        <v>11</v>
      </c>
      <c r="E5" s="223"/>
      <c r="F5" s="223"/>
      <c r="G5" s="224"/>
      <c r="H5" s="4"/>
      <c r="I5" s="5" t="s">
        <v>12</v>
      </c>
      <c r="J5" s="3"/>
      <c r="K5" s="236" t="s">
        <v>9</v>
      </c>
      <c r="L5" s="237"/>
      <c r="M5" s="238" t="s">
        <v>10</v>
      </c>
      <c r="N5" s="222" t="s">
        <v>11</v>
      </c>
      <c r="O5" s="223"/>
      <c r="P5" s="223"/>
      <c r="Q5" s="224"/>
      <c r="R5" s="4"/>
      <c r="S5" s="5" t="s">
        <v>12</v>
      </c>
    </row>
    <row r="6" spans="1:19" ht="12.95" customHeight="1" x14ac:dyDescent="0.2">
      <c r="A6" s="225" t="s">
        <v>13</v>
      </c>
      <c r="B6" s="226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3"/>
      <c r="K6" s="225" t="s">
        <v>13</v>
      </c>
      <c r="L6" s="226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C7" s="3"/>
      <c r="D7" s="3"/>
      <c r="E7" s="3"/>
      <c r="F7" s="3"/>
      <c r="G7" s="3"/>
      <c r="H7" s="3"/>
      <c r="I7" s="3"/>
      <c r="J7" s="3"/>
      <c r="K7" s="11"/>
      <c r="L7" s="11"/>
      <c r="M7" s="3"/>
      <c r="N7" s="3"/>
      <c r="O7" s="3"/>
      <c r="P7" s="3"/>
      <c r="Q7" s="3"/>
      <c r="R7" s="3"/>
      <c r="S7" s="3"/>
    </row>
    <row r="8" spans="1:19" ht="12.95" customHeight="1" x14ac:dyDescent="0.2">
      <c r="A8" s="220" t="s">
        <v>232</v>
      </c>
      <c r="B8" s="221"/>
      <c r="C8" s="12">
        <v>1</v>
      </c>
      <c r="D8" s="13">
        <v>147</v>
      </c>
      <c r="E8" s="14">
        <v>80</v>
      </c>
      <c r="F8" s="14">
        <v>2</v>
      </c>
      <c r="G8" s="15">
        <v>227</v>
      </c>
      <c r="H8" s="16"/>
      <c r="I8" s="17"/>
      <c r="J8" s="3"/>
      <c r="K8" s="220" t="s">
        <v>233</v>
      </c>
      <c r="L8" s="221"/>
      <c r="M8" s="12">
        <v>2</v>
      </c>
      <c r="N8" s="13">
        <v>142</v>
      </c>
      <c r="O8" s="14">
        <v>80</v>
      </c>
      <c r="P8" s="14">
        <v>1</v>
      </c>
      <c r="Q8" s="15">
        <v>222</v>
      </c>
      <c r="R8" s="16"/>
      <c r="S8" s="17"/>
    </row>
    <row r="9" spans="1:19" ht="12.95" customHeight="1" x14ac:dyDescent="0.2">
      <c r="A9" s="216"/>
      <c r="B9" s="217"/>
      <c r="C9" s="18">
        <v>2</v>
      </c>
      <c r="D9" s="19">
        <v>151</v>
      </c>
      <c r="E9" s="20">
        <v>61</v>
      </c>
      <c r="F9" s="20">
        <v>3</v>
      </c>
      <c r="G9" s="21">
        <v>212</v>
      </c>
      <c r="H9" s="16"/>
      <c r="I9" s="17"/>
      <c r="J9" s="3"/>
      <c r="K9" s="216"/>
      <c r="L9" s="217"/>
      <c r="M9" s="18">
        <v>1</v>
      </c>
      <c r="N9" s="19">
        <v>147</v>
      </c>
      <c r="O9" s="20">
        <v>72</v>
      </c>
      <c r="P9" s="20">
        <v>1</v>
      </c>
      <c r="Q9" s="21">
        <v>219</v>
      </c>
      <c r="R9" s="16"/>
      <c r="S9" s="17"/>
    </row>
    <row r="10" spans="1:19" ht="9.9499999999999993" customHeight="1" x14ac:dyDescent="0.2">
      <c r="A10" s="218" t="s">
        <v>85</v>
      </c>
      <c r="B10" s="219"/>
      <c r="C10" s="22"/>
      <c r="D10" s="23"/>
      <c r="E10" s="23"/>
      <c r="F10" s="23"/>
      <c r="G10" s="24" t="s">
        <v>22</v>
      </c>
      <c r="H10" s="16"/>
      <c r="I10" s="25"/>
      <c r="J10" s="3"/>
      <c r="K10" s="218" t="s">
        <v>234</v>
      </c>
      <c r="L10" s="219"/>
      <c r="M10" s="22"/>
      <c r="N10" s="23"/>
      <c r="O10" s="23"/>
      <c r="P10" s="23"/>
      <c r="Q10" s="24" t="s">
        <v>22</v>
      </c>
      <c r="R10" s="16"/>
      <c r="S10" s="25"/>
    </row>
    <row r="11" spans="1:19" ht="9.9499999999999993" customHeight="1" thickBot="1" x14ac:dyDescent="0.25">
      <c r="A11" s="218"/>
      <c r="B11" s="219"/>
      <c r="C11" s="26"/>
      <c r="D11" s="27"/>
      <c r="E11" s="27"/>
      <c r="F11" s="27"/>
      <c r="G11" s="28" t="s">
        <v>22</v>
      </c>
      <c r="H11" s="16"/>
      <c r="I11" s="210">
        <v>0</v>
      </c>
      <c r="J11" s="3"/>
      <c r="K11" s="218"/>
      <c r="L11" s="219"/>
      <c r="M11" s="26"/>
      <c r="N11" s="27"/>
      <c r="O11" s="27"/>
      <c r="P11" s="27"/>
      <c r="Q11" s="28" t="s">
        <v>22</v>
      </c>
      <c r="R11" s="16"/>
      <c r="S11" s="210">
        <v>2</v>
      </c>
    </row>
    <row r="12" spans="1:19" ht="15.95" customHeight="1" thickBot="1" x14ac:dyDescent="0.25">
      <c r="A12" s="212">
        <v>10387</v>
      </c>
      <c r="B12" s="213"/>
      <c r="C12" s="29" t="s">
        <v>17</v>
      </c>
      <c r="D12" s="30">
        <v>298</v>
      </c>
      <c r="E12" s="31">
        <v>141</v>
      </c>
      <c r="F12" s="32">
        <v>5</v>
      </c>
      <c r="G12" s="33">
        <v>439</v>
      </c>
      <c r="H12" s="34"/>
      <c r="I12" s="211"/>
      <c r="J12" s="3"/>
      <c r="K12" s="212">
        <v>4420</v>
      </c>
      <c r="L12" s="213"/>
      <c r="M12" s="29" t="s">
        <v>17</v>
      </c>
      <c r="N12" s="30">
        <v>289</v>
      </c>
      <c r="O12" s="31">
        <v>152</v>
      </c>
      <c r="P12" s="32">
        <v>2</v>
      </c>
      <c r="Q12" s="33">
        <v>441</v>
      </c>
      <c r="R12" s="34"/>
      <c r="S12" s="211"/>
    </row>
    <row r="13" spans="1:19" ht="12.95" customHeight="1" thickTop="1" x14ac:dyDescent="0.2">
      <c r="A13" s="214" t="s">
        <v>235</v>
      </c>
      <c r="B13" s="215"/>
      <c r="C13" s="35">
        <v>1</v>
      </c>
      <c r="D13" s="36">
        <v>155</v>
      </c>
      <c r="E13" s="37">
        <v>67</v>
      </c>
      <c r="F13" s="37">
        <v>2</v>
      </c>
      <c r="G13" s="38">
        <v>222</v>
      </c>
      <c r="H13" s="16"/>
      <c r="I13" s="17"/>
      <c r="J13" s="3"/>
      <c r="K13" s="214" t="s">
        <v>236</v>
      </c>
      <c r="L13" s="215"/>
      <c r="M13" s="12">
        <v>2</v>
      </c>
      <c r="N13" s="36">
        <v>148</v>
      </c>
      <c r="O13" s="37">
        <v>61</v>
      </c>
      <c r="P13" s="37">
        <v>6</v>
      </c>
      <c r="Q13" s="38">
        <v>209</v>
      </c>
      <c r="R13" s="16"/>
      <c r="S13" s="17"/>
    </row>
    <row r="14" spans="1:19" ht="12.95" customHeight="1" x14ac:dyDescent="0.2">
      <c r="A14" s="216"/>
      <c r="B14" s="217"/>
      <c r="C14" s="18">
        <v>2</v>
      </c>
      <c r="D14" s="19">
        <v>153</v>
      </c>
      <c r="E14" s="20">
        <v>63</v>
      </c>
      <c r="F14" s="20">
        <v>2</v>
      </c>
      <c r="G14" s="21">
        <v>216</v>
      </c>
      <c r="H14" s="16"/>
      <c r="I14" s="17"/>
      <c r="J14" s="3"/>
      <c r="K14" s="216"/>
      <c r="L14" s="217"/>
      <c r="M14" s="18">
        <v>1</v>
      </c>
      <c r="N14" s="19">
        <v>138</v>
      </c>
      <c r="O14" s="20">
        <v>72</v>
      </c>
      <c r="P14" s="20">
        <v>5</v>
      </c>
      <c r="Q14" s="21">
        <v>210</v>
      </c>
      <c r="R14" s="16"/>
      <c r="S14" s="17"/>
    </row>
    <row r="15" spans="1:19" ht="9.9499999999999993" customHeight="1" x14ac:dyDescent="0.2">
      <c r="A15" s="218" t="s">
        <v>30</v>
      </c>
      <c r="B15" s="219"/>
      <c r="C15" s="22"/>
      <c r="D15" s="23"/>
      <c r="E15" s="23"/>
      <c r="F15" s="23"/>
      <c r="G15" s="24" t="s">
        <v>22</v>
      </c>
      <c r="H15" s="16"/>
      <c r="I15" s="25"/>
      <c r="J15" s="3"/>
      <c r="K15" s="218" t="s">
        <v>237</v>
      </c>
      <c r="L15" s="219"/>
      <c r="M15" s="22"/>
      <c r="N15" s="23"/>
      <c r="O15" s="23"/>
      <c r="P15" s="23"/>
      <c r="Q15" s="24" t="s">
        <v>22</v>
      </c>
      <c r="R15" s="16"/>
      <c r="S15" s="25"/>
    </row>
    <row r="16" spans="1:19" ht="9.9499999999999993" customHeight="1" thickBot="1" x14ac:dyDescent="0.25">
      <c r="A16" s="218"/>
      <c r="B16" s="219"/>
      <c r="C16" s="26"/>
      <c r="D16" s="27"/>
      <c r="E16" s="27"/>
      <c r="F16" s="27"/>
      <c r="G16" s="39" t="s">
        <v>22</v>
      </c>
      <c r="H16" s="16"/>
      <c r="I16" s="210">
        <v>2</v>
      </c>
      <c r="J16" s="3"/>
      <c r="K16" s="218"/>
      <c r="L16" s="219"/>
      <c r="M16" s="26"/>
      <c r="N16" s="27"/>
      <c r="O16" s="27"/>
      <c r="P16" s="27"/>
      <c r="Q16" s="39" t="s">
        <v>22</v>
      </c>
      <c r="R16" s="16"/>
      <c r="S16" s="210">
        <v>0</v>
      </c>
    </row>
    <row r="17" spans="1:19" ht="15.95" customHeight="1" thickBot="1" x14ac:dyDescent="0.25">
      <c r="A17" s="212">
        <v>5689</v>
      </c>
      <c r="B17" s="213"/>
      <c r="C17" s="29" t="s">
        <v>17</v>
      </c>
      <c r="D17" s="30">
        <v>308</v>
      </c>
      <c r="E17" s="31">
        <v>130</v>
      </c>
      <c r="F17" s="32">
        <v>4</v>
      </c>
      <c r="G17" s="33">
        <v>438</v>
      </c>
      <c r="H17" s="34"/>
      <c r="I17" s="211"/>
      <c r="J17" s="3"/>
      <c r="K17" s="212">
        <v>1247</v>
      </c>
      <c r="L17" s="213"/>
      <c r="M17" s="29" t="s">
        <v>17</v>
      </c>
      <c r="N17" s="30">
        <v>286</v>
      </c>
      <c r="O17" s="31">
        <v>133</v>
      </c>
      <c r="P17" s="32">
        <v>11</v>
      </c>
      <c r="Q17" s="33">
        <v>419</v>
      </c>
      <c r="R17" s="34"/>
      <c r="S17" s="211"/>
    </row>
    <row r="18" spans="1:19" ht="12.95" customHeight="1" thickTop="1" x14ac:dyDescent="0.2">
      <c r="A18" s="214" t="s">
        <v>238</v>
      </c>
      <c r="B18" s="215"/>
      <c r="C18" s="35">
        <v>1</v>
      </c>
      <c r="D18" s="36">
        <v>139</v>
      </c>
      <c r="E18" s="37">
        <v>78</v>
      </c>
      <c r="F18" s="37">
        <v>3</v>
      </c>
      <c r="G18" s="38">
        <v>217</v>
      </c>
      <c r="H18" s="16"/>
      <c r="I18" s="17"/>
      <c r="J18" s="3"/>
      <c r="K18" s="214" t="s">
        <v>219</v>
      </c>
      <c r="L18" s="215"/>
      <c r="M18" s="12">
        <v>2</v>
      </c>
      <c r="N18" s="36">
        <v>155</v>
      </c>
      <c r="O18" s="37">
        <v>62</v>
      </c>
      <c r="P18" s="37">
        <v>6</v>
      </c>
      <c r="Q18" s="38">
        <v>217</v>
      </c>
      <c r="R18" s="16"/>
      <c r="S18" s="17"/>
    </row>
    <row r="19" spans="1:19" ht="12.95" customHeight="1" x14ac:dyDescent="0.2">
      <c r="A19" s="216"/>
      <c r="B19" s="217"/>
      <c r="C19" s="18">
        <v>2</v>
      </c>
      <c r="D19" s="19">
        <v>146</v>
      </c>
      <c r="E19" s="20">
        <v>61</v>
      </c>
      <c r="F19" s="20">
        <v>8</v>
      </c>
      <c r="G19" s="21">
        <v>207</v>
      </c>
      <c r="H19" s="16"/>
      <c r="I19" s="17"/>
      <c r="J19" s="3"/>
      <c r="K19" s="216"/>
      <c r="L19" s="217"/>
      <c r="M19" s="18">
        <v>1</v>
      </c>
      <c r="N19" s="19">
        <v>139</v>
      </c>
      <c r="O19" s="20">
        <v>72</v>
      </c>
      <c r="P19" s="20">
        <v>2</v>
      </c>
      <c r="Q19" s="21">
        <v>211</v>
      </c>
      <c r="R19" s="16"/>
      <c r="S19" s="17"/>
    </row>
    <row r="20" spans="1:19" ht="9.9499999999999993" customHeight="1" x14ac:dyDescent="0.2">
      <c r="A20" s="218" t="s">
        <v>234</v>
      </c>
      <c r="B20" s="219"/>
      <c r="C20" s="22"/>
      <c r="D20" s="23"/>
      <c r="E20" s="23"/>
      <c r="F20" s="23"/>
      <c r="G20" s="24" t="s">
        <v>22</v>
      </c>
      <c r="H20" s="16"/>
      <c r="I20" s="25"/>
      <c r="J20" s="3"/>
      <c r="K20" s="218" t="s">
        <v>107</v>
      </c>
      <c r="L20" s="219"/>
      <c r="M20" s="22"/>
      <c r="N20" s="23"/>
      <c r="O20" s="23"/>
      <c r="P20" s="23"/>
      <c r="Q20" s="24" t="s">
        <v>22</v>
      </c>
      <c r="R20" s="16"/>
      <c r="S20" s="25"/>
    </row>
    <row r="21" spans="1:19" ht="9.9499999999999993" customHeight="1" thickBot="1" x14ac:dyDescent="0.25">
      <c r="A21" s="218"/>
      <c r="B21" s="219"/>
      <c r="C21" s="26"/>
      <c r="D21" s="27"/>
      <c r="E21" s="27"/>
      <c r="F21" s="27"/>
      <c r="G21" s="39" t="s">
        <v>22</v>
      </c>
      <c r="H21" s="16"/>
      <c r="I21" s="210">
        <v>0</v>
      </c>
      <c r="J21" s="3"/>
      <c r="K21" s="218"/>
      <c r="L21" s="219"/>
      <c r="M21" s="26"/>
      <c r="N21" s="27"/>
      <c r="O21" s="27"/>
      <c r="P21" s="27"/>
      <c r="Q21" s="39" t="s">
        <v>22</v>
      </c>
      <c r="R21" s="16"/>
      <c r="S21" s="210">
        <v>2</v>
      </c>
    </row>
    <row r="22" spans="1:19" ht="15.95" customHeight="1" thickBot="1" x14ac:dyDescent="0.25">
      <c r="A22" s="212">
        <v>23635</v>
      </c>
      <c r="B22" s="213"/>
      <c r="C22" s="29" t="s">
        <v>17</v>
      </c>
      <c r="D22" s="30">
        <v>285</v>
      </c>
      <c r="E22" s="31">
        <v>139</v>
      </c>
      <c r="F22" s="32">
        <v>11</v>
      </c>
      <c r="G22" s="33">
        <v>424</v>
      </c>
      <c r="H22" s="34"/>
      <c r="I22" s="211"/>
      <c r="J22" s="3"/>
      <c r="K22" s="212">
        <v>3044</v>
      </c>
      <c r="L22" s="213"/>
      <c r="M22" s="29" t="s">
        <v>17</v>
      </c>
      <c r="N22" s="30">
        <v>294</v>
      </c>
      <c r="O22" s="31">
        <v>134</v>
      </c>
      <c r="P22" s="32">
        <v>8</v>
      </c>
      <c r="Q22" s="33">
        <v>428</v>
      </c>
      <c r="R22" s="34"/>
      <c r="S22" s="211"/>
    </row>
    <row r="23" spans="1:19" ht="12.95" customHeight="1" thickTop="1" x14ac:dyDescent="0.2">
      <c r="A23" s="214" t="s">
        <v>32</v>
      </c>
      <c r="B23" s="215"/>
      <c r="C23" s="35">
        <v>1</v>
      </c>
      <c r="D23" s="36">
        <v>146</v>
      </c>
      <c r="E23" s="37">
        <v>71</v>
      </c>
      <c r="F23" s="37">
        <v>3</v>
      </c>
      <c r="G23" s="38">
        <v>217</v>
      </c>
      <c r="H23" s="16"/>
      <c r="I23" s="17"/>
      <c r="J23" s="3"/>
      <c r="K23" s="214" t="s">
        <v>239</v>
      </c>
      <c r="L23" s="215"/>
      <c r="M23" s="12">
        <v>2</v>
      </c>
      <c r="N23" s="36">
        <v>145</v>
      </c>
      <c r="O23" s="37">
        <v>42</v>
      </c>
      <c r="P23" s="37">
        <v>7</v>
      </c>
      <c r="Q23" s="38">
        <v>187</v>
      </c>
      <c r="R23" s="16"/>
      <c r="S23" s="17"/>
    </row>
    <row r="24" spans="1:19" ht="12.95" customHeight="1" x14ac:dyDescent="0.2">
      <c r="A24" s="216"/>
      <c r="B24" s="217"/>
      <c r="C24" s="18">
        <v>2</v>
      </c>
      <c r="D24" s="19">
        <v>149</v>
      </c>
      <c r="E24" s="20">
        <v>45</v>
      </c>
      <c r="F24" s="20">
        <v>10</v>
      </c>
      <c r="G24" s="21">
        <v>194</v>
      </c>
      <c r="H24" s="16"/>
      <c r="I24" s="17"/>
      <c r="J24" s="3"/>
      <c r="K24" s="216"/>
      <c r="L24" s="217"/>
      <c r="M24" s="18">
        <v>1</v>
      </c>
      <c r="N24" s="19">
        <v>142</v>
      </c>
      <c r="O24" s="20">
        <v>76</v>
      </c>
      <c r="P24" s="20">
        <v>4</v>
      </c>
      <c r="Q24" s="21">
        <v>218</v>
      </c>
      <c r="R24" s="16"/>
      <c r="S24" s="17"/>
    </row>
    <row r="25" spans="1:19" ht="9.9499999999999993" customHeight="1" x14ac:dyDescent="0.2">
      <c r="A25" s="218" t="s">
        <v>35</v>
      </c>
      <c r="B25" s="219"/>
      <c r="C25" s="22"/>
      <c r="D25" s="23"/>
      <c r="E25" s="23"/>
      <c r="F25" s="23"/>
      <c r="G25" s="24" t="s">
        <v>22</v>
      </c>
      <c r="H25" s="16"/>
      <c r="I25" s="25"/>
      <c r="J25" s="3"/>
      <c r="K25" s="218" t="s">
        <v>95</v>
      </c>
      <c r="L25" s="219"/>
      <c r="M25" s="22"/>
      <c r="N25" s="23"/>
      <c r="O25" s="23"/>
      <c r="P25" s="23"/>
      <c r="Q25" s="24" t="s">
        <v>22</v>
      </c>
      <c r="R25" s="16"/>
      <c r="S25" s="25"/>
    </row>
    <row r="26" spans="1:19" ht="9.9499999999999993" customHeight="1" thickBot="1" x14ac:dyDescent="0.25">
      <c r="A26" s="218"/>
      <c r="B26" s="219"/>
      <c r="C26" s="26"/>
      <c r="D26" s="27"/>
      <c r="E26" s="27"/>
      <c r="F26" s="27"/>
      <c r="G26" s="39" t="s">
        <v>22</v>
      </c>
      <c r="H26" s="16"/>
      <c r="I26" s="210">
        <v>2</v>
      </c>
      <c r="J26" s="3"/>
      <c r="K26" s="218"/>
      <c r="L26" s="219"/>
      <c r="M26" s="26"/>
      <c r="N26" s="27"/>
      <c r="O26" s="27"/>
      <c r="P26" s="27"/>
      <c r="Q26" s="39" t="s">
        <v>22</v>
      </c>
      <c r="R26" s="16"/>
      <c r="S26" s="210">
        <v>0</v>
      </c>
    </row>
    <row r="27" spans="1:19" ht="15.95" customHeight="1" thickBot="1" x14ac:dyDescent="0.25">
      <c r="A27" s="212">
        <v>5169</v>
      </c>
      <c r="B27" s="213"/>
      <c r="C27" s="29" t="s">
        <v>17</v>
      </c>
      <c r="D27" s="30">
        <v>295</v>
      </c>
      <c r="E27" s="31">
        <v>116</v>
      </c>
      <c r="F27" s="32">
        <v>13</v>
      </c>
      <c r="G27" s="33">
        <v>411</v>
      </c>
      <c r="H27" s="34"/>
      <c r="I27" s="211"/>
      <c r="J27" s="3"/>
      <c r="K27" s="212">
        <v>1258</v>
      </c>
      <c r="L27" s="213"/>
      <c r="M27" s="29" t="s">
        <v>17</v>
      </c>
      <c r="N27" s="30">
        <v>287</v>
      </c>
      <c r="O27" s="31">
        <v>118</v>
      </c>
      <c r="P27" s="32">
        <v>11</v>
      </c>
      <c r="Q27" s="33">
        <v>405</v>
      </c>
      <c r="R27" s="34"/>
      <c r="S27" s="211"/>
    </row>
    <row r="28" spans="1:19" ht="12.95" customHeight="1" thickTop="1" x14ac:dyDescent="0.2">
      <c r="A28" s="214" t="s">
        <v>240</v>
      </c>
      <c r="B28" s="215"/>
      <c r="C28" s="35">
        <v>1</v>
      </c>
      <c r="D28" s="36">
        <v>163</v>
      </c>
      <c r="E28" s="37">
        <v>69</v>
      </c>
      <c r="F28" s="37">
        <v>2</v>
      </c>
      <c r="G28" s="38">
        <v>232</v>
      </c>
      <c r="H28" s="16"/>
      <c r="I28" s="17"/>
      <c r="J28" s="3"/>
      <c r="K28" s="214" t="s">
        <v>33</v>
      </c>
      <c r="L28" s="215"/>
      <c r="M28" s="12">
        <v>2</v>
      </c>
      <c r="N28" s="36">
        <v>133</v>
      </c>
      <c r="O28" s="37">
        <v>57</v>
      </c>
      <c r="P28" s="37">
        <v>3</v>
      </c>
      <c r="Q28" s="38">
        <v>190</v>
      </c>
      <c r="R28" s="16"/>
      <c r="S28" s="17"/>
    </row>
    <row r="29" spans="1:19" ht="12.95" customHeight="1" x14ac:dyDescent="0.2">
      <c r="A29" s="216"/>
      <c r="B29" s="217"/>
      <c r="C29" s="18">
        <v>2</v>
      </c>
      <c r="D29" s="19">
        <v>159</v>
      </c>
      <c r="E29" s="20">
        <v>72</v>
      </c>
      <c r="F29" s="20">
        <v>3</v>
      </c>
      <c r="G29" s="21">
        <v>231</v>
      </c>
      <c r="H29" s="16"/>
      <c r="I29" s="17"/>
      <c r="J29" s="3"/>
      <c r="K29" s="216"/>
      <c r="L29" s="217"/>
      <c r="M29" s="18">
        <v>1</v>
      </c>
      <c r="N29" s="19">
        <v>138</v>
      </c>
      <c r="O29" s="20">
        <v>53</v>
      </c>
      <c r="P29" s="20">
        <v>5</v>
      </c>
      <c r="Q29" s="21">
        <v>191</v>
      </c>
      <c r="R29" s="16"/>
      <c r="S29" s="17"/>
    </row>
    <row r="30" spans="1:19" ht="9.9499999999999993" customHeight="1" x14ac:dyDescent="0.2">
      <c r="A30" s="218" t="s">
        <v>85</v>
      </c>
      <c r="B30" s="219"/>
      <c r="C30" s="22"/>
      <c r="D30" s="23"/>
      <c r="E30" s="23"/>
      <c r="F30" s="23"/>
      <c r="G30" s="24" t="s">
        <v>22</v>
      </c>
      <c r="H30" s="16"/>
      <c r="I30" s="25"/>
      <c r="J30" s="3"/>
      <c r="K30" s="218" t="s">
        <v>95</v>
      </c>
      <c r="L30" s="219"/>
      <c r="M30" s="22"/>
      <c r="N30" s="23"/>
      <c r="O30" s="23"/>
      <c r="P30" s="23"/>
      <c r="Q30" s="24" t="s">
        <v>22</v>
      </c>
      <c r="R30" s="16"/>
      <c r="S30" s="25"/>
    </row>
    <row r="31" spans="1:19" ht="9.9499999999999993" customHeight="1" thickBot="1" x14ac:dyDescent="0.25">
      <c r="A31" s="218"/>
      <c r="B31" s="219"/>
      <c r="C31" s="26"/>
      <c r="D31" s="27"/>
      <c r="E31" s="27"/>
      <c r="F31" s="27"/>
      <c r="G31" s="39" t="s">
        <v>22</v>
      </c>
      <c r="H31" s="16"/>
      <c r="I31" s="210">
        <v>2</v>
      </c>
      <c r="J31" s="3"/>
      <c r="K31" s="218"/>
      <c r="L31" s="219"/>
      <c r="M31" s="26"/>
      <c r="N31" s="27"/>
      <c r="O31" s="27"/>
      <c r="P31" s="27"/>
      <c r="Q31" s="39" t="s">
        <v>22</v>
      </c>
      <c r="R31" s="16"/>
      <c r="S31" s="210">
        <v>0</v>
      </c>
    </row>
    <row r="32" spans="1:19" ht="15.95" customHeight="1" thickBot="1" x14ac:dyDescent="0.25">
      <c r="A32" s="212">
        <v>5116</v>
      </c>
      <c r="B32" s="213"/>
      <c r="C32" s="29" t="s">
        <v>17</v>
      </c>
      <c r="D32" s="30">
        <v>322</v>
      </c>
      <c r="E32" s="31">
        <v>141</v>
      </c>
      <c r="F32" s="32">
        <v>5</v>
      </c>
      <c r="G32" s="33">
        <v>463</v>
      </c>
      <c r="H32" s="34"/>
      <c r="I32" s="211"/>
      <c r="J32" s="3"/>
      <c r="K32" s="212">
        <v>1272</v>
      </c>
      <c r="L32" s="213"/>
      <c r="M32" s="29" t="s">
        <v>17</v>
      </c>
      <c r="N32" s="30">
        <v>271</v>
      </c>
      <c r="O32" s="31">
        <v>110</v>
      </c>
      <c r="P32" s="32">
        <v>8</v>
      </c>
      <c r="Q32" s="33">
        <v>381</v>
      </c>
      <c r="R32" s="34"/>
      <c r="S32" s="211"/>
    </row>
    <row r="33" spans="1:19" ht="12.95" customHeight="1" thickTop="1" x14ac:dyDescent="0.2">
      <c r="A33" s="214" t="s">
        <v>241</v>
      </c>
      <c r="B33" s="215"/>
      <c r="C33" s="35">
        <v>1</v>
      </c>
      <c r="D33" s="36">
        <v>144</v>
      </c>
      <c r="E33" s="37">
        <v>71</v>
      </c>
      <c r="F33" s="37">
        <v>4</v>
      </c>
      <c r="G33" s="38">
        <v>215</v>
      </c>
      <c r="H33" s="16"/>
      <c r="I33" s="17"/>
      <c r="J33" s="3"/>
      <c r="K33" s="214" t="s">
        <v>242</v>
      </c>
      <c r="L33" s="215"/>
      <c r="M33" s="12">
        <v>2</v>
      </c>
      <c r="N33" s="36">
        <v>155</v>
      </c>
      <c r="O33" s="37">
        <v>61</v>
      </c>
      <c r="P33" s="37">
        <v>2</v>
      </c>
      <c r="Q33" s="38">
        <v>216</v>
      </c>
      <c r="R33" s="16"/>
      <c r="S33" s="17"/>
    </row>
    <row r="34" spans="1:19" ht="12.95" customHeight="1" x14ac:dyDescent="0.2">
      <c r="A34" s="216"/>
      <c r="B34" s="217"/>
      <c r="C34" s="18">
        <v>2</v>
      </c>
      <c r="D34" s="19">
        <v>158</v>
      </c>
      <c r="E34" s="20">
        <v>62</v>
      </c>
      <c r="F34" s="20">
        <v>5</v>
      </c>
      <c r="G34" s="21">
        <v>220</v>
      </c>
      <c r="H34" s="16"/>
      <c r="I34" s="17"/>
      <c r="J34" s="3"/>
      <c r="K34" s="216"/>
      <c r="L34" s="217"/>
      <c r="M34" s="18">
        <v>1</v>
      </c>
      <c r="N34" s="19">
        <v>148</v>
      </c>
      <c r="O34" s="20">
        <v>61</v>
      </c>
      <c r="P34" s="20">
        <v>2</v>
      </c>
      <c r="Q34" s="21">
        <v>209</v>
      </c>
      <c r="R34" s="16"/>
      <c r="S34" s="17"/>
    </row>
    <row r="35" spans="1:19" ht="9.9499999999999993" customHeight="1" x14ac:dyDescent="0.2">
      <c r="A35" s="218" t="s">
        <v>79</v>
      </c>
      <c r="B35" s="219"/>
      <c r="C35" s="22"/>
      <c r="D35" s="23"/>
      <c r="E35" s="23"/>
      <c r="F35" s="23"/>
      <c r="G35" s="24" t="s">
        <v>22</v>
      </c>
      <c r="H35" s="16"/>
      <c r="I35" s="25"/>
      <c r="J35" s="3"/>
      <c r="K35" s="218" t="s">
        <v>243</v>
      </c>
      <c r="L35" s="219"/>
      <c r="M35" s="22"/>
      <c r="N35" s="23"/>
      <c r="O35" s="23"/>
      <c r="P35" s="23"/>
      <c r="Q35" s="24" t="s">
        <v>22</v>
      </c>
      <c r="R35" s="16"/>
      <c r="S35" s="25"/>
    </row>
    <row r="36" spans="1:19" ht="9.9499999999999993" customHeight="1" thickBot="1" x14ac:dyDescent="0.25">
      <c r="A36" s="218"/>
      <c r="B36" s="219"/>
      <c r="C36" s="26"/>
      <c r="D36" s="27"/>
      <c r="E36" s="27"/>
      <c r="F36" s="27"/>
      <c r="G36" s="39" t="s">
        <v>22</v>
      </c>
      <c r="H36" s="16"/>
      <c r="I36" s="210">
        <v>2</v>
      </c>
      <c r="J36" s="3"/>
      <c r="K36" s="218"/>
      <c r="L36" s="219"/>
      <c r="M36" s="26"/>
      <c r="N36" s="27"/>
      <c r="O36" s="27"/>
      <c r="P36" s="27"/>
      <c r="Q36" s="39" t="s">
        <v>22</v>
      </c>
      <c r="R36" s="16"/>
      <c r="S36" s="210">
        <v>0</v>
      </c>
    </row>
    <row r="37" spans="1:19" ht="15.95" customHeight="1" thickBot="1" x14ac:dyDescent="0.25">
      <c r="A37" s="212">
        <v>10041</v>
      </c>
      <c r="B37" s="213"/>
      <c r="C37" s="29" t="s">
        <v>17</v>
      </c>
      <c r="D37" s="30">
        <v>302</v>
      </c>
      <c r="E37" s="31">
        <v>133</v>
      </c>
      <c r="F37" s="32">
        <v>9</v>
      </c>
      <c r="G37" s="33">
        <v>435</v>
      </c>
      <c r="H37" s="34"/>
      <c r="I37" s="211"/>
      <c r="J37" s="3"/>
      <c r="K37" s="212">
        <v>1257</v>
      </c>
      <c r="L37" s="213"/>
      <c r="M37" s="29" t="s">
        <v>17</v>
      </c>
      <c r="N37" s="30">
        <v>303</v>
      </c>
      <c r="O37" s="31">
        <v>122</v>
      </c>
      <c r="P37" s="32">
        <v>4</v>
      </c>
      <c r="Q37" s="33">
        <v>425</v>
      </c>
      <c r="R37" s="34"/>
      <c r="S37" s="211"/>
    </row>
    <row r="38" spans="1:19" ht="5.0999999999999996" customHeight="1" thickTop="1" thickBo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20.100000000000001" customHeight="1" thickBot="1" x14ac:dyDescent="0.25">
      <c r="A39" s="40">
        <v>6</v>
      </c>
      <c r="B39" s="41"/>
      <c r="C39" s="42" t="s">
        <v>40</v>
      </c>
      <c r="D39" s="43">
        <v>1810</v>
      </c>
      <c r="E39" s="44">
        <v>800</v>
      </c>
      <c r="F39" s="45">
        <v>47</v>
      </c>
      <c r="G39" s="46">
        <v>2610</v>
      </c>
      <c r="H39" s="47"/>
      <c r="I39" s="48">
        <v>4</v>
      </c>
      <c r="J39" s="3"/>
      <c r="K39" s="40">
        <v>6</v>
      </c>
      <c r="L39" s="41"/>
      <c r="M39" s="42" t="s">
        <v>40</v>
      </c>
      <c r="N39" s="43">
        <v>1730</v>
      </c>
      <c r="O39" s="44">
        <v>769</v>
      </c>
      <c r="P39" s="45">
        <v>44</v>
      </c>
      <c r="Q39" s="46">
        <v>2499</v>
      </c>
      <c r="R39" s="47"/>
      <c r="S39" s="48">
        <v>0</v>
      </c>
    </row>
    <row r="40" spans="1:19" ht="5.0999999999999996" customHeight="1" thickBo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.95" customHeight="1" thickBot="1" x14ac:dyDescent="0.25">
      <c r="A41" s="49"/>
      <c r="B41" s="50" t="s">
        <v>41</v>
      </c>
      <c r="C41" s="201" t="s">
        <v>244</v>
      </c>
      <c r="D41" s="201"/>
      <c r="E41" s="201"/>
      <c r="F41" s="3"/>
      <c r="G41" s="202" t="s">
        <v>42</v>
      </c>
      <c r="H41" s="203"/>
      <c r="I41" s="51">
        <v>12</v>
      </c>
      <c r="J41" s="3"/>
      <c r="K41" s="49"/>
      <c r="L41" s="50" t="s">
        <v>41</v>
      </c>
      <c r="M41" s="201" t="s">
        <v>245</v>
      </c>
      <c r="N41" s="201"/>
      <c r="O41" s="201"/>
      <c r="P41" s="3"/>
      <c r="Q41" s="202" t="s">
        <v>42</v>
      </c>
      <c r="R41" s="203"/>
      <c r="S41" s="51">
        <v>4</v>
      </c>
    </row>
    <row r="42" spans="1:19" ht="20.100000000000001" customHeight="1" x14ac:dyDescent="0.2">
      <c r="A42" s="52"/>
      <c r="B42" s="53" t="s">
        <v>43</v>
      </c>
      <c r="C42" s="204"/>
      <c r="D42" s="204"/>
      <c r="E42" s="204"/>
      <c r="F42" s="54"/>
      <c r="G42" s="54"/>
      <c r="H42" s="54"/>
      <c r="I42" s="54"/>
      <c r="J42" s="54"/>
      <c r="K42" s="52"/>
      <c r="L42" s="53" t="s">
        <v>43</v>
      </c>
      <c r="M42" s="204"/>
      <c r="N42" s="204"/>
      <c r="O42" s="204"/>
      <c r="P42" s="55"/>
      <c r="Q42" s="56"/>
      <c r="R42" s="56"/>
      <c r="S42" s="56"/>
    </row>
    <row r="43" spans="1:19" ht="24.95" customHeight="1" x14ac:dyDescent="0.2">
      <c r="A43" s="53" t="s">
        <v>44</v>
      </c>
      <c r="B43" s="53" t="s">
        <v>45</v>
      </c>
      <c r="C43" s="205"/>
      <c r="D43" s="205"/>
      <c r="E43" s="205"/>
      <c r="F43" s="205"/>
      <c r="G43" s="205"/>
      <c r="H43" s="205"/>
      <c r="I43" s="53"/>
      <c r="J43" s="53"/>
      <c r="K43" s="53" t="s">
        <v>46</v>
      </c>
      <c r="L43" s="206"/>
      <c r="M43" s="206"/>
      <c r="N43" s="57"/>
      <c r="O43" s="53" t="s">
        <v>43</v>
      </c>
      <c r="P43" s="207"/>
      <c r="Q43" s="207"/>
      <c r="R43" s="207"/>
      <c r="S43" s="207"/>
    </row>
    <row r="44" spans="1:19" ht="9.75" customHeight="1" x14ac:dyDescent="0.2">
      <c r="A44" s="53"/>
      <c r="B44" s="53"/>
      <c r="C44" s="58"/>
      <c r="D44" s="58"/>
      <c r="E44" s="58"/>
      <c r="F44" s="58"/>
      <c r="G44" s="58"/>
      <c r="H44" s="58"/>
      <c r="I44" s="53"/>
      <c r="J44" s="53"/>
      <c r="K44" s="53"/>
      <c r="L44" s="59"/>
      <c r="M44" s="59"/>
      <c r="N44" s="57"/>
      <c r="O44" s="53"/>
      <c r="P44" s="58"/>
      <c r="Q44" s="58"/>
      <c r="R44" s="58"/>
      <c r="S44" s="58"/>
    </row>
    <row r="45" spans="1:19" ht="30" customHeight="1" x14ac:dyDescent="0.3">
      <c r="A45" s="60" t="s">
        <v>47</v>
      </c>
    </row>
    <row r="46" spans="1:19" ht="20.100000000000001" customHeight="1" x14ac:dyDescent="0.2">
      <c r="B46" s="176" t="s">
        <v>48</v>
      </c>
      <c r="C46" s="208" t="s">
        <v>132</v>
      </c>
      <c r="D46" s="208"/>
      <c r="I46" s="176" t="s">
        <v>50</v>
      </c>
      <c r="J46" s="209">
        <v>18</v>
      </c>
      <c r="K46" s="209"/>
    </row>
    <row r="47" spans="1:19" ht="20.100000000000001" customHeight="1" x14ac:dyDescent="0.2">
      <c r="B47" s="176" t="s">
        <v>51</v>
      </c>
      <c r="C47" s="198" t="s">
        <v>52</v>
      </c>
      <c r="D47" s="198"/>
      <c r="I47" s="176" t="s">
        <v>53</v>
      </c>
      <c r="J47" s="199">
        <v>2</v>
      </c>
      <c r="K47" s="199"/>
      <c r="P47" s="176" t="s">
        <v>54</v>
      </c>
      <c r="Q47" s="200"/>
      <c r="R47" s="200"/>
      <c r="S47" s="200"/>
    </row>
    <row r="48" spans="1:19" ht="9.9499999999999993" customHeight="1" x14ac:dyDescent="0.2"/>
    <row r="49" spans="1:19" ht="15" customHeight="1" x14ac:dyDescent="0.2">
      <c r="A49" s="178" t="s">
        <v>55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80"/>
    </row>
    <row r="50" spans="1:19" ht="90" customHeight="1" x14ac:dyDescent="0.2">
      <c r="A50" s="181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3"/>
    </row>
    <row r="51" spans="1:19" ht="5.0999999999999996" customHeight="1" x14ac:dyDescent="0.2"/>
    <row r="52" spans="1:19" ht="15" customHeight="1" x14ac:dyDescent="0.2">
      <c r="A52" s="195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7"/>
    </row>
    <row r="53" spans="1:19" ht="6.75" customHeight="1" x14ac:dyDescent="0.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4"/>
    </row>
    <row r="54" spans="1:19" ht="18" customHeight="1" x14ac:dyDescent="0.2">
      <c r="A54" s="65" t="s">
        <v>5</v>
      </c>
      <c r="B54" s="63"/>
      <c r="C54" s="63"/>
      <c r="D54" s="63"/>
      <c r="E54" s="63"/>
      <c r="F54" s="63"/>
      <c r="G54" s="63"/>
      <c r="H54" s="63"/>
      <c r="I54" s="63"/>
      <c r="J54" s="63"/>
      <c r="K54" s="66" t="s">
        <v>7</v>
      </c>
      <c r="L54" s="63"/>
      <c r="M54" s="63"/>
      <c r="N54" s="63"/>
      <c r="O54" s="63"/>
      <c r="P54" s="63"/>
      <c r="Q54" s="63"/>
      <c r="R54" s="63"/>
      <c r="S54" s="64"/>
    </row>
    <row r="55" spans="1:19" ht="18" customHeight="1" x14ac:dyDescent="0.2">
      <c r="A55" s="67"/>
      <c r="B55" s="68" t="s">
        <v>57</v>
      </c>
      <c r="C55" s="69"/>
      <c r="D55" s="70"/>
      <c r="E55" s="68" t="s">
        <v>58</v>
      </c>
      <c r="F55" s="69"/>
      <c r="G55" s="69"/>
      <c r="H55" s="69"/>
      <c r="I55" s="70"/>
      <c r="J55" s="63"/>
      <c r="K55" s="71"/>
      <c r="L55" s="68" t="s">
        <v>57</v>
      </c>
      <c r="M55" s="69"/>
      <c r="N55" s="70"/>
      <c r="O55" s="68" t="s">
        <v>58</v>
      </c>
      <c r="P55" s="69"/>
      <c r="Q55" s="69"/>
      <c r="R55" s="69"/>
      <c r="S55" s="72"/>
    </row>
    <row r="56" spans="1:19" ht="18" customHeight="1" x14ac:dyDescent="0.2">
      <c r="A56" s="73" t="s">
        <v>59</v>
      </c>
      <c r="B56" s="74" t="s">
        <v>60</v>
      </c>
      <c r="C56" s="75"/>
      <c r="D56" s="76" t="s">
        <v>61</v>
      </c>
      <c r="E56" s="74" t="s">
        <v>60</v>
      </c>
      <c r="F56" s="77"/>
      <c r="G56" s="77"/>
      <c r="H56" s="78"/>
      <c r="I56" s="76" t="s">
        <v>61</v>
      </c>
      <c r="J56" s="63"/>
      <c r="K56" s="79" t="s">
        <v>59</v>
      </c>
      <c r="L56" s="74" t="s">
        <v>60</v>
      </c>
      <c r="M56" s="75"/>
      <c r="N56" s="76" t="s">
        <v>61</v>
      </c>
      <c r="O56" s="74" t="s">
        <v>60</v>
      </c>
      <c r="P56" s="77"/>
      <c r="Q56" s="77"/>
      <c r="R56" s="78"/>
      <c r="S56" s="80" t="s">
        <v>61</v>
      </c>
    </row>
    <row r="57" spans="1:19" ht="18" customHeight="1" x14ac:dyDescent="0.2">
      <c r="A57" s="81"/>
      <c r="B57" s="186"/>
      <c r="C57" s="187"/>
      <c r="D57" s="82"/>
      <c r="E57" s="186"/>
      <c r="F57" s="188"/>
      <c r="G57" s="188"/>
      <c r="H57" s="187"/>
      <c r="I57" s="82"/>
      <c r="J57" s="83"/>
      <c r="K57" s="84"/>
      <c r="L57" s="186"/>
      <c r="M57" s="187"/>
      <c r="N57" s="82"/>
      <c r="O57" s="186"/>
      <c r="P57" s="188"/>
      <c r="Q57" s="188"/>
      <c r="R57" s="187"/>
      <c r="S57" s="85"/>
    </row>
    <row r="58" spans="1:19" ht="18" customHeight="1" x14ac:dyDescent="0.2">
      <c r="A58" s="81"/>
      <c r="B58" s="186"/>
      <c r="C58" s="187"/>
      <c r="D58" s="82"/>
      <c r="E58" s="186"/>
      <c r="F58" s="188"/>
      <c r="G58" s="188"/>
      <c r="H58" s="187"/>
      <c r="I58" s="82"/>
      <c r="J58" s="83"/>
      <c r="K58" s="84"/>
      <c r="L58" s="186"/>
      <c r="M58" s="187"/>
      <c r="N58" s="82"/>
      <c r="O58" s="186"/>
      <c r="P58" s="188"/>
      <c r="Q58" s="188"/>
      <c r="R58" s="187"/>
      <c r="S58" s="85"/>
    </row>
    <row r="59" spans="1:19" ht="11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</row>
    <row r="60" spans="1:19" ht="3.75" customHeight="1" x14ac:dyDescent="0.2">
      <c r="A60" s="66"/>
      <c r="B60" s="63"/>
      <c r="C60" s="63"/>
      <c r="D60" s="63"/>
      <c r="E60" s="63"/>
      <c r="F60" s="63"/>
      <c r="G60" s="63"/>
      <c r="H60" s="63"/>
      <c r="I60" s="63"/>
      <c r="J60" s="63"/>
      <c r="K60" s="66"/>
      <c r="L60" s="63"/>
      <c r="M60" s="63"/>
      <c r="N60" s="63"/>
      <c r="O60" s="63"/>
      <c r="P60" s="63"/>
      <c r="Q60" s="63"/>
      <c r="R60" s="63"/>
      <c r="S60" s="63"/>
    </row>
    <row r="61" spans="1:19" ht="19.5" customHeight="1" x14ac:dyDescent="0.2">
      <c r="A61" s="189" t="s">
        <v>62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1:19" ht="90" customHeight="1" x14ac:dyDescent="0.2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</row>
    <row r="63" spans="1:19" ht="5.0999999999999996" customHeight="1" x14ac:dyDescent="0.2"/>
    <row r="64" spans="1:19" ht="15" customHeight="1" x14ac:dyDescent="0.2">
      <c r="A64" s="178" t="s">
        <v>63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80"/>
    </row>
    <row r="65" spans="1:19" ht="90" customHeight="1" x14ac:dyDescent="0.2">
      <c r="A65" s="181" t="s">
        <v>246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3"/>
    </row>
    <row r="66" spans="1:19" ht="30" customHeight="1" x14ac:dyDescent="0.2">
      <c r="A66" s="184" t="s">
        <v>64</v>
      </c>
      <c r="B66" s="184"/>
      <c r="C66" s="185"/>
      <c r="D66" s="185"/>
      <c r="E66" s="185"/>
      <c r="F66" s="185"/>
      <c r="G66" s="185"/>
      <c r="H66" s="185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RowColHeaders="0" zoomScale="90" zoomScaleNormal="90" workbookViewId="0">
      <selection activeCell="L1" sqref="L1:N1"/>
    </sheetView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7.95" customHeight="1" x14ac:dyDescent="0.4">
      <c r="B1" s="284" t="s">
        <v>247</v>
      </c>
      <c r="C1" s="284"/>
      <c r="D1" s="229" t="s">
        <v>1</v>
      </c>
      <c r="E1" s="229"/>
      <c r="F1" s="229"/>
      <c r="G1" s="229"/>
      <c r="H1" s="229"/>
      <c r="I1" s="229"/>
      <c r="K1" s="1" t="s">
        <v>2</v>
      </c>
      <c r="L1" s="285" t="s">
        <v>248</v>
      </c>
      <c r="M1" s="285"/>
      <c r="N1" s="285"/>
      <c r="O1" s="231" t="s">
        <v>4</v>
      </c>
      <c r="P1" s="231"/>
      <c r="Q1" s="286" t="s">
        <v>249</v>
      </c>
      <c r="R1" s="286"/>
      <c r="S1" s="286"/>
    </row>
    <row r="2" spans="1:19" ht="9.9499999999999993" customHeight="1" thickBot="1" x14ac:dyDescent="0.25">
      <c r="B2" s="287"/>
      <c r="C2" s="287"/>
    </row>
    <row r="3" spans="1:19" ht="20.100000000000001" customHeight="1" thickBot="1" x14ac:dyDescent="0.25">
      <c r="A3" s="288" t="s">
        <v>5</v>
      </c>
      <c r="B3" s="289" t="s">
        <v>250</v>
      </c>
      <c r="C3" s="290"/>
      <c r="D3" s="290"/>
      <c r="E3" s="290"/>
      <c r="F3" s="290"/>
      <c r="G3" s="290"/>
      <c r="H3" s="290"/>
      <c r="I3" s="291"/>
      <c r="K3" s="288" t="s">
        <v>7</v>
      </c>
      <c r="L3" s="289" t="s">
        <v>251</v>
      </c>
      <c r="M3" s="290"/>
      <c r="N3" s="290"/>
      <c r="O3" s="290"/>
      <c r="P3" s="290"/>
      <c r="Q3" s="290"/>
      <c r="R3" s="290"/>
      <c r="S3" s="291"/>
    </row>
    <row r="4" spans="1:19" ht="5.0999999999999996" customHeight="1" thickBot="1" x14ac:dyDescent="0.25"/>
    <row r="5" spans="1:19" ht="12.95" customHeight="1" x14ac:dyDescent="0.2">
      <c r="A5" s="250" t="s">
        <v>9</v>
      </c>
      <c r="B5" s="251"/>
      <c r="C5" s="252" t="s">
        <v>10</v>
      </c>
      <c r="D5" s="240" t="s">
        <v>11</v>
      </c>
      <c r="E5" s="241"/>
      <c r="F5" s="241"/>
      <c r="G5" s="242"/>
      <c r="H5" s="292" t="s">
        <v>12</v>
      </c>
      <c r="I5" s="293"/>
      <c r="K5" s="250" t="s">
        <v>9</v>
      </c>
      <c r="L5" s="251"/>
      <c r="M5" s="252" t="s">
        <v>10</v>
      </c>
      <c r="N5" s="240" t="s">
        <v>11</v>
      </c>
      <c r="O5" s="241"/>
      <c r="P5" s="241"/>
      <c r="Q5" s="242"/>
      <c r="R5" s="292" t="s">
        <v>12</v>
      </c>
      <c r="S5" s="293"/>
    </row>
    <row r="6" spans="1:19" ht="12.95" customHeight="1" thickBot="1" x14ac:dyDescent="0.25">
      <c r="A6" s="243" t="s">
        <v>13</v>
      </c>
      <c r="B6" s="244"/>
      <c r="C6" s="253"/>
      <c r="D6" s="93" t="s">
        <v>14</v>
      </c>
      <c r="E6" s="94" t="s">
        <v>15</v>
      </c>
      <c r="F6" s="94" t="s">
        <v>16</v>
      </c>
      <c r="G6" s="95" t="s">
        <v>17</v>
      </c>
      <c r="H6" s="294" t="s">
        <v>252</v>
      </c>
      <c r="I6" s="295" t="s">
        <v>18</v>
      </c>
      <c r="K6" s="243" t="s">
        <v>13</v>
      </c>
      <c r="L6" s="244"/>
      <c r="M6" s="253"/>
      <c r="N6" s="93" t="s">
        <v>14</v>
      </c>
      <c r="O6" s="94" t="s">
        <v>15</v>
      </c>
      <c r="P6" s="94" t="s">
        <v>16</v>
      </c>
      <c r="Q6" s="95" t="s">
        <v>17</v>
      </c>
      <c r="R6" s="294" t="s">
        <v>252</v>
      </c>
      <c r="S6" s="295" t="s">
        <v>18</v>
      </c>
    </row>
    <row r="7" spans="1:19" ht="5.0999999999999996" customHeight="1" thickBot="1" x14ac:dyDescent="0.25">
      <c r="A7" s="98"/>
      <c r="B7" s="98"/>
      <c r="K7" s="98"/>
      <c r="L7" s="98"/>
    </row>
    <row r="8" spans="1:19" ht="12.95" customHeight="1" x14ac:dyDescent="0.2">
      <c r="A8" s="296" t="s">
        <v>253</v>
      </c>
      <c r="B8" s="297"/>
      <c r="C8" s="298">
        <v>1</v>
      </c>
      <c r="D8" s="299">
        <v>136</v>
      </c>
      <c r="E8" s="300">
        <v>71</v>
      </c>
      <c r="F8" s="300">
        <v>3</v>
      </c>
      <c r="G8" s="301">
        <f>IF(ISBLANK(D8),"",D8+E8)</f>
        <v>207</v>
      </c>
      <c r="H8" s="302"/>
      <c r="I8" s="104"/>
      <c r="K8" s="296" t="s">
        <v>254</v>
      </c>
      <c r="L8" s="297"/>
      <c r="M8" s="298">
        <v>1</v>
      </c>
      <c r="N8" s="299">
        <v>155</v>
      </c>
      <c r="O8" s="300">
        <v>69</v>
      </c>
      <c r="P8" s="300">
        <v>3</v>
      </c>
      <c r="Q8" s="303">
        <f>IF(ISBLANK(N8),"",N8+O8)</f>
        <v>224</v>
      </c>
      <c r="R8" s="302"/>
      <c r="S8" s="104"/>
    </row>
    <row r="9" spans="1:19" ht="12.95" customHeight="1" x14ac:dyDescent="0.2">
      <c r="A9" s="304"/>
      <c r="B9" s="305"/>
      <c r="C9" s="306">
        <v>2</v>
      </c>
      <c r="D9" s="307">
        <v>150</v>
      </c>
      <c r="E9" s="308">
        <v>49</v>
      </c>
      <c r="F9" s="308">
        <v>9</v>
      </c>
      <c r="G9" s="309">
        <f>IF(ISBLANK(D9),"",D9+E9)</f>
        <v>199</v>
      </c>
      <c r="H9" s="310"/>
      <c r="I9" s="104"/>
      <c r="K9" s="304"/>
      <c r="L9" s="305"/>
      <c r="M9" s="306">
        <v>2</v>
      </c>
      <c r="N9" s="307">
        <v>155</v>
      </c>
      <c r="O9" s="308">
        <v>71</v>
      </c>
      <c r="P9" s="308">
        <v>3</v>
      </c>
      <c r="Q9" s="311">
        <f>IF(ISBLANK(N9),"",N9+O9)</f>
        <v>226</v>
      </c>
      <c r="R9" s="310"/>
      <c r="S9" s="104"/>
    </row>
    <row r="10" spans="1:19" ht="12.95" customHeight="1" thickBot="1" x14ac:dyDescent="0.25">
      <c r="A10" s="312" t="s">
        <v>35</v>
      </c>
      <c r="B10" s="313"/>
      <c r="C10" s="306">
        <v>3</v>
      </c>
      <c r="D10" s="307"/>
      <c r="E10" s="308"/>
      <c r="F10" s="308"/>
      <c r="G10" s="309" t="str">
        <f>IF(ISBLANK(D10),"",D10+E10)</f>
        <v/>
      </c>
      <c r="H10" s="310"/>
      <c r="I10" s="104"/>
      <c r="K10" s="312" t="s">
        <v>23</v>
      </c>
      <c r="L10" s="313"/>
      <c r="M10" s="306">
        <v>3</v>
      </c>
      <c r="N10" s="307"/>
      <c r="O10" s="308"/>
      <c r="P10" s="308"/>
      <c r="Q10" s="311" t="str">
        <f>IF(ISBLANK(N10),"",N10+O10)</f>
        <v/>
      </c>
      <c r="R10" s="310"/>
      <c r="S10" s="104"/>
    </row>
    <row r="11" spans="1:19" ht="12.95" customHeight="1" x14ac:dyDescent="0.2">
      <c r="A11" s="314"/>
      <c r="B11" s="315"/>
      <c r="C11" s="316">
        <v>4</v>
      </c>
      <c r="D11" s="317"/>
      <c r="E11" s="318"/>
      <c r="F11" s="318"/>
      <c r="G11" s="319" t="str">
        <f>IF(ISBLANK(D11),"",D11+E11)</f>
        <v/>
      </c>
      <c r="H11" s="310"/>
      <c r="I11" s="320">
        <f>IF(ISNUMBER(G12),IF(G12&gt;Q12,2,IF(G12=Q12,1,0)),"")</f>
        <v>0</v>
      </c>
      <c r="K11" s="314"/>
      <c r="L11" s="315"/>
      <c r="M11" s="316">
        <v>4</v>
      </c>
      <c r="N11" s="317"/>
      <c r="O11" s="318"/>
      <c r="P11" s="318"/>
      <c r="Q11" s="321" t="str">
        <f>IF(ISBLANK(N11),"",N11+O11)</f>
        <v/>
      </c>
      <c r="R11" s="310"/>
      <c r="S11" s="320">
        <f>IF(ISNUMBER(Q12),IF(G12&lt;Q12,2,IF(G12=Q12,1,0)),"")</f>
        <v>2</v>
      </c>
    </row>
    <row r="12" spans="1:19" ht="15.95" customHeight="1" thickBot="1" x14ac:dyDescent="0.25">
      <c r="A12" s="322">
        <v>21760</v>
      </c>
      <c r="B12" s="323"/>
      <c r="C12" s="324" t="s">
        <v>17</v>
      </c>
      <c r="D12" s="325">
        <f>IF(ISNUMBER(D8),SUM(D8:D11),"")</f>
        <v>286</v>
      </c>
      <c r="E12" s="326">
        <f>IF(ISNUMBER(E8),SUM(E8:E11),"")</f>
        <v>120</v>
      </c>
      <c r="F12" s="326">
        <f>IF(ISNUMBER(F8),SUM(F8:F11),"")</f>
        <v>12</v>
      </c>
      <c r="G12" s="327">
        <f>IF(ISNUMBER(G8),SUM(G8:G11),"")</f>
        <v>406</v>
      </c>
      <c r="H12" s="328"/>
      <c r="I12" s="329"/>
      <c r="K12" s="322">
        <v>19961</v>
      </c>
      <c r="L12" s="323"/>
      <c r="M12" s="324" t="s">
        <v>17</v>
      </c>
      <c r="N12" s="325">
        <f>IF(ISNUMBER(N8),SUM(N8:N11),"")</f>
        <v>310</v>
      </c>
      <c r="O12" s="326">
        <f>IF(ISNUMBER(O8),SUM(O8:O11),"")</f>
        <v>140</v>
      </c>
      <c r="P12" s="326">
        <f>IF(ISNUMBER(P8),SUM(P8:P11),"")</f>
        <v>6</v>
      </c>
      <c r="Q12" s="330">
        <f>IF(ISNUMBER(Q8),SUM(Q8:Q11),"")</f>
        <v>450</v>
      </c>
      <c r="R12" s="328"/>
      <c r="S12" s="329"/>
    </row>
    <row r="13" spans="1:19" ht="12.95" customHeight="1" x14ac:dyDescent="0.2">
      <c r="A13" s="296" t="s">
        <v>255</v>
      </c>
      <c r="B13" s="297"/>
      <c r="C13" s="298">
        <v>1</v>
      </c>
      <c r="D13" s="299">
        <v>161</v>
      </c>
      <c r="E13" s="300">
        <v>51</v>
      </c>
      <c r="F13" s="300">
        <v>4</v>
      </c>
      <c r="G13" s="301">
        <f>IF(ISBLANK(D13),"",D13+E13)</f>
        <v>212</v>
      </c>
      <c r="H13" s="310"/>
      <c r="I13" s="104"/>
      <c r="K13" s="296" t="s">
        <v>256</v>
      </c>
      <c r="L13" s="297"/>
      <c r="M13" s="298">
        <v>1</v>
      </c>
      <c r="N13" s="299">
        <v>144</v>
      </c>
      <c r="O13" s="300">
        <v>62</v>
      </c>
      <c r="P13" s="300">
        <v>3</v>
      </c>
      <c r="Q13" s="303">
        <f>IF(ISBLANK(N13),"",N13+O13)</f>
        <v>206</v>
      </c>
      <c r="R13" s="310"/>
      <c r="S13" s="104"/>
    </row>
    <row r="14" spans="1:19" ht="12.95" customHeight="1" x14ac:dyDescent="0.2">
      <c r="A14" s="304"/>
      <c r="B14" s="305"/>
      <c r="C14" s="306">
        <v>2</v>
      </c>
      <c r="D14" s="307">
        <v>145</v>
      </c>
      <c r="E14" s="308">
        <v>54</v>
      </c>
      <c r="F14" s="308">
        <v>3</v>
      </c>
      <c r="G14" s="309">
        <f>IF(ISBLANK(D14),"",D14+E14)</f>
        <v>199</v>
      </c>
      <c r="H14" s="310"/>
      <c r="I14" s="104"/>
      <c r="K14" s="304"/>
      <c r="L14" s="305"/>
      <c r="M14" s="306">
        <v>2</v>
      </c>
      <c r="N14" s="307">
        <v>161</v>
      </c>
      <c r="O14" s="308">
        <v>54</v>
      </c>
      <c r="P14" s="308">
        <v>5</v>
      </c>
      <c r="Q14" s="311">
        <f>IF(ISBLANK(N14),"",N14+O14)</f>
        <v>215</v>
      </c>
      <c r="R14" s="310"/>
      <c r="S14" s="104"/>
    </row>
    <row r="15" spans="1:19" ht="12.95" customHeight="1" thickBot="1" x14ac:dyDescent="0.25">
      <c r="A15" s="312" t="s">
        <v>257</v>
      </c>
      <c r="B15" s="313"/>
      <c r="C15" s="306">
        <v>3</v>
      </c>
      <c r="D15" s="307"/>
      <c r="E15" s="308"/>
      <c r="F15" s="308"/>
      <c r="G15" s="309" t="str">
        <f>IF(ISBLANK(D15),"",D15+E15)</f>
        <v/>
      </c>
      <c r="H15" s="310"/>
      <c r="I15" s="104"/>
      <c r="K15" s="312" t="s">
        <v>258</v>
      </c>
      <c r="L15" s="313"/>
      <c r="M15" s="306">
        <v>3</v>
      </c>
      <c r="N15" s="307"/>
      <c r="O15" s="308"/>
      <c r="P15" s="308"/>
      <c r="Q15" s="311" t="str">
        <f>IF(ISBLANK(N15),"",N15+O15)</f>
        <v/>
      </c>
      <c r="R15" s="310"/>
      <c r="S15" s="104"/>
    </row>
    <row r="16" spans="1:19" ht="12.95" customHeight="1" x14ac:dyDescent="0.2">
      <c r="A16" s="314"/>
      <c r="B16" s="315"/>
      <c r="C16" s="316">
        <v>4</v>
      </c>
      <c r="D16" s="317"/>
      <c r="E16" s="318"/>
      <c r="F16" s="318"/>
      <c r="G16" s="319" t="str">
        <f>IF(ISBLANK(D16),"",D16+E16)</f>
        <v/>
      </c>
      <c r="H16" s="310"/>
      <c r="I16" s="320">
        <f>IF(ISNUMBER(G17),IF(G17&gt;Q17,2,IF(G17=Q17,1,0)),"")</f>
        <v>0</v>
      </c>
      <c r="K16" s="314"/>
      <c r="L16" s="315"/>
      <c r="M16" s="316">
        <v>4</v>
      </c>
      <c r="N16" s="317"/>
      <c r="O16" s="318"/>
      <c r="P16" s="318"/>
      <c r="Q16" s="321" t="str">
        <f>IF(ISBLANK(N16),"",N16+O16)</f>
        <v/>
      </c>
      <c r="R16" s="310"/>
      <c r="S16" s="320">
        <f>IF(ISNUMBER(Q17),IF(G17&lt;Q17,2,IF(G17=Q17,1,0)),"")</f>
        <v>2</v>
      </c>
    </row>
    <row r="17" spans="1:19" ht="15.95" customHeight="1" thickBot="1" x14ac:dyDescent="0.25">
      <c r="A17" s="322">
        <v>803</v>
      </c>
      <c r="B17" s="323"/>
      <c r="C17" s="324" t="s">
        <v>17</v>
      </c>
      <c r="D17" s="325">
        <f>IF(ISNUMBER(D13),SUM(D13:D16),"")</f>
        <v>306</v>
      </c>
      <c r="E17" s="326">
        <f>IF(ISNUMBER(E13),SUM(E13:E16),"")</f>
        <v>105</v>
      </c>
      <c r="F17" s="326">
        <f>IF(ISNUMBER(F13),SUM(F13:F16),"")</f>
        <v>7</v>
      </c>
      <c r="G17" s="327">
        <f>IF(ISNUMBER(G13),SUM(G13:G16),"")</f>
        <v>411</v>
      </c>
      <c r="H17" s="328"/>
      <c r="I17" s="329"/>
      <c r="K17" s="322">
        <v>4431</v>
      </c>
      <c r="L17" s="323"/>
      <c r="M17" s="324" t="s">
        <v>17</v>
      </c>
      <c r="N17" s="325">
        <f>IF(ISNUMBER(N13),SUM(N13:N16),"")</f>
        <v>305</v>
      </c>
      <c r="O17" s="326">
        <f>IF(ISNUMBER(O13),SUM(O13:O16),"")</f>
        <v>116</v>
      </c>
      <c r="P17" s="326">
        <f>IF(ISNUMBER(P13),SUM(P13:P16),"")</f>
        <v>8</v>
      </c>
      <c r="Q17" s="330">
        <f>IF(ISNUMBER(Q13),SUM(Q13:Q16),"")</f>
        <v>421</v>
      </c>
      <c r="R17" s="328"/>
      <c r="S17" s="329"/>
    </row>
    <row r="18" spans="1:19" ht="12.95" customHeight="1" x14ac:dyDescent="0.2">
      <c r="A18" s="296" t="s">
        <v>255</v>
      </c>
      <c r="B18" s="297"/>
      <c r="C18" s="298">
        <v>1</v>
      </c>
      <c r="D18" s="299">
        <v>157</v>
      </c>
      <c r="E18" s="300">
        <v>89</v>
      </c>
      <c r="F18" s="300">
        <v>2</v>
      </c>
      <c r="G18" s="301">
        <f>IF(ISBLANK(D18),"",D18+E18)</f>
        <v>246</v>
      </c>
      <c r="H18" s="310"/>
      <c r="I18" s="104"/>
      <c r="K18" s="296" t="s">
        <v>259</v>
      </c>
      <c r="L18" s="297"/>
      <c r="M18" s="298">
        <v>1</v>
      </c>
      <c r="N18" s="299">
        <v>163</v>
      </c>
      <c r="O18" s="300">
        <v>81</v>
      </c>
      <c r="P18" s="300">
        <v>0</v>
      </c>
      <c r="Q18" s="303">
        <f>IF(ISBLANK(N18),"",N18+O18)</f>
        <v>244</v>
      </c>
      <c r="R18" s="310"/>
      <c r="S18" s="104"/>
    </row>
    <row r="19" spans="1:19" ht="12.95" customHeight="1" x14ac:dyDescent="0.2">
      <c r="A19" s="304"/>
      <c r="B19" s="305"/>
      <c r="C19" s="306">
        <v>2</v>
      </c>
      <c r="D19" s="307">
        <v>154</v>
      </c>
      <c r="E19" s="308">
        <v>57</v>
      </c>
      <c r="F19" s="308">
        <v>3</v>
      </c>
      <c r="G19" s="309">
        <f>IF(ISBLANK(D19),"",D19+E19)</f>
        <v>211</v>
      </c>
      <c r="H19" s="310"/>
      <c r="I19" s="104"/>
      <c r="K19" s="304"/>
      <c r="L19" s="305"/>
      <c r="M19" s="306">
        <v>2</v>
      </c>
      <c r="N19" s="307">
        <v>151</v>
      </c>
      <c r="O19" s="308">
        <v>59</v>
      </c>
      <c r="P19" s="308">
        <v>5</v>
      </c>
      <c r="Q19" s="311">
        <f>IF(ISBLANK(N19),"",N19+O19)</f>
        <v>210</v>
      </c>
      <c r="R19" s="310"/>
      <c r="S19" s="104"/>
    </row>
    <row r="20" spans="1:19" ht="12.95" customHeight="1" thickBot="1" x14ac:dyDescent="0.25">
      <c r="A20" s="312" t="s">
        <v>260</v>
      </c>
      <c r="B20" s="313"/>
      <c r="C20" s="306">
        <v>3</v>
      </c>
      <c r="D20" s="307"/>
      <c r="E20" s="308"/>
      <c r="F20" s="308"/>
      <c r="G20" s="309" t="str">
        <f>IF(ISBLANK(D20),"",D20+E20)</f>
        <v/>
      </c>
      <c r="H20" s="310"/>
      <c r="I20" s="104"/>
      <c r="K20" s="312" t="s">
        <v>261</v>
      </c>
      <c r="L20" s="313"/>
      <c r="M20" s="306">
        <v>3</v>
      </c>
      <c r="N20" s="307"/>
      <c r="O20" s="308"/>
      <c r="P20" s="308"/>
      <c r="Q20" s="311" t="str">
        <f>IF(ISBLANK(N20),"",N20+O20)</f>
        <v/>
      </c>
      <c r="R20" s="310"/>
      <c r="S20" s="104"/>
    </row>
    <row r="21" spans="1:19" ht="12.95" customHeight="1" x14ac:dyDescent="0.2">
      <c r="A21" s="314"/>
      <c r="B21" s="315"/>
      <c r="C21" s="316">
        <v>4</v>
      </c>
      <c r="D21" s="317"/>
      <c r="E21" s="318"/>
      <c r="F21" s="318"/>
      <c r="G21" s="319" t="str">
        <f>IF(ISBLANK(D21),"",D21+E21)</f>
        <v/>
      </c>
      <c r="H21" s="310"/>
      <c r="I21" s="320">
        <f>IF(ISNUMBER(G22),IF(G22&gt;Q22,2,IF(G22=Q22,1,0)),"")</f>
        <v>2</v>
      </c>
      <c r="K21" s="314"/>
      <c r="L21" s="315"/>
      <c r="M21" s="316">
        <v>4</v>
      </c>
      <c r="N21" s="317"/>
      <c r="O21" s="318"/>
      <c r="P21" s="318"/>
      <c r="Q21" s="321" t="str">
        <f>IF(ISBLANK(N21),"",N21+O21)</f>
        <v/>
      </c>
      <c r="R21" s="310"/>
      <c r="S21" s="320">
        <f>IF(ISNUMBER(Q22),IF(G22&lt;Q22,2,IF(G22=Q22,1,0)),"")</f>
        <v>0</v>
      </c>
    </row>
    <row r="22" spans="1:19" ht="15.95" customHeight="1" thickBot="1" x14ac:dyDescent="0.25">
      <c r="A22" s="322">
        <v>1561</v>
      </c>
      <c r="B22" s="323"/>
      <c r="C22" s="324" t="s">
        <v>17</v>
      </c>
      <c r="D22" s="325">
        <f>IF(ISNUMBER(D18),SUM(D18:D21),"")</f>
        <v>311</v>
      </c>
      <c r="E22" s="326">
        <f>IF(ISNUMBER(E18),SUM(E18:E21),"")</f>
        <v>146</v>
      </c>
      <c r="F22" s="326">
        <f>IF(ISNUMBER(F18),SUM(F18:F21),"")</f>
        <v>5</v>
      </c>
      <c r="G22" s="327">
        <f>IF(ISNUMBER(G18),SUM(G18:G21),"")</f>
        <v>457</v>
      </c>
      <c r="H22" s="328"/>
      <c r="I22" s="329"/>
      <c r="K22" s="322">
        <v>14349</v>
      </c>
      <c r="L22" s="323"/>
      <c r="M22" s="324" t="s">
        <v>17</v>
      </c>
      <c r="N22" s="325">
        <f>IF(ISNUMBER(N18),SUM(N18:N21),"")</f>
        <v>314</v>
      </c>
      <c r="O22" s="326">
        <f>IF(ISNUMBER(O18),SUM(O18:O21),"")</f>
        <v>140</v>
      </c>
      <c r="P22" s="326">
        <f>IF(ISNUMBER(P18),SUM(P18:P21),"")</f>
        <v>5</v>
      </c>
      <c r="Q22" s="330">
        <f>IF(ISNUMBER(Q18),SUM(Q18:Q21),"")</f>
        <v>454</v>
      </c>
      <c r="R22" s="328"/>
      <c r="S22" s="329"/>
    </row>
    <row r="23" spans="1:19" ht="12.95" customHeight="1" x14ac:dyDescent="0.2">
      <c r="A23" s="296" t="s">
        <v>262</v>
      </c>
      <c r="B23" s="297"/>
      <c r="C23" s="298">
        <v>1</v>
      </c>
      <c r="D23" s="299">
        <v>124</v>
      </c>
      <c r="E23" s="300">
        <v>35</v>
      </c>
      <c r="F23" s="300">
        <v>14</v>
      </c>
      <c r="G23" s="301">
        <f>IF(ISBLANK(D23),"",D23+E23)</f>
        <v>159</v>
      </c>
      <c r="H23" s="310"/>
      <c r="I23" s="104"/>
      <c r="K23" s="296" t="s">
        <v>263</v>
      </c>
      <c r="L23" s="297"/>
      <c r="M23" s="298">
        <v>1</v>
      </c>
      <c r="N23" s="299">
        <v>133</v>
      </c>
      <c r="O23" s="300">
        <v>44</v>
      </c>
      <c r="P23" s="300">
        <v>6</v>
      </c>
      <c r="Q23" s="303">
        <f>IF(ISBLANK(N23),"",N23+O23)</f>
        <v>177</v>
      </c>
      <c r="R23" s="310"/>
      <c r="S23" s="104"/>
    </row>
    <row r="24" spans="1:19" ht="12.95" customHeight="1" x14ac:dyDescent="0.2">
      <c r="A24" s="304"/>
      <c r="B24" s="305"/>
      <c r="C24" s="306">
        <v>2</v>
      </c>
      <c r="D24" s="307">
        <v>125</v>
      </c>
      <c r="E24" s="308">
        <v>41</v>
      </c>
      <c r="F24" s="308">
        <v>8</v>
      </c>
      <c r="G24" s="309">
        <f>IF(ISBLANK(D24),"",D24+E24)</f>
        <v>166</v>
      </c>
      <c r="H24" s="310"/>
      <c r="I24" s="104"/>
      <c r="K24" s="304"/>
      <c r="L24" s="305"/>
      <c r="M24" s="306">
        <v>2</v>
      </c>
      <c r="N24" s="307">
        <v>164</v>
      </c>
      <c r="O24" s="308">
        <v>79</v>
      </c>
      <c r="P24" s="308">
        <v>5</v>
      </c>
      <c r="Q24" s="311">
        <f>IF(ISBLANK(N24),"",N24+O24)</f>
        <v>243</v>
      </c>
      <c r="R24" s="310"/>
      <c r="S24" s="104"/>
    </row>
    <row r="25" spans="1:19" ht="12.95" customHeight="1" thickBot="1" x14ac:dyDescent="0.25">
      <c r="A25" s="312" t="s">
        <v>70</v>
      </c>
      <c r="B25" s="313"/>
      <c r="C25" s="306">
        <v>3</v>
      </c>
      <c r="D25" s="307"/>
      <c r="E25" s="308"/>
      <c r="F25" s="308"/>
      <c r="G25" s="309" t="str">
        <f>IF(ISBLANK(D25),"",D25+E25)</f>
        <v/>
      </c>
      <c r="H25" s="310"/>
      <c r="I25" s="104"/>
      <c r="K25" s="312" t="s">
        <v>264</v>
      </c>
      <c r="L25" s="313"/>
      <c r="M25" s="306">
        <v>3</v>
      </c>
      <c r="N25" s="307"/>
      <c r="O25" s="308"/>
      <c r="P25" s="308"/>
      <c r="Q25" s="311" t="str">
        <f>IF(ISBLANK(N25),"",N25+O25)</f>
        <v/>
      </c>
      <c r="R25" s="310"/>
      <c r="S25" s="104"/>
    </row>
    <row r="26" spans="1:19" ht="12.95" customHeight="1" x14ac:dyDescent="0.2">
      <c r="A26" s="314"/>
      <c r="B26" s="315"/>
      <c r="C26" s="316">
        <v>4</v>
      </c>
      <c r="D26" s="317"/>
      <c r="E26" s="318"/>
      <c r="F26" s="318"/>
      <c r="G26" s="319" t="str">
        <f>IF(ISBLANK(D26),"",D26+E26)</f>
        <v/>
      </c>
      <c r="H26" s="310"/>
      <c r="I26" s="320">
        <f>IF(ISNUMBER(G27),IF(G27&gt;Q27,2,IF(G27=Q27,1,0)),"")</f>
        <v>0</v>
      </c>
      <c r="K26" s="314"/>
      <c r="L26" s="315"/>
      <c r="M26" s="316">
        <v>4</v>
      </c>
      <c r="N26" s="317"/>
      <c r="O26" s="318"/>
      <c r="P26" s="318"/>
      <c r="Q26" s="321" t="str">
        <f>IF(ISBLANK(N26),"",N26+O26)</f>
        <v/>
      </c>
      <c r="R26" s="310"/>
      <c r="S26" s="320">
        <f>IF(ISNUMBER(Q27),IF(G27&lt;Q27,2,IF(G27=Q27,1,0)),"")</f>
        <v>2</v>
      </c>
    </row>
    <row r="27" spans="1:19" ht="15.95" customHeight="1" thickBot="1" x14ac:dyDescent="0.25">
      <c r="A27" s="322">
        <v>24267</v>
      </c>
      <c r="B27" s="323"/>
      <c r="C27" s="324" t="s">
        <v>17</v>
      </c>
      <c r="D27" s="325">
        <f>IF(ISNUMBER(D23),SUM(D23:D26),"")</f>
        <v>249</v>
      </c>
      <c r="E27" s="326">
        <f>IF(ISNUMBER(E23),SUM(E23:E26),"")</f>
        <v>76</v>
      </c>
      <c r="F27" s="326">
        <f>IF(ISNUMBER(F23),SUM(F23:F26),"")</f>
        <v>22</v>
      </c>
      <c r="G27" s="327">
        <f>IF(ISNUMBER(G23),SUM(G23:G26),"")</f>
        <v>325</v>
      </c>
      <c r="H27" s="328"/>
      <c r="I27" s="329"/>
      <c r="K27" s="322">
        <v>16267</v>
      </c>
      <c r="L27" s="323"/>
      <c r="M27" s="324" t="s">
        <v>17</v>
      </c>
      <c r="N27" s="325">
        <f>IF(ISNUMBER(N23),SUM(N23:N26),"")</f>
        <v>297</v>
      </c>
      <c r="O27" s="326">
        <f>IF(ISNUMBER(O23),SUM(O23:O26),"")</f>
        <v>123</v>
      </c>
      <c r="P27" s="326">
        <f>IF(ISNUMBER(P23),SUM(P23:P26),"")</f>
        <v>11</v>
      </c>
      <c r="Q27" s="330">
        <f>IF(ISNUMBER(Q23),SUM(Q23:Q26),"")</f>
        <v>420</v>
      </c>
      <c r="R27" s="328"/>
      <c r="S27" s="329"/>
    </row>
    <row r="28" spans="1:19" ht="12.95" customHeight="1" x14ac:dyDescent="0.2">
      <c r="A28" s="296" t="s">
        <v>265</v>
      </c>
      <c r="B28" s="297"/>
      <c r="C28" s="298">
        <v>1</v>
      </c>
      <c r="D28" s="299">
        <v>140</v>
      </c>
      <c r="E28" s="300">
        <v>54</v>
      </c>
      <c r="F28" s="300">
        <v>7</v>
      </c>
      <c r="G28" s="301">
        <f>IF(ISBLANK(D28),"",D28+E28)</f>
        <v>194</v>
      </c>
      <c r="H28" s="310"/>
      <c r="I28" s="104"/>
      <c r="K28" s="296" t="s">
        <v>266</v>
      </c>
      <c r="L28" s="297"/>
      <c r="M28" s="298">
        <v>1</v>
      </c>
      <c r="N28" s="299">
        <v>152</v>
      </c>
      <c r="O28" s="300">
        <v>59</v>
      </c>
      <c r="P28" s="300">
        <v>5</v>
      </c>
      <c r="Q28" s="303">
        <f>IF(ISBLANK(N28),"",N28+O28)</f>
        <v>211</v>
      </c>
      <c r="R28" s="310"/>
      <c r="S28" s="104"/>
    </row>
    <row r="29" spans="1:19" ht="12.95" customHeight="1" x14ac:dyDescent="0.2">
      <c r="A29" s="304"/>
      <c r="B29" s="305"/>
      <c r="C29" s="306">
        <v>2</v>
      </c>
      <c r="D29" s="307">
        <v>160</v>
      </c>
      <c r="E29" s="308">
        <v>62</v>
      </c>
      <c r="F29" s="308">
        <v>4</v>
      </c>
      <c r="G29" s="309">
        <f>IF(ISBLANK(D29),"",D29+E29)</f>
        <v>222</v>
      </c>
      <c r="H29" s="310"/>
      <c r="I29" s="104"/>
      <c r="K29" s="304"/>
      <c r="L29" s="305"/>
      <c r="M29" s="306">
        <v>2</v>
      </c>
      <c r="N29" s="307">
        <v>156</v>
      </c>
      <c r="O29" s="308">
        <v>50</v>
      </c>
      <c r="P29" s="308">
        <v>5</v>
      </c>
      <c r="Q29" s="311">
        <f>IF(ISBLANK(N29),"",N29+O29)</f>
        <v>206</v>
      </c>
      <c r="R29" s="310"/>
      <c r="S29" s="104"/>
    </row>
    <row r="30" spans="1:19" ht="12.95" customHeight="1" thickBot="1" x14ac:dyDescent="0.25">
      <c r="A30" s="312" t="s">
        <v>267</v>
      </c>
      <c r="B30" s="313"/>
      <c r="C30" s="306">
        <v>3</v>
      </c>
      <c r="D30" s="307"/>
      <c r="E30" s="308"/>
      <c r="F30" s="308"/>
      <c r="G30" s="309" t="str">
        <f>IF(ISBLANK(D30),"",D30+E30)</f>
        <v/>
      </c>
      <c r="H30" s="310"/>
      <c r="I30" s="104"/>
      <c r="K30" s="312" t="s">
        <v>107</v>
      </c>
      <c r="L30" s="313"/>
      <c r="M30" s="306">
        <v>3</v>
      </c>
      <c r="N30" s="307"/>
      <c r="O30" s="308"/>
      <c r="P30" s="308"/>
      <c r="Q30" s="311" t="str">
        <f>IF(ISBLANK(N30),"",N30+O30)</f>
        <v/>
      </c>
      <c r="R30" s="310"/>
      <c r="S30" s="104"/>
    </row>
    <row r="31" spans="1:19" ht="12.95" customHeight="1" x14ac:dyDescent="0.2">
      <c r="A31" s="314"/>
      <c r="B31" s="315"/>
      <c r="C31" s="316">
        <v>4</v>
      </c>
      <c r="D31" s="317"/>
      <c r="E31" s="318"/>
      <c r="F31" s="318"/>
      <c r="G31" s="319" t="str">
        <f>IF(ISBLANK(D31),"",D31+E31)</f>
        <v/>
      </c>
      <c r="H31" s="310"/>
      <c r="I31" s="320">
        <f>IF(ISNUMBER(G32),IF(G32&gt;Q32,2,IF(G32=Q32,1,0)),"")</f>
        <v>0</v>
      </c>
      <c r="K31" s="314"/>
      <c r="L31" s="315"/>
      <c r="M31" s="316">
        <v>4</v>
      </c>
      <c r="N31" s="317"/>
      <c r="O31" s="318"/>
      <c r="P31" s="318"/>
      <c r="Q31" s="321" t="str">
        <f>IF(ISBLANK(N31),"",N31+O31)</f>
        <v/>
      </c>
      <c r="R31" s="310"/>
      <c r="S31" s="320">
        <f>IF(ISNUMBER(Q32),IF(G32&lt;Q32,2,IF(G32=Q32,1,0)),"")</f>
        <v>2</v>
      </c>
    </row>
    <row r="32" spans="1:19" ht="15.95" customHeight="1" thickBot="1" x14ac:dyDescent="0.25">
      <c r="A32" s="322">
        <v>10138</v>
      </c>
      <c r="B32" s="323"/>
      <c r="C32" s="324" t="s">
        <v>17</v>
      </c>
      <c r="D32" s="325">
        <f>IF(ISNUMBER(D28),SUM(D28:D31),"")</f>
        <v>300</v>
      </c>
      <c r="E32" s="326">
        <f>IF(ISNUMBER(E28),SUM(E28:E31),"")</f>
        <v>116</v>
      </c>
      <c r="F32" s="326">
        <f>IF(ISNUMBER(F28),SUM(F28:F31),"")</f>
        <v>11</v>
      </c>
      <c r="G32" s="327">
        <f>IF(ISNUMBER(G28),SUM(G28:G31),"")</f>
        <v>416</v>
      </c>
      <c r="H32" s="328"/>
      <c r="I32" s="329"/>
      <c r="K32" s="322">
        <v>23165</v>
      </c>
      <c r="L32" s="323"/>
      <c r="M32" s="324" t="s">
        <v>17</v>
      </c>
      <c r="N32" s="325">
        <f>IF(ISNUMBER(N28),SUM(N28:N31),"")</f>
        <v>308</v>
      </c>
      <c r="O32" s="326">
        <f>IF(ISNUMBER(O28),SUM(O28:O31),"")</f>
        <v>109</v>
      </c>
      <c r="P32" s="326">
        <f>IF(ISNUMBER(P28),SUM(P28:P31),"")</f>
        <v>10</v>
      </c>
      <c r="Q32" s="330">
        <f>IF(ISNUMBER(Q28),SUM(Q28:Q31),"")</f>
        <v>417</v>
      </c>
      <c r="R32" s="328"/>
      <c r="S32" s="329"/>
    </row>
    <row r="33" spans="1:19" ht="12.95" customHeight="1" x14ac:dyDescent="0.2">
      <c r="A33" s="296" t="s">
        <v>268</v>
      </c>
      <c r="B33" s="297"/>
      <c r="C33" s="298">
        <v>1</v>
      </c>
      <c r="D33" s="299">
        <v>145</v>
      </c>
      <c r="E33" s="300">
        <v>62</v>
      </c>
      <c r="F33" s="300">
        <v>2</v>
      </c>
      <c r="G33" s="301">
        <f>IF(ISBLANK(D33),"",D33+E33)</f>
        <v>207</v>
      </c>
      <c r="H33" s="310"/>
      <c r="I33" s="104"/>
      <c r="K33" s="296" t="s">
        <v>269</v>
      </c>
      <c r="L33" s="297"/>
      <c r="M33" s="298">
        <v>1</v>
      </c>
      <c r="N33" s="299">
        <v>149</v>
      </c>
      <c r="O33" s="300">
        <v>71</v>
      </c>
      <c r="P33" s="300">
        <v>3</v>
      </c>
      <c r="Q33" s="303">
        <f>IF(ISBLANK(N33),"",N33+O33)</f>
        <v>220</v>
      </c>
      <c r="R33" s="310"/>
      <c r="S33" s="104"/>
    </row>
    <row r="34" spans="1:19" ht="12.95" customHeight="1" x14ac:dyDescent="0.2">
      <c r="A34" s="304"/>
      <c r="B34" s="305"/>
      <c r="C34" s="306">
        <v>2</v>
      </c>
      <c r="D34" s="307">
        <v>140</v>
      </c>
      <c r="E34" s="308">
        <v>81</v>
      </c>
      <c r="F34" s="308">
        <v>1</v>
      </c>
      <c r="G34" s="309">
        <f>IF(ISBLANK(D34),"",D34+E34)</f>
        <v>221</v>
      </c>
      <c r="H34" s="310"/>
      <c r="I34" s="104"/>
      <c r="K34" s="304"/>
      <c r="L34" s="305"/>
      <c r="M34" s="306">
        <v>2</v>
      </c>
      <c r="N34" s="307">
        <v>151</v>
      </c>
      <c r="O34" s="308">
        <v>50</v>
      </c>
      <c r="P34" s="308">
        <v>4</v>
      </c>
      <c r="Q34" s="311">
        <f>IF(ISBLANK(N34),"",N34+O34)</f>
        <v>201</v>
      </c>
      <c r="R34" s="310"/>
      <c r="S34" s="104"/>
    </row>
    <row r="35" spans="1:19" ht="12.95" customHeight="1" thickBot="1" x14ac:dyDescent="0.25">
      <c r="A35" s="312" t="s">
        <v>270</v>
      </c>
      <c r="B35" s="313"/>
      <c r="C35" s="306">
        <v>3</v>
      </c>
      <c r="D35" s="307"/>
      <c r="E35" s="308"/>
      <c r="F35" s="308"/>
      <c r="G35" s="309" t="str">
        <f>IF(ISBLANK(D35),"",D35+E35)</f>
        <v/>
      </c>
      <c r="H35" s="310"/>
      <c r="I35" s="104"/>
      <c r="K35" s="312" t="s">
        <v>23</v>
      </c>
      <c r="L35" s="313"/>
      <c r="M35" s="306">
        <v>3</v>
      </c>
      <c r="N35" s="307"/>
      <c r="O35" s="308"/>
      <c r="P35" s="308"/>
      <c r="Q35" s="311" t="str">
        <f>IF(ISBLANK(N35),"",N35+O35)</f>
        <v/>
      </c>
      <c r="R35" s="310"/>
      <c r="S35" s="104"/>
    </row>
    <row r="36" spans="1:19" ht="12.95" customHeight="1" x14ac:dyDescent="0.2">
      <c r="A36" s="314"/>
      <c r="B36" s="315"/>
      <c r="C36" s="316">
        <v>4</v>
      </c>
      <c r="D36" s="317"/>
      <c r="E36" s="318"/>
      <c r="F36" s="318"/>
      <c r="G36" s="319" t="str">
        <f>IF(ISBLANK(D36),"",D36+E36)</f>
        <v/>
      </c>
      <c r="H36" s="310"/>
      <c r="I36" s="320">
        <f>IF(ISNUMBER(G37),IF(G37&gt;Q37,2,IF(G37=Q37,1,0)),"")</f>
        <v>2</v>
      </c>
      <c r="K36" s="314"/>
      <c r="L36" s="315"/>
      <c r="M36" s="316">
        <v>4</v>
      </c>
      <c r="N36" s="317"/>
      <c r="O36" s="318"/>
      <c r="P36" s="318"/>
      <c r="Q36" s="321" t="str">
        <f>IF(ISBLANK(N36),"",N36+O36)</f>
        <v/>
      </c>
      <c r="R36" s="310"/>
      <c r="S36" s="320">
        <f>IF(ISNUMBER(Q37),IF(G37&lt;Q37,2,IF(G37=Q37,1,0)),"")</f>
        <v>0</v>
      </c>
    </row>
    <row r="37" spans="1:19" ht="15.95" customHeight="1" thickBot="1" x14ac:dyDescent="0.25">
      <c r="A37" s="322">
        <v>15223</v>
      </c>
      <c r="B37" s="323"/>
      <c r="C37" s="324" t="s">
        <v>17</v>
      </c>
      <c r="D37" s="325">
        <f>IF(ISNUMBER(D33),SUM(D33:D36),"")</f>
        <v>285</v>
      </c>
      <c r="E37" s="326">
        <f>IF(ISNUMBER(E33),SUM(E33:E36),"")</f>
        <v>143</v>
      </c>
      <c r="F37" s="326">
        <f>IF(ISNUMBER(F33),SUM(F33:F36),"")</f>
        <v>3</v>
      </c>
      <c r="G37" s="327">
        <f>IF(ISNUMBER(G33),SUM(G33:G36),"")</f>
        <v>428</v>
      </c>
      <c r="H37" s="328"/>
      <c r="I37" s="329"/>
      <c r="K37" s="322">
        <v>1314</v>
      </c>
      <c r="L37" s="323"/>
      <c r="M37" s="324" t="s">
        <v>17</v>
      </c>
      <c r="N37" s="325">
        <f>IF(ISNUMBER(N33),SUM(N33:N36),"")</f>
        <v>300</v>
      </c>
      <c r="O37" s="326">
        <f>IF(ISNUMBER(O33),SUM(O33:O36),"")</f>
        <v>121</v>
      </c>
      <c r="P37" s="326">
        <f>IF(ISNUMBER(P33),SUM(P33:P36),"")</f>
        <v>7</v>
      </c>
      <c r="Q37" s="330">
        <f>IF(ISNUMBER(Q33),SUM(Q33:Q36),"")</f>
        <v>421</v>
      </c>
      <c r="R37" s="328"/>
      <c r="S37" s="329"/>
    </row>
    <row r="38" spans="1:19" ht="5.0999999999999996" customHeight="1" thickBot="1" x14ac:dyDescent="0.25"/>
    <row r="39" spans="1:19" ht="20.100000000000001" customHeight="1" thickBot="1" x14ac:dyDescent="0.25">
      <c r="A39" s="331"/>
      <c r="B39" s="332"/>
      <c r="C39" s="333" t="s">
        <v>40</v>
      </c>
      <c r="D39" s="334">
        <f>IF(ISNUMBER(D12),SUM(D12,D17,D22,D27,D32,D37),"")</f>
        <v>1737</v>
      </c>
      <c r="E39" s="335">
        <f>IF(ISNUMBER(E12),SUM(E12,E17,E22,E27,E32,E37),"")</f>
        <v>706</v>
      </c>
      <c r="F39" s="335">
        <f>IF(ISNUMBER(F12),SUM(F12,F17,F22,F27,F32,F37),"")</f>
        <v>60</v>
      </c>
      <c r="G39" s="336">
        <f>IF(ISNUMBER(G12),SUM(G12,G17,G22,G27,G32,G37),"")</f>
        <v>2443</v>
      </c>
      <c r="H39" s="337"/>
      <c r="I39" s="338">
        <f>IF(ISNUMBER(G39),IF(G39&gt;Q39,4,IF(G39=Q39,2,0)),"")</f>
        <v>0</v>
      </c>
      <c r="K39" s="331"/>
      <c r="L39" s="332"/>
      <c r="M39" s="333" t="s">
        <v>40</v>
      </c>
      <c r="N39" s="334">
        <f>IF(ISNUMBER(N12),SUM(N12,N17,N22,N27,N32,N37),"")</f>
        <v>1834</v>
      </c>
      <c r="O39" s="335">
        <f>IF(ISNUMBER(O12),SUM(O12,O17,O22,O27,O32,O37),"")</f>
        <v>749</v>
      </c>
      <c r="P39" s="335">
        <f>IF(ISNUMBER(P12),SUM(P12,P17,P22,P27,P32,P37),"")</f>
        <v>47</v>
      </c>
      <c r="Q39" s="336">
        <f>IF(ISNUMBER(Q12),SUM(Q12,Q17,Q22,Q27,Q32,Q37),"")</f>
        <v>2583</v>
      </c>
      <c r="R39" s="337"/>
      <c r="S39" s="338">
        <f>IF(ISNUMBER(Q39),IF(G39&lt;Q39,4,IF(G39=Q39,2,0)),"")</f>
        <v>4</v>
      </c>
    </row>
    <row r="40" spans="1:19" ht="5.0999999999999996" customHeight="1" thickBot="1" x14ac:dyDescent="0.25"/>
    <row r="41" spans="1:19" ht="18" customHeight="1" thickBot="1" x14ac:dyDescent="0.25">
      <c r="A41" s="339" t="s">
        <v>271</v>
      </c>
      <c r="B41" s="339"/>
      <c r="C41" s="340"/>
      <c r="D41" s="340"/>
      <c r="E41" s="340"/>
      <c r="G41" s="341" t="s">
        <v>42</v>
      </c>
      <c r="H41" s="341"/>
      <c r="I41" s="342">
        <f>IF(ISNUMBER(I11),SUM(I11,I16,I21,I26,I31,I36,I39),"")</f>
        <v>4</v>
      </c>
      <c r="K41" s="339" t="s">
        <v>271</v>
      </c>
      <c r="L41" s="339"/>
      <c r="M41" s="340"/>
      <c r="N41" s="340"/>
      <c r="O41" s="340"/>
      <c r="Q41" s="341" t="s">
        <v>42</v>
      </c>
      <c r="R41" s="341"/>
      <c r="S41" s="342">
        <f>IF(ISNUMBER(S11),SUM(S11,S16,S21,S26,S31,S36,S39),"")</f>
        <v>12</v>
      </c>
    </row>
    <row r="42" spans="1:19" ht="20.100000000000001" customHeight="1" x14ac:dyDescent="0.2">
      <c r="A42" s="339" t="s">
        <v>272</v>
      </c>
      <c r="B42" s="339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P42" s="177" t="s">
        <v>273</v>
      </c>
      <c r="Q42" s="340"/>
      <c r="R42" s="340"/>
      <c r="S42" s="340"/>
    </row>
    <row r="43" spans="1:19" ht="9.9499999999999993" customHeight="1" x14ac:dyDescent="0.2"/>
    <row r="44" spans="1:19" ht="30" customHeight="1" x14ac:dyDescent="0.3">
      <c r="A44" s="60" t="s">
        <v>47</v>
      </c>
    </row>
    <row r="45" spans="1:19" ht="20.100000000000001" customHeight="1" x14ac:dyDescent="0.2">
      <c r="B45" s="177" t="s">
        <v>48</v>
      </c>
      <c r="C45" s="344">
        <v>0.72916666666666663</v>
      </c>
      <c r="D45" s="345"/>
      <c r="I45" s="177" t="s">
        <v>50</v>
      </c>
      <c r="J45" s="345">
        <v>20</v>
      </c>
      <c r="K45" s="345"/>
    </row>
    <row r="46" spans="1:19" ht="20.100000000000001" customHeight="1" x14ac:dyDescent="0.2">
      <c r="B46" s="177" t="s">
        <v>51</v>
      </c>
      <c r="C46" s="346">
        <v>0.93055555555555547</v>
      </c>
      <c r="D46" s="347"/>
      <c r="I46" s="177" t="s">
        <v>53</v>
      </c>
      <c r="J46" s="347">
        <v>7</v>
      </c>
      <c r="K46" s="347"/>
      <c r="P46" s="177" t="s">
        <v>54</v>
      </c>
      <c r="Q46" s="348"/>
      <c r="R46" s="348"/>
      <c r="S46" s="348"/>
    </row>
    <row r="47" spans="1:19" ht="9.9499999999999993" customHeight="1" x14ac:dyDescent="0.2"/>
    <row r="48" spans="1:19" ht="15" customHeight="1" x14ac:dyDescent="0.2">
      <c r="A48" s="178" t="s">
        <v>55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80"/>
    </row>
    <row r="49" spans="1:19" ht="90" customHeight="1" x14ac:dyDescent="0.2">
      <c r="A49" s="349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1"/>
    </row>
    <row r="50" spans="1:19" ht="5.0999999999999996" customHeight="1" x14ac:dyDescent="0.2"/>
    <row r="51" spans="1:19" ht="15" customHeight="1" x14ac:dyDescent="0.2">
      <c r="A51" s="178" t="s">
        <v>56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80"/>
    </row>
    <row r="52" spans="1:19" ht="90" customHeight="1" x14ac:dyDescent="0.2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1"/>
    </row>
    <row r="53" spans="1:19" ht="5.0999999999999996" customHeight="1" x14ac:dyDescent="0.2"/>
    <row r="54" spans="1:19" ht="15" customHeight="1" x14ac:dyDescent="0.2">
      <c r="A54" s="189" t="s">
        <v>62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1"/>
    </row>
    <row r="55" spans="1:19" ht="90" customHeight="1" x14ac:dyDescent="0.2">
      <c r="A55" s="352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4"/>
    </row>
    <row r="56" spans="1:19" ht="5.0999999999999996" customHeight="1" x14ac:dyDescent="0.2"/>
    <row r="57" spans="1:19" ht="15" customHeight="1" x14ac:dyDescent="0.2">
      <c r="A57" s="178" t="s">
        <v>63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80"/>
    </row>
    <row r="58" spans="1:19" ht="90" customHeight="1" x14ac:dyDescent="0.2">
      <c r="A58" s="349" t="s">
        <v>274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1"/>
    </row>
    <row r="59" spans="1:19" ht="30" customHeight="1" x14ac:dyDescent="0.2">
      <c r="A59" s="184" t="s">
        <v>64</v>
      </c>
      <c r="B59" s="184"/>
      <c r="C59" s="355"/>
      <c r="D59" s="355"/>
      <c r="E59" s="355"/>
      <c r="F59" s="355"/>
      <c r="G59" s="355"/>
      <c r="H59" s="355"/>
    </row>
  </sheetData>
  <mergeCells count="83">
    <mergeCell ref="A57:S57"/>
    <mergeCell ref="A58:S58"/>
    <mergeCell ref="A59:B59"/>
    <mergeCell ref="C59:H59"/>
    <mergeCell ref="A48:S48"/>
    <mergeCell ref="A49:S49"/>
    <mergeCell ref="A51:S51"/>
    <mergeCell ref="A52:S52"/>
    <mergeCell ref="A54:S54"/>
    <mergeCell ref="A55:S55"/>
    <mergeCell ref="G41:H41"/>
    <mergeCell ref="Q41:R41"/>
    <mergeCell ref="E42:N42"/>
    <mergeCell ref="C45:D45"/>
    <mergeCell ref="J45:K45"/>
    <mergeCell ref="C46:D46"/>
    <mergeCell ref="J46:K46"/>
    <mergeCell ref="Q46:S46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1:C2"/>
    <mergeCell ref="D1:I1"/>
    <mergeCell ref="L1:N1"/>
    <mergeCell ref="O1:P1"/>
    <mergeCell ref="Q1:S1"/>
    <mergeCell ref="B3:I3"/>
    <mergeCell ref="L3:S3"/>
  </mergeCells>
  <printOptions horizontalCentered="1" verticalCentered="1"/>
  <pageMargins left="0.39370078740157483" right="0.39370078740157483" top="0.31496062992125984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Meteor A-Rudná</vt:lpstr>
      <vt:lpstr>Slavia B-Praga</vt:lpstr>
      <vt:lpstr>US B-Radotín</vt:lpstr>
      <vt:lpstr>Žižkov B-Astra</vt:lpstr>
      <vt:lpstr>DP-Admira</vt:lpstr>
      <vt:lpstr>KO C-US A</vt:lpstr>
      <vt:lpstr>ČVUT-Union B</vt:lpstr>
      <vt:lpstr>'US B-Radotín'!Oblast_tisku</vt:lpstr>
      <vt:lpstr>'Žižkov B-Astra'!Oblast_tisku</vt:lpstr>
      <vt:lpstr>'US B-Radotín'!výmaz</vt:lpstr>
      <vt:lpstr>'Žižkov B-Astra'!výmaz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Kučera</dc:creator>
  <cp:lastModifiedBy>Josef Kučera</cp:lastModifiedBy>
  <dcterms:created xsi:type="dcterms:W3CDTF">2017-03-14T21:12:04Z</dcterms:created>
  <dcterms:modified xsi:type="dcterms:W3CDTF">2017-03-17T11:10:45Z</dcterms:modified>
</cp:coreProperties>
</file>