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áta\Documents\1516\2.kolo\"/>
    </mc:Choice>
  </mc:AlternateContent>
  <bookViews>
    <workbookView xWindow="0" yWindow="0" windowWidth="21270" windowHeight="10725"/>
  </bookViews>
  <sheets>
    <sheet name="Žižkov C-Slavia C" sheetId="2" r:id="rId1"/>
    <sheet name="US B-KoE" sheetId="3" r:id="rId2"/>
    <sheet name="Rudná C-Rapid A" sheetId="4" r:id="rId3"/>
    <sheet name="Radlice-RudnáB" sheetId="5" r:id="rId4"/>
    <sheet name="KoD-Kobylisy B" sheetId="6" r:id="rId5"/>
    <sheet name="Kobylisy C-VršoviceB" sheetId="7" r:id="rId6"/>
    <sheet name="List1" sheetId="1" r:id="rId7"/>
  </sheets>
  <externalReferences>
    <externalReference r:id="rId8"/>
    <externalReference r:id="rId9"/>
    <externalReference r:id="rId10"/>
    <externalReference r:id="rId11"/>
  </externalReferences>
  <definedNames>
    <definedName name="G57A1" localSheetId="5">#REF!</definedName>
    <definedName name="G57A1" localSheetId="4">#REF!</definedName>
    <definedName name="G57A1">#REF!</definedName>
    <definedName name="G57A1_2">#REF!</definedName>
    <definedName name="_xlnm.Print_Area" localSheetId="5">'Kobylisy C-VršoviceB'!$A$1:$S$72</definedName>
    <definedName name="_xlnm.Print_Area" localSheetId="4">'KoD-Kobylisy B'!$A$1:$S$72</definedName>
    <definedName name="_xlnm.Print_Area" localSheetId="3">'Radlice-RudnáB'!$A$1:$S$72</definedName>
    <definedName name="_xlnm.Print_Area" localSheetId="2">'Rudná C-Rapid A'!$A$1:$S$66</definedName>
    <definedName name="_xlnm.Print_Area" localSheetId="1">'US B-KoE'!$A$1:$S$66</definedName>
    <definedName name="_xlnm.Print_Area" localSheetId="0">'Žižkov C-Slavia C'!$A$1:$S$66</definedName>
    <definedName name="Print_Area_0" localSheetId="1">'US B-KoE'!$A$1:$S$66</definedName>
    <definedName name="Print_Area_0_0" localSheetId="1">'US B-KoE'!$A$1:$S$66</definedName>
    <definedName name="Print_Area_0_0_0" localSheetId="1">'US B-KoE'!$A$1:$S$66</definedName>
    <definedName name="Print_Area_0_0_0_0" localSheetId="1">'US B-KoE'!$A$1:$S$66</definedName>
    <definedName name="výmaz" localSheetId="5">'Kobylisy C-VršoviceB'!$D$8:$F$11,'Kobylisy C-VršoviceB'!$D$14:$F$17,'Kobylisy C-VršoviceB'!$D$20:$F$23,'Kobylisy C-VršoviceB'!$D$26:$F$29,'Kobylisy C-VršoviceB'!$D$32:$F$35,'Kobylisy C-VršoviceB'!$D$38:$F$41,'Kobylisy C-VršoviceB'!$N$8:$P$11,'Kobylisy C-VršoviceB'!$N$14:$P$17,'Kobylisy C-VršoviceB'!$N$20:$P$23,'Kobylisy C-VršoviceB'!$N$26:$P$29,'Kobylisy C-VršoviceB'!$N$32:$P$35,'Kobylisy C-VršoviceB'!$N$38:$P$41,'Kobylisy C-VršoviceB'!$A$8:$B$43,'Kobylisy C-VršoviceB'!$K$8:$L$43</definedName>
    <definedName name="výmaz" localSheetId="4">'KoD-Kobylisy B'!$D$8:$F$11,'KoD-Kobylisy B'!$D$14:$F$17,'KoD-Kobylisy B'!$D$20:$F$23,'KoD-Kobylisy B'!$D$26:$F$29,'KoD-Kobylisy B'!$D$32:$F$35,'KoD-Kobylisy B'!$D$38:$F$41,'KoD-Kobylisy B'!$N$8:$P$11,'KoD-Kobylisy B'!$N$14:$P$17,'KoD-Kobylisy B'!$N$20:$P$23,'KoD-Kobylisy B'!$N$26:$P$29,'KoD-Kobylisy B'!$N$32:$P$35,'KoD-Kobylisy B'!$N$38:$P$41,'KoD-Kobylisy B'!$A$8:$B$43,'KoD-Kobylisy B'!$K$8:$L$43</definedName>
    <definedName name="výmaz" localSheetId="3">('Radlice-RudnáB'!$D$8:$F$11,'Radlice-RudnáB'!$D$14:$F$17,'Radlice-RudnáB'!$D$20:$F$23,'Radlice-RudnáB'!$D$26:$F$29,'Radlice-RudnáB'!$D$32:$F$35,'Radlice-RudnáB'!$D$38:$F$41,'Radlice-RudnáB'!$N$8:$P$11,'Radlice-RudnáB'!$N$14:$P$17,'Radlice-RudnáB'!$N$20:$P$23,'Radlice-RudnáB'!$N$26:$P$29,'Radlice-RudnáB'!$N$32:$P$35,'Radlice-RudnáB'!$N$38:$P$41,'Radlice-RudnáB'!$A$8:$B$43,'Radlice-RudnáB'!$K$8:$L$43)</definedName>
    <definedName name="výmaz" localSheetId="1">'US B-KoE'!$D$8:$F$11,'US B-KoE'!$D$13:$F$16,'US B-KoE'!$D$18:$F$21,'US B-KoE'!$D$23:$F$26,'US B-KoE'!$D$28:$F$31,'US B-KoE'!$D$33:$F$36,'US B-KoE'!$N$8:$P$11,'US B-KoE'!$N$13:$P$16,'US B-KoE'!$N$18:$P$21,'US B-KoE'!$N$23:$P$26,'US B-KoE'!$N$28:$P$31,'US B-KoE'!$N$33:$P$36,'US B-KoE'!$A$8:$B$37,'US B-KoE'!$K$8:$L$37</definedName>
    <definedName name="výmaz">'Žižkov C-Slavia C'!$D$8:$F$11,'Žižkov C-Slavia C'!$D$13:$F$16,'Žižkov C-Slavia C'!$D$18:$F$21,'Žižkov C-Slavia C'!$D$23:$F$26,'Žižkov C-Slavia C'!$D$28:$F$31,'Žižkov C-Slavia C'!$D$33:$F$36,'Žižkov C-Slavia C'!$N$8:$P$11,'Žižkov C-Slavia C'!$N$13:$P$16,'Žižkov C-Slavia C'!$N$18:$P$21,'Žižkov C-Slavia C'!$N$23:$P$26,'Žižkov C-Slavia C'!$N$28:$P$31,'Žižkov C-Slavia C'!$N$33:$P$36,'Žižkov C-Slavia C'!$A$8:$B$37,'Žižkov C-Slavia C'!$K$8:$L$37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7" l="1"/>
  <c r="G8" i="7"/>
  <c r="K8" i="7"/>
  <c r="Q8" i="7"/>
  <c r="Q13" i="7" s="1"/>
  <c r="G9" i="7"/>
  <c r="G13" i="7" s="1"/>
  <c r="Q9" i="7"/>
  <c r="A10" i="7"/>
  <c r="G10" i="7"/>
  <c r="K10" i="7"/>
  <c r="Q10" i="7"/>
  <c r="G11" i="7"/>
  <c r="Q11" i="7"/>
  <c r="D13" i="7"/>
  <c r="E13" i="7"/>
  <c r="F13" i="7"/>
  <c r="N13" i="7"/>
  <c r="N45" i="7" s="1"/>
  <c r="O13" i="7"/>
  <c r="P13" i="7"/>
  <c r="P45" i="7" s="1"/>
  <c r="A14" i="7"/>
  <c r="G14" i="7"/>
  <c r="K14" i="7"/>
  <c r="Q14" i="7"/>
  <c r="G15" i="7"/>
  <c r="G19" i="7" s="1"/>
  <c r="I17" i="7" s="1"/>
  <c r="Q15" i="7"/>
  <c r="A16" i="7"/>
  <c r="G16" i="7"/>
  <c r="K16" i="7"/>
  <c r="Q16" i="7"/>
  <c r="G17" i="7"/>
  <c r="Q17" i="7"/>
  <c r="Q19" i="7" s="1"/>
  <c r="D19" i="7"/>
  <c r="E19" i="7"/>
  <c r="F19" i="7"/>
  <c r="N19" i="7"/>
  <c r="O19" i="7"/>
  <c r="P19" i="7"/>
  <c r="G20" i="7"/>
  <c r="G25" i="7" s="1"/>
  <c r="Q20" i="7"/>
  <c r="G21" i="7"/>
  <c r="Q21" i="7"/>
  <c r="Q25" i="7" s="1"/>
  <c r="S23" i="7" s="1"/>
  <c r="G22" i="7"/>
  <c r="Q22" i="7"/>
  <c r="G23" i="7"/>
  <c r="Q23" i="7"/>
  <c r="D25" i="7"/>
  <c r="E25" i="7"/>
  <c r="E45" i="7" s="1"/>
  <c r="F25" i="7"/>
  <c r="N25" i="7"/>
  <c r="O25" i="7"/>
  <c r="P25" i="7"/>
  <c r="A26" i="7"/>
  <c r="G26" i="7"/>
  <c r="K26" i="7"/>
  <c r="Q26" i="7"/>
  <c r="G27" i="7"/>
  <c r="G31" i="7" s="1"/>
  <c r="I29" i="7" s="1"/>
  <c r="Q27" i="7"/>
  <c r="A28" i="7"/>
  <c r="G28" i="7"/>
  <c r="K28" i="7"/>
  <c r="Q28" i="7"/>
  <c r="G29" i="7"/>
  <c r="Q29" i="7"/>
  <c r="Q31" i="7" s="1"/>
  <c r="D31" i="7"/>
  <c r="E31" i="7"/>
  <c r="F31" i="7"/>
  <c r="N31" i="7"/>
  <c r="O31" i="7"/>
  <c r="P31" i="7"/>
  <c r="A32" i="7"/>
  <c r="G32" i="7"/>
  <c r="K32" i="7"/>
  <c r="Q32" i="7"/>
  <c r="Q37" i="7" s="1"/>
  <c r="S35" i="7" s="1"/>
  <c r="G33" i="7"/>
  <c r="G37" i="7" s="1"/>
  <c r="Q33" i="7"/>
  <c r="A34" i="7"/>
  <c r="G34" i="7"/>
  <c r="K34" i="7"/>
  <c r="Q34" i="7"/>
  <c r="G35" i="7"/>
  <c r="Q35" i="7"/>
  <c r="D37" i="7"/>
  <c r="E37" i="7"/>
  <c r="F37" i="7"/>
  <c r="F45" i="7" s="1"/>
  <c r="N37" i="7"/>
  <c r="O37" i="7"/>
  <c r="P37" i="7"/>
  <c r="A38" i="7"/>
  <c r="G38" i="7"/>
  <c r="K38" i="7"/>
  <c r="Q38" i="7"/>
  <c r="G39" i="7"/>
  <c r="G43" i="7" s="1"/>
  <c r="I41" i="7" s="1"/>
  <c r="Q39" i="7"/>
  <c r="A40" i="7"/>
  <c r="G40" i="7"/>
  <c r="K40" i="7"/>
  <c r="Q40" i="7"/>
  <c r="G41" i="7"/>
  <c r="Q41" i="7"/>
  <c r="Q43" i="7" s="1"/>
  <c r="D43" i="7"/>
  <c r="E43" i="7"/>
  <c r="F43" i="7"/>
  <c r="N43" i="7"/>
  <c r="O43" i="7"/>
  <c r="P43" i="7"/>
  <c r="D45" i="7"/>
  <c r="O45" i="7"/>
  <c r="G8" i="6"/>
  <c r="Q8" i="6"/>
  <c r="G9" i="6"/>
  <c r="G13" i="6" s="1"/>
  <c r="Q9" i="6"/>
  <c r="Q13" i="6" s="1"/>
  <c r="G10" i="6"/>
  <c r="Q10" i="6"/>
  <c r="G11" i="6"/>
  <c r="Q11" i="6"/>
  <c r="D13" i="6"/>
  <c r="D45" i="6" s="1"/>
  <c r="E13" i="6"/>
  <c r="E45" i="6" s="1"/>
  <c r="F13" i="6"/>
  <c r="N13" i="6"/>
  <c r="N45" i="6" s="1"/>
  <c r="O13" i="6"/>
  <c r="O45" i="6" s="1"/>
  <c r="P13" i="6"/>
  <c r="G14" i="6"/>
  <c r="Q14" i="6"/>
  <c r="G15" i="6"/>
  <c r="Q15" i="6"/>
  <c r="G16" i="6"/>
  <c r="Q16" i="6"/>
  <c r="G17" i="6"/>
  <c r="Q17" i="6"/>
  <c r="D19" i="6"/>
  <c r="E19" i="6"/>
  <c r="F19" i="6"/>
  <c r="G19" i="6"/>
  <c r="I17" i="6" s="1"/>
  <c r="N19" i="6"/>
  <c r="O19" i="6"/>
  <c r="P19" i="6"/>
  <c r="Q19" i="6"/>
  <c r="S17" i="6" s="1"/>
  <c r="G20" i="6"/>
  <c r="Q20" i="6"/>
  <c r="G21" i="6"/>
  <c r="G25" i="6" s="1"/>
  <c r="Q21" i="6"/>
  <c r="Q25" i="6" s="1"/>
  <c r="S23" i="6" s="1"/>
  <c r="G22" i="6"/>
  <c r="Q22" i="6"/>
  <c r="G23" i="6"/>
  <c r="Q23" i="6"/>
  <c r="D25" i="6"/>
  <c r="E25" i="6"/>
  <c r="F25" i="6"/>
  <c r="N25" i="6"/>
  <c r="O25" i="6"/>
  <c r="P25" i="6"/>
  <c r="G26" i="6"/>
  <c r="Q26" i="6"/>
  <c r="G27" i="6"/>
  <c r="Q27" i="6"/>
  <c r="G28" i="6"/>
  <c r="Q28" i="6"/>
  <c r="G29" i="6"/>
  <c r="Q29" i="6"/>
  <c r="D31" i="6"/>
  <c r="E31" i="6"/>
  <c r="F31" i="6"/>
  <c r="G31" i="6"/>
  <c r="I29" i="6" s="1"/>
  <c r="N31" i="6"/>
  <c r="O31" i="6"/>
  <c r="P31" i="6"/>
  <c r="Q31" i="6"/>
  <c r="S29" i="6" s="1"/>
  <c r="G32" i="6"/>
  <c r="Q32" i="6"/>
  <c r="G33" i="6"/>
  <c r="G37" i="6" s="1"/>
  <c r="Q33" i="6"/>
  <c r="Q37" i="6" s="1"/>
  <c r="S35" i="6" s="1"/>
  <c r="G34" i="6"/>
  <c r="Q34" i="6"/>
  <c r="G35" i="6"/>
  <c r="Q35" i="6"/>
  <c r="D37" i="6"/>
  <c r="E37" i="6"/>
  <c r="F37" i="6"/>
  <c r="N37" i="6"/>
  <c r="O37" i="6"/>
  <c r="P37" i="6"/>
  <c r="G38" i="6"/>
  <c r="Q38" i="6"/>
  <c r="G39" i="6"/>
  <c r="Q39" i="6"/>
  <c r="G40" i="6"/>
  <c r="Q40" i="6"/>
  <c r="G41" i="6"/>
  <c r="Q41" i="6"/>
  <c r="D43" i="6"/>
  <c r="E43" i="6"/>
  <c r="F43" i="6"/>
  <c r="G43" i="6"/>
  <c r="I41" i="6" s="1"/>
  <c r="N43" i="6"/>
  <c r="O43" i="6"/>
  <c r="P43" i="6"/>
  <c r="Q43" i="6"/>
  <c r="S41" i="6" s="1"/>
  <c r="F45" i="6"/>
  <c r="P45" i="6"/>
  <c r="G8" i="5"/>
  <c r="G13" i="5" s="1"/>
  <c r="Q8" i="5"/>
  <c r="G9" i="5"/>
  <c r="Q9" i="5"/>
  <c r="Q13" i="5" s="1"/>
  <c r="G10" i="5"/>
  <c r="Q10" i="5"/>
  <c r="G11" i="5"/>
  <c r="Q11" i="5"/>
  <c r="D13" i="5"/>
  <c r="D45" i="5" s="1"/>
  <c r="E13" i="5"/>
  <c r="F13" i="5"/>
  <c r="N13" i="5"/>
  <c r="N45" i="5" s="1"/>
  <c r="O13" i="5"/>
  <c r="P13" i="5"/>
  <c r="G14" i="5"/>
  <c r="G19" i="5" s="1"/>
  <c r="I17" i="5" s="1"/>
  <c r="Q14" i="5"/>
  <c r="G15" i="5"/>
  <c r="Q15" i="5"/>
  <c r="G16" i="5"/>
  <c r="Q16" i="5"/>
  <c r="G17" i="5"/>
  <c r="Q17" i="5"/>
  <c r="Q19" i="5" s="1"/>
  <c r="D19" i="5"/>
  <c r="E19" i="5"/>
  <c r="F19" i="5"/>
  <c r="N19" i="5"/>
  <c r="O19" i="5"/>
  <c r="P19" i="5"/>
  <c r="P45" i="5" s="1"/>
  <c r="G20" i="5"/>
  <c r="G25" i="5" s="1"/>
  <c r="Q20" i="5"/>
  <c r="G21" i="5"/>
  <c r="Q21" i="5"/>
  <c r="Q25" i="5" s="1"/>
  <c r="S23" i="5" s="1"/>
  <c r="G22" i="5"/>
  <c r="Q22" i="5"/>
  <c r="G23" i="5"/>
  <c r="Q23" i="5"/>
  <c r="D25" i="5"/>
  <c r="E25" i="5"/>
  <c r="F25" i="5"/>
  <c r="N25" i="5"/>
  <c r="O25" i="5"/>
  <c r="P25" i="5"/>
  <c r="G26" i="5"/>
  <c r="G31" i="5" s="1"/>
  <c r="I29" i="5" s="1"/>
  <c r="Q26" i="5"/>
  <c r="G27" i="5"/>
  <c r="Q27" i="5"/>
  <c r="G28" i="5"/>
  <c r="Q28" i="5"/>
  <c r="G29" i="5"/>
  <c r="Q29" i="5"/>
  <c r="Q31" i="5" s="1"/>
  <c r="D31" i="5"/>
  <c r="E31" i="5"/>
  <c r="F31" i="5"/>
  <c r="F45" i="5" s="1"/>
  <c r="N31" i="5"/>
  <c r="O31" i="5"/>
  <c r="P31" i="5"/>
  <c r="G32" i="5"/>
  <c r="G37" i="5" s="1"/>
  <c r="Q32" i="5"/>
  <c r="G33" i="5"/>
  <c r="Q33" i="5"/>
  <c r="Q37" i="5" s="1"/>
  <c r="S35" i="5" s="1"/>
  <c r="G34" i="5"/>
  <c r="Q34" i="5"/>
  <c r="G35" i="5"/>
  <c r="Q35" i="5"/>
  <c r="D37" i="5"/>
  <c r="E37" i="5"/>
  <c r="F37" i="5"/>
  <c r="N37" i="5"/>
  <c r="O37" i="5"/>
  <c r="P37" i="5"/>
  <c r="G38" i="5"/>
  <c r="G43" i="5" s="1"/>
  <c r="I41" i="5" s="1"/>
  <c r="Q38" i="5"/>
  <c r="G39" i="5"/>
  <c r="Q39" i="5"/>
  <c r="G40" i="5"/>
  <c r="Q40" i="5"/>
  <c r="G41" i="5"/>
  <c r="Q41" i="5"/>
  <c r="Q43" i="5" s="1"/>
  <c r="D43" i="5"/>
  <c r="E43" i="5"/>
  <c r="F43" i="5"/>
  <c r="N43" i="5"/>
  <c r="O43" i="5"/>
  <c r="P43" i="5"/>
  <c r="E45" i="5"/>
  <c r="O45" i="5"/>
  <c r="Q1" i="4"/>
  <c r="G8" i="4"/>
  <c r="Q8" i="4"/>
  <c r="G9" i="4"/>
  <c r="Q9" i="4"/>
  <c r="P12" i="4" s="1"/>
  <c r="G10" i="4"/>
  <c r="D12" i="4" s="1"/>
  <c r="Q10" i="4"/>
  <c r="G11" i="4"/>
  <c r="Q11" i="4"/>
  <c r="E12" i="4"/>
  <c r="F12" i="4"/>
  <c r="G12" i="4"/>
  <c r="G13" i="4"/>
  <c r="Q13" i="4"/>
  <c r="N17" i="4" s="1"/>
  <c r="G14" i="4"/>
  <c r="E17" i="4" s="1"/>
  <c r="Q14" i="4"/>
  <c r="G15" i="4"/>
  <c r="Q15" i="4"/>
  <c r="G16" i="4"/>
  <c r="Q16" i="4"/>
  <c r="D17" i="4"/>
  <c r="G17" i="4"/>
  <c r="Q17" i="4"/>
  <c r="G18" i="4"/>
  <c r="G22" i="4" s="1"/>
  <c r="Q18" i="4"/>
  <c r="G19" i="4"/>
  <c r="Q19" i="4"/>
  <c r="P22" i="4" s="1"/>
  <c r="G20" i="4"/>
  <c r="Q20" i="4"/>
  <c r="G21" i="4"/>
  <c r="Q21" i="4"/>
  <c r="E22" i="4"/>
  <c r="F22" i="4"/>
  <c r="O22" i="4"/>
  <c r="G23" i="4"/>
  <c r="E27" i="4" s="1"/>
  <c r="Q23" i="4"/>
  <c r="N27" i="4" s="1"/>
  <c r="G24" i="4"/>
  <c r="Q24" i="4"/>
  <c r="G25" i="4"/>
  <c r="Q25" i="4"/>
  <c r="G26" i="4"/>
  <c r="F27" i="4" s="1"/>
  <c r="Q26" i="4"/>
  <c r="D27" i="4"/>
  <c r="G27" i="4"/>
  <c r="I26" i="4" s="1"/>
  <c r="Q27" i="4"/>
  <c r="G28" i="4"/>
  <c r="G32" i="4" s="1"/>
  <c r="Q28" i="4"/>
  <c r="G29" i="4"/>
  <c r="Q29" i="4"/>
  <c r="P32" i="4" s="1"/>
  <c r="G30" i="4"/>
  <c r="Q30" i="4"/>
  <c r="G31" i="4"/>
  <c r="Q31" i="4"/>
  <c r="E32" i="4"/>
  <c r="F32" i="4"/>
  <c r="O32" i="4"/>
  <c r="G33" i="4"/>
  <c r="E37" i="4" s="1"/>
  <c r="Q33" i="4"/>
  <c r="N37" i="4" s="1"/>
  <c r="G34" i="4"/>
  <c r="F37" i="4" s="1"/>
  <c r="Q34" i="4"/>
  <c r="G35" i="4"/>
  <c r="Q35" i="4"/>
  <c r="G36" i="4"/>
  <c r="Q36" i="4"/>
  <c r="D37" i="4"/>
  <c r="G37" i="4"/>
  <c r="I36" i="4" s="1"/>
  <c r="Q37" i="4"/>
  <c r="G8" i="3"/>
  <c r="Q8" i="3"/>
  <c r="G9" i="3"/>
  <c r="Q9" i="3"/>
  <c r="Q12" i="3" s="1"/>
  <c r="G10" i="3"/>
  <c r="Q10" i="3"/>
  <c r="G11" i="3"/>
  <c r="Q11" i="3"/>
  <c r="D12" i="3"/>
  <c r="E12" i="3"/>
  <c r="E39" i="3" s="1"/>
  <c r="F12" i="3"/>
  <c r="G12" i="3"/>
  <c r="N12" i="3"/>
  <c r="O12" i="3"/>
  <c r="O39" i="3" s="1"/>
  <c r="P12" i="3"/>
  <c r="G13" i="3"/>
  <c r="Q13" i="3"/>
  <c r="G14" i="3"/>
  <c r="Q14" i="3"/>
  <c r="G15" i="3"/>
  <c r="Q15" i="3"/>
  <c r="G16" i="3"/>
  <c r="Q16" i="3"/>
  <c r="D17" i="3"/>
  <c r="E17" i="3"/>
  <c r="F17" i="3"/>
  <c r="G17" i="3"/>
  <c r="I16" i="3" s="1"/>
  <c r="N17" i="3"/>
  <c r="O17" i="3"/>
  <c r="P17" i="3"/>
  <c r="Q17" i="3"/>
  <c r="S16" i="3" s="1"/>
  <c r="G18" i="3"/>
  <c r="G22" i="3" s="1"/>
  <c r="Q18" i="3"/>
  <c r="G19" i="3"/>
  <c r="Q19" i="3"/>
  <c r="Q22" i="3" s="1"/>
  <c r="G20" i="3"/>
  <c r="Q20" i="3"/>
  <c r="G21" i="3"/>
  <c r="Q21" i="3"/>
  <c r="D22" i="3"/>
  <c r="E22" i="3"/>
  <c r="F22" i="3"/>
  <c r="N22" i="3"/>
  <c r="O22" i="3"/>
  <c r="P22" i="3"/>
  <c r="G23" i="3"/>
  <c r="Q23" i="3"/>
  <c r="G24" i="3"/>
  <c r="Q24" i="3"/>
  <c r="G25" i="3"/>
  <c r="Q25" i="3"/>
  <c r="G26" i="3"/>
  <c r="Q26" i="3"/>
  <c r="D27" i="3"/>
  <c r="E27" i="3"/>
  <c r="F27" i="3"/>
  <c r="G27" i="3"/>
  <c r="I26" i="3" s="1"/>
  <c r="N27" i="3"/>
  <c r="O27" i="3"/>
  <c r="P27" i="3"/>
  <c r="Q27" i="3"/>
  <c r="S26" i="3" s="1"/>
  <c r="G28" i="3"/>
  <c r="G32" i="3" s="1"/>
  <c r="I31" i="3" s="1"/>
  <c r="Q28" i="3"/>
  <c r="G29" i="3"/>
  <c r="Q29" i="3"/>
  <c r="Q32" i="3" s="1"/>
  <c r="G30" i="3"/>
  <c r="Q30" i="3"/>
  <c r="G31" i="3"/>
  <c r="Q31" i="3"/>
  <c r="D32" i="3"/>
  <c r="E32" i="3"/>
  <c r="F32" i="3"/>
  <c r="N32" i="3"/>
  <c r="O32" i="3"/>
  <c r="P32" i="3"/>
  <c r="G33" i="3"/>
  <c r="Q33" i="3"/>
  <c r="G34" i="3"/>
  <c r="Q34" i="3"/>
  <c r="G35" i="3"/>
  <c r="Q35" i="3"/>
  <c r="G36" i="3"/>
  <c r="Q36" i="3"/>
  <c r="D37" i="3"/>
  <c r="E37" i="3"/>
  <c r="F37" i="3"/>
  <c r="G37" i="3"/>
  <c r="I36" i="3" s="1"/>
  <c r="N37" i="3"/>
  <c r="N39" i="3" s="1"/>
  <c r="O37" i="3"/>
  <c r="P37" i="3"/>
  <c r="Q37" i="3"/>
  <c r="S36" i="3" s="1"/>
  <c r="D39" i="3"/>
  <c r="F39" i="3"/>
  <c r="P39" i="3"/>
  <c r="G8" i="2"/>
  <c r="G12" i="2" s="1"/>
  <c r="Q8" i="2"/>
  <c r="G9" i="2"/>
  <c r="Q9" i="2"/>
  <c r="Q12" i="2" s="1"/>
  <c r="G10" i="2"/>
  <c r="Q10" i="2"/>
  <c r="G11" i="2"/>
  <c r="Q11" i="2"/>
  <c r="D12" i="2"/>
  <c r="D39" i="2" s="1"/>
  <c r="E12" i="2"/>
  <c r="E39" i="2" s="1"/>
  <c r="F12" i="2"/>
  <c r="N12" i="2"/>
  <c r="N39" i="2" s="1"/>
  <c r="O12" i="2"/>
  <c r="P12" i="2"/>
  <c r="G13" i="2"/>
  <c r="G17" i="2" s="1"/>
  <c r="I16" i="2" s="1"/>
  <c r="Q13" i="2"/>
  <c r="G14" i="2"/>
  <c r="Q14" i="2"/>
  <c r="G15" i="2"/>
  <c r="Q15" i="2"/>
  <c r="G16" i="2"/>
  <c r="Q16" i="2"/>
  <c r="Q17" i="2" s="1"/>
  <c r="D17" i="2"/>
  <c r="E17" i="2"/>
  <c r="F17" i="2"/>
  <c r="N17" i="2"/>
  <c r="O17" i="2"/>
  <c r="P17" i="2"/>
  <c r="P39" i="2" s="1"/>
  <c r="G18" i="2"/>
  <c r="G22" i="2" s="1"/>
  <c r="Q18" i="2"/>
  <c r="G19" i="2"/>
  <c r="Q19" i="2"/>
  <c r="Q22" i="2" s="1"/>
  <c r="S21" i="2" s="1"/>
  <c r="G20" i="2"/>
  <c r="Q20" i="2"/>
  <c r="G21" i="2"/>
  <c r="Q21" i="2"/>
  <c r="D22" i="2"/>
  <c r="E22" i="2"/>
  <c r="F22" i="2"/>
  <c r="N22" i="2"/>
  <c r="O22" i="2"/>
  <c r="P22" i="2"/>
  <c r="G23" i="2"/>
  <c r="G27" i="2" s="1"/>
  <c r="I26" i="2" s="1"/>
  <c r="Q23" i="2"/>
  <c r="G24" i="2"/>
  <c r="Q24" i="2"/>
  <c r="G25" i="2"/>
  <c r="Q25" i="2"/>
  <c r="G26" i="2"/>
  <c r="Q26" i="2"/>
  <c r="Q27" i="2" s="1"/>
  <c r="D27" i="2"/>
  <c r="E27" i="2"/>
  <c r="F27" i="2"/>
  <c r="N27" i="2"/>
  <c r="O27" i="2"/>
  <c r="P27" i="2"/>
  <c r="G28" i="2"/>
  <c r="G32" i="2" s="1"/>
  <c r="Q28" i="2"/>
  <c r="G29" i="2"/>
  <c r="Q29" i="2"/>
  <c r="Q32" i="2" s="1"/>
  <c r="S31" i="2" s="1"/>
  <c r="G30" i="2"/>
  <c r="Q30" i="2"/>
  <c r="G31" i="2"/>
  <c r="Q31" i="2"/>
  <c r="D32" i="2"/>
  <c r="E32" i="2"/>
  <c r="F32" i="2"/>
  <c r="N32" i="2"/>
  <c r="O32" i="2"/>
  <c r="P32" i="2"/>
  <c r="G33" i="2"/>
  <c r="G37" i="2" s="1"/>
  <c r="I36" i="2" s="1"/>
  <c r="Q33" i="2"/>
  <c r="G34" i="2"/>
  <c r="Q34" i="2"/>
  <c r="G35" i="2"/>
  <c r="Q35" i="2"/>
  <c r="G36" i="2"/>
  <c r="Q36" i="2"/>
  <c r="Q37" i="2" s="1"/>
  <c r="D37" i="2"/>
  <c r="E37" i="2"/>
  <c r="F37" i="2"/>
  <c r="N37" i="2"/>
  <c r="O37" i="2"/>
  <c r="P37" i="2"/>
  <c r="F39" i="2"/>
  <c r="O39" i="2"/>
  <c r="S11" i="7" l="1"/>
  <c r="Q45" i="7"/>
  <c r="S45" i="7" s="1"/>
  <c r="S41" i="7"/>
  <c r="S29" i="7"/>
  <c r="S17" i="7"/>
  <c r="I35" i="7"/>
  <c r="I23" i="7"/>
  <c r="I11" i="7"/>
  <c r="G45" i="7"/>
  <c r="I35" i="6"/>
  <c r="Q45" i="6"/>
  <c r="S45" i="6" s="1"/>
  <c r="S11" i="6"/>
  <c r="S47" i="6" s="1"/>
  <c r="I11" i="6"/>
  <c r="G45" i="6"/>
  <c r="I23" i="6"/>
  <c r="S41" i="5"/>
  <c r="S29" i="5"/>
  <c r="S17" i="5"/>
  <c r="Q45" i="5"/>
  <c r="S45" i="5" s="1"/>
  <c r="S11" i="5"/>
  <c r="I35" i="5"/>
  <c r="I23" i="5"/>
  <c r="I11" i="5"/>
  <c r="G45" i="5"/>
  <c r="G39" i="4"/>
  <c r="S11" i="4"/>
  <c r="D39" i="4"/>
  <c r="S36" i="4"/>
  <c r="S26" i="4"/>
  <c r="S16" i="4"/>
  <c r="P37" i="4"/>
  <c r="N32" i="4"/>
  <c r="D32" i="4"/>
  <c r="P27" i="4"/>
  <c r="N22" i="4"/>
  <c r="D22" i="4"/>
  <c r="P17" i="4"/>
  <c r="F17" i="4"/>
  <c r="F39" i="4" s="1"/>
  <c r="N12" i="4"/>
  <c r="O12" i="4"/>
  <c r="E39" i="4"/>
  <c r="O37" i="4"/>
  <c r="Q32" i="4"/>
  <c r="S31" i="4" s="1"/>
  <c r="O27" i="4"/>
  <c r="Q22" i="4"/>
  <c r="S21" i="4" s="1"/>
  <c r="O17" i="4"/>
  <c r="I16" i="4"/>
  <c r="Q12" i="4"/>
  <c r="Q39" i="3"/>
  <c r="S11" i="3"/>
  <c r="I11" i="3"/>
  <c r="I41" i="3" s="1"/>
  <c r="S21" i="3"/>
  <c r="G39" i="3"/>
  <c r="I39" i="3" s="1"/>
  <c r="I21" i="3"/>
  <c r="S31" i="3"/>
  <c r="S36" i="2"/>
  <c r="S26" i="2"/>
  <c r="S16" i="2"/>
  <c r="Q39" i="2"/>
  <c r="S39" i="2" s="1"/>
  <c r="S11" i="2"/>
  <c r="I31" i="2"/>
  <c r="I21" i="2"/>
  <c r="I11" i="2"/>
  <c r="I41" i="2" s="1"/>
  <c r="G39" i="2"/>
  <c r="I39" i="2" s="1"/>
  <c r="I45" i="7" l="1"/>
  <c r="I47" i="7" s="1"/>
  <c r="S47" i="7"/>
  <c r="I45" i="6"/>
  <c r="I47" i="6" s="1"/>
  <c r="I45" i="5"/>
  <c r="I47" i="5" s="1"/>
  <c r="S47" i="5"/>
  <c r="I31" i="4"/>
  <c r="I21" i="4"/>
  <c r="Q39" i="4"/>
  <c r="S39" i="4" s="1"/>
  <c r="S41" i="4" s="1"/>
  <c r="N39" i="4"/>
  <c r="I11" i="4"/>
  <c r="P39" i="4"/>
  <c r="O39" i="4"/>
  <c r="S39" i="3"/>
  <c r="S41" i="3" s="1"/>
  <c r="S41" i="2"/>
  <c r="I39" i="4" l="1"/>
  <c r="I41" i="4" s="1"/>
</calcChain>
</file>

<file path=xl/comments1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3" authorId="0" shapeId="0">
      <text>
        <r>
          <rPr>
            <b/>
            <sz val="11"/>
            <color indexed="8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A14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K14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A16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K16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A20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K20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A22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K22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A26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K26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A28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K28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A32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K32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A34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K34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A38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K38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A40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K40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</commentList>
</comments>
</file>

<file path=xl/comments3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comments4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sharedStrings.xml><?xml version="1.0" encoding="utf-8"?>
<sst xmlns="http://schemas.openxmlformats.org/spreadsheetml/2006/main" count="1025" uniqueCount="269">
  <si>
    <t>24:00</t>
  </si>
  <si>
    <t>23:45</t>
  </si>
  <si>
    <t>23:30</t>
  </si>
  <si>
    <t>23:15</t>
  </si>
  <si>
    <t>23:00</t>
  </si>
  <si>
    <t>22:45</t>
  </si>
  <si>
    <t>22:30</t>
  </si>
  <si>
    <t>22:15</t>
  </si>
  <si>
    <t>22:00</t>
  </si>
  <si>
    <t>Žižkov 3/4</t>
  </si>
  <si>
    <t>SK Rapid Praha "B"</t>
  </si>
  <si>
    <t>21:45</t>
  </si>
  <si>
    <t>Zvon</t>
  </si>
  <si>
    <t>SK Uhelné sklady "D"</t>
  </si>
  <si>
    <t>21:30</t>
  </si>
  <si>
    <t>Hloubětín</t>
  </si>
  <si>
    <t>KK DP Praha "D"</t>
  </si>
  <si>
    <t>21:15</t>
  </si>
  <si>
    <t xml:space="preserve">Union 3/4 </t>
  </si>
  <si>
    <t>PSK Union Praha "F"</t>
  </si>
  <si>
    <t>19:15</t>
  </si>
  <si>
    <t>Braník 1/4</t>
  </si>
  <si>
    <t>AC Sparta Praha "B"</t>
  </si>
  <si>
    <t>19:45</t>
  </si>
  <si>
    <t>Radotín</t>
  </si>
  <si>
    <t>SC Radotín "B"</t>
  </si>
  <si>
    <t>19:30</t>
  </si>
  <si>
    <t>Eden 1/2</t>
  </si>
  <si>
    <t>KK Konstruktiva "F"</t>
  </si>
  <si>
    <t>17:00</t>
  </si>
  <si>
    <t>Rudná</t>
  </si>
  <si>
    <t>TJ Sokol Rudná "D"</t>
  </si>
  <si>
    <t>19:00</t>
  </si>
  <si>
    <t>Union 1/4</t>
  </si>
  <si>
    <t>PSK Union Praha "E"</t>
  </si>
  <si>
    <t>18:45</t>
  </si>
  <si>
    <t>SK Meteor Praha "D"</t>
  </si>
  <si>
    <t>18:30</t>
  </si>
  <si>
    <t xml:space="preserve">Meteor     </t>
  </si>
  <si>
    <t>SK Meteor Praha "E"</t>
  </si>
  <si>
    <t>18:15</t>
  </si>
  <si>
    <t>Braník 5/6</t>
  </si>
  <si>
    <t xml:space="preserve">TJ Zentiva Praha </t>
  </si>
  <si>
    <t>18:00</t>
  </si>
  <si>
    <t>Žižkov 1/4</t>
  </si>
  <si>
    <t>SK Žižkov Praha "D"</t>
  </si>
  <si>
    <t>17:45</t>
  </si>
  <si>
    <t>V.Popovice</t>
  </si>
  <si>
    <t>TJ Slavoj Velké Popovice "B"</t>
  </si>
  <si>
    <t>17:30</t>
  </si>
  <si>
    <t xml:space="preserve">Kobylisy   </t>
  </si>
  <si>
    <t>TJ S. Admira Kobylisy "D"</t>
  </si>
  <si>
    <t>17:15</t>
  </si>
  <si>
    <t xml:space="preserve">Zah. město  </t>
  </si>
  <si>
    <t>TJ Astra ZM "C"</t>
  </si>
  <si>
    <t>Datum a podpis rozhodčího</t>
  </si>
  <si>
    <t>Různé:</t>
  </si>
  <si>
    <t>Napomínání hráčů za nesportovní chování či vyloučení ze startu:</t>
  </si>
  <si>
    <t>Reg.č.</t>
  </si>
  <si>
    <t>Jméno</t>
  </si>
  <si>
    <t>Od hodu</t>
  </si>
  <si>
    <t>Střídaný hráč</t>
  </si>
  <si>
    <t>Střídající hráč</t>
  </si>
  <si>
    <t>Hosté</t>
  </si>
  <si>
    <t>Domácí</t>
  </si>
  <si>
    <t>Střídání hráčů (zranění):</t>
  </si>
  <si>
    <t>Připomínky k technickému stavu kuželny:</t>
  </si>
  <si>
    <t>Platnost kolaudačního protokolu  </t>
  </si>
  <si>
    <t>Počet diváků  </t>
  </si>
  <si>
    <t>Čas ukončení utkání  </t>
  </si>
  <si>
    <t>Teplota na kuželně  </t>
  </si>
  <si>
    <t>Čas zahájení utkání  </t>
  </si>
  <si>
    <t>Technické podmínky utkání</t>
  </si>
  <si>
    <t>Podpis:</t>
  </si>
  <si>
    <t>Číslo průkazu:</t>
  </si>
  <si>
    <t>vedoucí družstev</t>
  </si>
  <si>
    <t>Jméno:</t>
  </si>
  <si>
    <t>Rozhodčí</t>
  </si>
  <si>
    <t xml:space="preserve"> </t>
  </si>
  <si>
    <t>Bodový zisk</t>
  </si>
  <si>
    <t>Vedoucí družstva         Jméno:</t>
  </si>
  <si>
    <t>Pavel Váňa</t>
  </si>
  <si>
    <t>Celkový výkon družstva  </t>
  </si>
  <si>
    <t>Celk.</t>
  </si>
  <si>
    <t>Jan</t>
  </si>
  <si>
    <t xml:space="preserve">Tomáš </t>
  </si>
  <si>
    <t>VÁCLAVÍK</t>
  </si>
  <si>
    <t>KAZIMOUR</t>
  </si>
  <si>
    <t>Tomáš</t>
  </si>
  <si>
    <t xml:space="preserve">Pavel </t>
  </si>
  <si>
    <t>JIRÁNEK</t>
  </si>
  <si>
    <t>VÁŇA</t>
  </si>
  <si>
    <t>Petr</t>
  </si>
  <si>
    <t xml:space="preserve">Petr </t>
  </si>
  <si>
    <t>KNAP</t>
  </si>
  <si>
    <t>OPATOVSKÝ</t>
  </si>
  <si>
    <t>Filip</t>
  </si>
  <si>
    <t xml:space="preserve">Peter </t>
  </si>
  <si>
    <t>BRVENÍK</t>
  </si>
  <si>
    <t>Zdeněk</t>
  </si>
  <si>
    <t xml:space="preserve">Jan </t>
  </si>
  <si>
    <t>NOVÁK</t>
  </si>
  <si>
    <t>PLATIL</t>
  </si>
  <si>
    <t>Karel</t>
  </si>
  <si>
    <t>MYŠÁK</t>
  </si>
  <si>
    <t>ŠPINKA</t>
  </si>
  <si>
    <t>Druž.</t>
  </si>
  <si>
    <t>Ch.</t>
  </si>
  <si>
    <t>Dor.</t>
  </si>
  <si>
    <t>Plné</t>
  </si>
  <si>
    <t>Reg. číslo</t>
  </si>
  <si>
    <t>Body</t>
  </si>
  <si>
    <t>Výkon</t>
  </si>
  <si>
    <t>Série hodů</t>
  </si>
  <si>
    <t>Příjmení a jméno hráče</t>
  </si>
  <si>
    <t>KK Slavia Praha C</t>
  </si>
  <si>
    <t>SK Žižkov Praha  C</t>
  </si>
  <si>
    <t>7.9.2015</t>
  </si>
  <si>
    <t>Datum  </t>
  </si>
  <si>
    <t>Kuželna</t>
  </si>
  <si>
    <t>Zápis o utkání</t>
  </si>
  <si>
    <t>Pražský kuželkářský svaz</t>
  </si>
  <si>
    <t>Žižkov 1/2</t>
  </si>
  <si>
    <t>Zah. město</t>
  </si>
  <si>
    <t>Vršovice</t>
  </si>
  <si>
    <t>Union 3/4</t>
  </si>
  <si>
    <t>Union 1/2</t>
  </si>
  <si>
    <t>SK Meteor Praha C</t>
  </si>
  <si>
    <t>KK Konstruktiva Praha E</t>
  </si>
  <si>
    <t>21:00</t>
  </si>
  <si>
    <t>Meteor</t>
  </si>
  <si>
    <t>TJ Radlice</t>
  </si>
  <si>
    <t>Kobylisy</t>
  </si>
  <si>
    <t>SK Rapid Praha A</t>
  </si>
  <si>
    <t>Karlov</t>
  </si>
  <si>
    <t>KK Slavoj Praha C</t>
  </si>
  <si>
    <t>KK Slavoj Praha D</t>
  </si>
  <si>
    <t>Eden 3/4</t>
  </si>
  <si>
    <t>PSK Union Praha C</t>
  </si>
  <si>
    <t>Eden 1/4</t>
  </si>
  <si>
    <t>Sokol Rudná C</t>
  </si>
  <si>
    <t>Sokol Admira Kobylisy B</t>
  </si>
  <si>
    <t>TJ Sokol Velké Popovice A</t>
  </si>
  <si>
    <t>Braník 3/6</t>
  </si>
  <si>
    <t>SK Žižkov Praha C</t>
  </si>
  <si>
    <t>Braník 3/4</t>
  </si>
  <si>
    <t>SK Uhelné sklady B</t>
  </si>
  <si>
    <t>TJ Praga B</t>
  </si>
  <si>
    <t>Braník 1/2</t>
  </si>
  <si>
    <t>TJ Sokol Vršovice B</t>
  </si>
  <si>
    <t>Hod</t>
  </si>
  <si>
    <t>Tumpach</t>
  </si>
  <si>
    <t>Perman</t>
  </si>
  <si>
    <t>Bohumír</t>
  </si>
  <si>
    <t>Musil</t>
  </si>
  <si>
    <t>Míchal</t>
  </si>
  <si>
    <t>Tereza</t>
  </si>
  <si>
    <t>Jiří</t>
  </si>
  <si>
    <t>Chlumská</t>
  </si>
  <si>
    <t>Mudra</t>
  </si>
  <si>
    <t>Zbyněk</t>
  </si>
  <si>
    <t>Adam</t>
  </si>
  <si>
    <t>Lébl</t>
  </si>
  <si>
    <t>Rajnoch</t>
  </si>
  <si>
    <t>Vlastimil</t>
  </si>
  <si>
    <t>Roman</t>
  </si>
  <si>
    <t>Chlumský</t>
  </si>
  <si>
    <t>František</t>
  </si>
  <si>
    <t>Markéta</t>
  </si>
  <si>
    <t>Vondráček</t>
  </si>
  <si>
    <t>Míchalová</t>
  </si>
  <si>
    <t>Milan</t>
  </si>
  <si>
    <t>Miroslav</t>
  </si>
  <si>
    <t xml:space="preserve">Datum a podpis rozhodčího:  </t>
  </si>
  <si>
    <t>Platnost kolaudačního protokolu:  </t>
  </si>
  <si>
    <t>Počet diváků:  </t>
  </si>
  <si>
    <t>Čas ukončení utkání:  </t>
  </si>
  <si>
    <t>Teplota na kuželně:  </t>
  </si>
  <si>
    <t>Čas zahájení utkání:  </t>
  </si>
  <si>
    <t>×</t>
  </si>
  <si>
    <t>Radek</t>
  </si>
  <si>
    <t>Valta</t>
  </si>
  <si>
    <t>Machulka</t>
  </si>
  <si>
    <t>Peter</t>
  </si>
  <si>
    <t>Hofman</t>
  </si>
  <si>
    <t>Koščo</t>
  </si>
  <si>
    <t>Vítěslav</t>
  </si>
  <si>
    <t>Hampl</t>
  </si>
  <si>
    <t>Keller</t>
  </si>
  <si>
    <t>Vojtěch</t>
  </si>
  <si>
    <t>Roubal</t>
  </si>
  <si>
    <t>Zdráhal</t>
  </si>
  <si>
    <t>Josef</t>
  </si>
  <si>
    <t>Petra</t>
  </si>
  <si>
    <t>Pokorný</t>
  </si>
  <si>
    <t>Koščová</t>
  </si>
  <si>
    <t>Pavel</t>
  </si>
  <si>
    <t>Pudil</t>
  </si>
  <si>
    <t>Kasal</t>
  </si>
  <si>
    <t>Dílčí</t>
  </si>
  <si>
    <t>Rapid -  A</t>
  </si>
  <si>
    <t>TJ Sokol Rudná -  C</t>
  </si>
  <si>
    <t>Národní hodnocení (šestnáctibodové) - SŘ - Čl. 18</t>
  </si>
  <si>
    <t>Česká kuželkářská asociace</t>
  </si>
  <si>
    <t>SK Žižkov C</t>
  </si>
  <si>
    <t>Sokol Vršovice B</t>
  </si>
  <si>
    <t>Slavoj V. Popovice A</t>
  </si>
  <si>
    <t>SK Uhel.sklady B</t>
  </si>
  <si>
    <t>KK Slavia C</t>
  </si>
  <si>
    <t>Sokol Rudná B</t>
  </si>
  <si>
    <t>SK Rapid A</t>
  </si>
  <si>
    <t>KK Konstruktiva E</t>
  </si>
  <si>
    <t>KK Konstruktiva D</t>
  </si>
  <si>
    <t>Sokol Kobylisy C</t>
  </si>
  <si>
    <t>Sokol Kobylisy B</t>
  </si>
  <si>
    <t>Perman Milkan</t>
  </si>
  <si>
    <t>Polák Luboš</t>
  </si>
  <si>
    <t>č.r.</t>
  </si>
  <si>
    <t>Hana</t>
  </si>
  <si>
    <t>Miloš st.</t>
  </si>
  <si>
    <t>Poláčková</t>
  </si>
  <si>
    <t>Beneš</t>
  </si>
  <si>
    <t>Jarmila</t>
  </si>
  <si>
    <t>Miloš ml.</t>
  </si>
  <si>
    <t>Zimáková</t>
  </si>
  <si>
    <t>Eva</t>
  </si>
  <si>
    <t>Mařánková</t>
  </si>
  <si>
    <t>Lehner</t>
  </si>
  <si>
    <t>Miluše</t>
  </si>
  <si>
    <t>Leoš</t>
  </si>
  <si>
    <t>Kohoutová</t>
  </si>
  <si>
    <t>Kofroň</t>
  </si>
  <si>
    <t>Lucie</t>
  </si>
  <si>
    <t>Marek</t>
  </si>
  <si>
    <t>Panenková</t>
  </si>
  <si>
    <t>Irena</t>
  </si>
  <si>
    <t>Mikešová</t>
  </si>
  <si>
    <t>Kamín</t>
  </si>
  <si>
    <t xml:space="preserve">Union 3/4  </t>
  </si>
  <si>
    <t xml:space="preserve">Union 1/2 </t>
  </si>
  <si>
    <t xml:space="preserve">Rudná      </t>
  </si>
  <si>
    <t xml:space="preserve">Karlov     </t>
  </si>
  <si>
    <t xml:space="preserve">Eden 3/4 </t>
  </si>
  <si>
    <t xml:space="preserve">Braník 5/6 </t>
  </si>
  <si>
    <t xml:space="preserve">Braník 1/4 </t>
  </si>
  <si>
    <t xml:space="preserve">Braník 1/2 </t>
  </si>
  <si>
    <t>Fůra</t>
  </si>
  <si>
    <t>Máca</t>
  </si>
  <si>
    <t>Marian</t>
  </si>
  <si>
    <t>Lukáš</t>
  </si>
  <si>
    <t>Kováč</t>
  </si>
  <si>
    <t>Korta</t>
  </si>
  <si>
    <t>Vojtíšek</t>
  </si>
  <si>
    <t>Váňa</t>
  </si>
  <si>
    <t>Jaroslav</t>
  </si>
  <si>
    <t>Yvetta</t>
  </si>
  <si>
    <t>Krčma</t>
  </si>
  <si>
    <t>Pleinerová</t>
  </si>
  <si>
    <t>Václav</t>
  </si>
  <si>
    <t>Václava</t>
  </si>
  <si>
    <t>Císař</t>
  </si>
  <si>
    <t>Macháčová</t>
  </si>
  <si>
    <t>Kristýna</t>
  </si>
  <si>
    <t>Sionová</t>
  </si>
  <si>
    <t>Cermanová - Admira D, Stavebník dopsán na soupisku Vršovice</t>
  </si>
  <si>
    <t>Nowaková Anna</t>
  </si>
  <si>
    <t>Jana   náhradník</t>
  </si>
  <si>
    <t>Staveník</t>
  </si>
  <si>
    <t>Cermanová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</si>
</sst>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"/>
    <numFmt numFmtId="165" formatCode="0&quot;.&quot;"/>
    <numFmt numFmtId="166" formatCode="0."/>
    <numFmt numFmtId="167" formatCode="d/m/yyyy"/>
    <numFmt numFmtId="168" formatCode="0\."/>
    <numFmt numFmtId="169" formatCode="hh:mm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1"/>
      <color indexed="81"/>
      <name val="Tahoma"/>
      <family val="2"/>
      <charset val="238"/>
    </font>
    <font>
      <sz val="18"/>
      <name val="Arial CE"/>
      <family val="2"/>
      <charset val="238"/>
    </font>
    <font>
      <b/>
      <sz val="8"/>
      <name val="Arial CE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rgb="FF969696"/>
        <bgColor rgb="FF808080"/>
      </patternFill>
    </fill>
    <fill>
      <patternFill patternType="solid">
        <fgColor indexed="55"/>
        <bgColor indexed="64"/>
      </patternFill>
    </fill>
  </fills>
  <borders count="1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20" fillId="0" borderId="0"/>
  </cellStyleXfs>
  <cellXfs count="656">
    <xf numFmtId="0" fontId="0" fillId="0" borderId="0" xfId="0"/>
    <xf numFmtId="0" fontId="1" fillId="0" borderId="0" xfId="1"/>
    <xf numFmtId="49" fontId="1" fillId="0" borderId="0" xfId="1" applyNumberFormat="1"/>
    <xf numFmtId="0" fontId="1" fillId="0" borderId="0" xfId="1" applyProtection="1">
      <protection locked="0"/>
    </xf>
    <xf numFmtId="49" fontId="1" fillId="0" borderId="0" xfId="1" applyNumberFormat="1" applyProtection="1">
      <protection locked="0"/>
    </xf>
    <xf numFmtId="0" fontId="1" fillId="0" borderId="1" xfId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4" xfId="1" applyBorder="1" applyAlignment="1" applyProtection="1">
      <alignment horizontal="left" indent="1"/>
      <protection locked="0"/>
    </xf>
    <xf numFmtId="0" fontId="2" fillId="0" borderId="5" xfId="1" applyFont="1" applyBorder="1" applyAlignment="1">
      <alignment horizontal="center"/>
    </xf>
    <xf numFmtId="0" fontId="1" fillId="0" borderId="6" xfId="1" applyBorder="1" applyAlignment="1" applyProtection="1">
      <alignment horizontal="left" vertical="center" wrapText="1" indent="1"/>
      <protection locked="0"/>
    </xf>
    <xf numFmtId="0" fontId="1" fillId="0" borderId="7" xfId="1" applyBorder="1" applyAlignment="1" applyProtection="1">
      <alignment horizontal="left" vertical="center" wrapText="1" indent="1"/>
      <protection locked="0"/>
    </xf>
    <xf numFmtId="0" fontId="1" fillId="0" borderId="8" xfId="1" applyBorder="1" applyAlignment="1" applyProtection="1">
      <alignment horizontal="left" vertical="center" wrapText="1" indent="1"/>
      <protection locked="0"/>
    </xf>
    <xf numFmtId="0" fontId="2" fillId="0" borderId="9" xfId="1" applyFont="1" applyBorder="1" applyAlignment="1">
      <alignment horizontal="left" indent="1"/>
    </xf>
    <xf numFmtId="0" fontId="2" fillId="0" borderId="5" xfId="1" applyFont="1" applyBorder="1" applyAlignment="1">
      <alignment horizontal="left" indent="1"/>
    </xf>
    <xf numFmtId="0" fontId="2" fillId="0" borderId="10" xfId="1" applyFont="1" applyBorder="1" applyAlignment="1">
      <alignment horizontal="left" indent="1"/>
    </xf>
    <xf numFmtId="0" fontId="2" fillId="0" borderId="6" xfId="1" applyFont="1" applyBorder="1" applyAlignment="1" applyProtection="1">
      <alignment horizontal="left" vertical="center" wrapText="1" indent="1"/>
      <protection locked="0"/>
    </xf>
    <xf numFmtId="0" fontId="2" fillId="0" borderId="7" xfId="1" applyFont="1" applyBorder="1" applyAlignment="1" applyProtection="1">
      <alignment horizontal="left" vertical="center" wrapText="1" indent="1"/>
      <protection locked="0"/>
    </xf>
    <xf numFmtId="0" fontId="2" fillId="0" borderId="8" xfId="1" applyFont="1" applyBorder="1" applyAlignment="1" applyProtection="1">
      <alignment horizontal="left" vertical="center" wrapText="1" indent="1"/>
      <protection locked="0"/>
    </xf>
    <xf numFmtId="0" fontId="1" fillId="0" borderId="9" xfId="1" applyBorder="1" applyAlignment="1">
      <alignment horizontal="left" indent="1"/>
    </xf>
    <xf numFmtId="0" fontId="1" fillId="0" borderId="5" xfId="1" applyBorder="1" applyAlignment="1">
      <alignment horizontal="left" indent="1"/>
    </xf>
    <xf numFmtId="0" fontId="1" fillId="0" borderId="10" xfId="1" applyBorder="1" applyAlignment="1">
      <alignment horizontal="left" indent="1"/>
    </xf>
    <xf numFmtId="0" fontId="2" fillId="0" borderId="0" xfId="1" applyFont="1" applyBorder="1" applyAlignment="1" applyProtection="1">
      <alignment horizontal="left" indent="1"/>
      <protection hidden="1"/>
    </xf>
    <xf numFmtId="0" fontId="3" fillId="0" borderId="0" xfId="1" applyFont="1" applyBorder="1" applyAlignment="1" applyProtection="1">
      <alignment horizontal="left" indent="1"/>
      <protection hidden="1"/>
    </xf>
    <xf numFmtId="0" fontId="1" fillId="0" borderId="6" xfId="1" applyBorder="1" applyAlignment="1" applyProtection="1">
      <alignment horizontal="left" wrapText="1" indent="1"/>
      <protection hidden="1"/>
    </xf>
    <xf numFmtId="0" fontId="1" fillId="0" borderId="7" xfId="1" applyBorder="1" applyAlignment="1" applyProtection="1">
      <alignment horizontal="left" wrapText="1" indent="1"/>
      <protection hidden="1"/>
    </xf>
    <xf numFmtId="0" fontId="1" fillId="0" borderId="8" xfId="1" applyBorder="1" applyAlignment="1" applyProtection="1">
      <alignment horizontal="left" indent="1"/>
      <protection hidden="1"/>
    </xf>
    <xf numFmtId="164" fontId="4" fillId="0" borderId="11" xfId="1" applyNumberFormat="1" applyFont="1" applyBorder="1" applyAlignment="1" applyProtection="1">
      <alignment horizontal="center" vertical="center"/>
      <protection locked="0" hidden="1"/>
    </xf>
    <xf numFmtId="0" fontId="2" fillId="0" borderId="12" xfId="1" applyFont="1" applyBorder="1" applyAlignment="1" applyProtection="1">
      <alignment horizontal="left" vertical="center"/>
      <protection locked="0" hidden="1"/>
    </xf>
    <xf numFmtId="0" fontId="2" fillId="0" borderId="13" xfId="1" applyFont="1" applyBorder="1" applyAlignment="1" applyProtection="1">
      <alignment horizontal="left" vertical="center"/>
      <protection locked="0" hidden="1"/>
    </xf>
    <xf numFmtId="0" fontId="2" fillId="0" borderId="14" xfId="1" applyFont="1" applyBorder="1" applyAlignment="1" applyProtection="1">
      <alignment horizontal="left" vertical="center"/>
      <protection locked="0" hidden="1"/>
    </xf>
    <xf numFmtId="164" fontId="4" fillId="0" borderId="15" xfId="1" applyNumberFormat="1" applyFont="1" applyBorder="1" applyAlignment="1" applyProtection="1">
      <alignment horizontal="center" vertical="center"/>
      <protection locked="0" hidden="1"/>
    </xf>
    <xf numFmtId="165" fontId="2" fillId="0" borderId="15" xfId="1" applyNumberFormat="1" applyFont="1" applyBorder="1" applyAlignment="1" applyProtection="1">
      <alignment horizontal="center" vertical="center"/>
      <protection locked="0" hidden="1"/>
    </xf>
    <xf numFmtId="165" fontId="2" fillId="0" borderId="16" xfId="1" applyNumberFormat="1" applyFont="1" applyBorder="1" applyAlignment="1" applyProtection="1">
      <alignment horizontal="center" vertical="center"/>
      <protection locked="0" hidden="1"/>
    </xf>
    <xf numFmtId="164" fontId="4" fillId="0" borderId="17" xfId="1" applyNumberFormat="1" applyFont="1" applyBorder="1" applyAlignment="1" applyProtection="1">
      <alignment horizontal="center" vertical="center"/>
      <protection locked="0" hidden="1"/>
    </xf>
    <xf numFmtId="0" fontId="2" fillId="0" borderId="18" xfId="1" applyFont="1" applyBorder="1" applyAlignment="1" applyProtection="1">
      <alignment horizontal="left" vertical="center"/>
      <protection locked="0" hidden="1"/>
    </xf>
    <xf numFmtId="0" fontId="2" fillId="0" borderId="19" xfId="1" applyFont="1" applyBorder="1" applyAlignment="1" applyProtection="1">
      <alignment horizontal="left" vertical="center"/>
      <protection locked="0" hidden="1"/>
    </xf>
    <xf numFmtId="0" fontId="2" fillId="0" borderId="20" xfId="1" applyFont="1" applyBorder="1" applyAlignment="1" applyProtection="1">
      <alignment horizontal="left" vertical="center"/>
      <protection locked="0" hidden="1"/>
    </xf>
    <xf numFmtId="164" fontId="4" fillId="0" borderId="21" xfId="1" applyNumberFormat="1" applyFont="1" applyBorder="1" applyAlignment="1" applyProtection="1">
      <alignment horizontal="center" vertical="center"/>
      <protection locked="0" hidden="1"/>
    </xf>
    <xf numFmtId="165" fontId="2" fillId="0" borderId="21" xfId="1" applyNumberFormat="1" applyFont="1" applyBorder="1" applyAlignment="1" applyProtection="1">
      <alignment horizontal="center" vertical="center"/>
      <protection locked="0" hidden="1"/>
    </xf>
    <xf numFmtId="165" fontId="2" fillId="0" borderId="22" xfId="1" applyNumberFormat="1" applyFont="1" applyBorder="1" applyAlignment="1" applyProtection="1">
      <alignment horizontal="center" vertical="center"/>
      <protection locked="0" hidden="1"/>
    </xf>
    <xf numFmtId="0" fontId="2" fillId="0" borderId="23" xfId="1" applyFont="1" applyBorder="1" applyAlignment="1" applyProtection="1">
      <alignment horizontal="center"/>
      <protection hidden="1"/>
    </xf>
    <xf numFmtId="0" fontId="2" fillId="0" borderId="7" xfId="1" applyFont="1" applyBorder="1" applyAlignment="1" applyProtection="1">
      <alignment horizontal="center"/>
      <protection hidden="1"/>
    </xf>
    <xf numFmtId="0" fontId="2" fillId="0" borderId="7" xfId="1" applyFont="1" applyBorder="1" applyAlignment="1" applyProtection="1">
      <alignment horizontal="left" indent="1"/>
      <protection hidden="1"/>
    </xf>
    <xf numFmtId="0" fontId="2" fillId="0" borderId="24" xfId="1" applyFont="1" applyBorder="1" applyAlignment="1" applyProtection="1">
      <alignment horizontal="left" indent="1"/>
      <protection hidden="1"/>
    </xf>
    <xf numFmtId="0" fontId="2" fillId="0" borderId="25" xfId="1" applyFont="1" applyBorder="1" applyAlignment="1" applyProtection="1">
      <alignment horizontal="center"/>
      <protection hidden="1"/>
    </xf>
    <xf numFmtId="0" fontId="1" fillId="0" borderId="7" xfId="1" applyBorder="1" applyProtection="1">
      <protection hidden="1"/>
    </xf>
    <xf numFmtId="0" fontId="2" fillId="0" borderId="26" xfId="1" applyFont="1" applyBorder="1" applyAlignment="1" applyProtection="1">
      <alignment horizontal="center"/>
      <protection hidden="1"/>
    </xf>
    <xf numFmtId="0" fontId="2" fillId="0" borderId="9" xfId="1" applyFont="1" applyBorder="1" applyAlignment="1" applyProtection="1">
      <alignment horizontal="left" indent="1"/>
      <protection hidden="1"/>
    </xf>
    <xf numFmtId="0" fontId="2" fillId="0" borderId="5" xfId="1" applyFont="1" applyBorder="1" applyAlignment="1" applyProtection="1">
      <alignment horizontal="left" indent="1"/>
      <protection hidden="1"/>
    </xf>
    <xf numFmtId="0" fontId="5" fillId="0" borderId="27" xfId="1" applyFont="1" applyBorder="1" applyAlignment="1" applyProtection="1">
      <alignment horizontal="left" indent="1"/>
      <protection hidden="1"/>
    </xf>
    <xf numFmtId="0" fontId="2" fillId="0" borderId="28" xfId="1" applyFont="1" applyBorder="1" applyAlignment="1" applyProtection="1">
      <alignment horizontal="left" indent="1"/>
      <protection hidden="1"/>
    </xf>
    <xf numFmtId="0" fontId="2" fillId="0" borderId="29" xfId="1" applyFont="1" applyBorder="1" applyAlignment="1" applyProtection="1">
      <alignment horizontal="left" indent="1"/>
      <protection hidden="1"/>
    </xf>
    <xf numFmtId="0" fontId="2" fillId="0" borderId="30" xfId="1" applyFont="1" applyBorder="1" applyAlignment="1" applyProtection="1">
      <alignment horizontal="left" indent="1"/>
      <protection hidden="1"/>
    </xf>
    <xf numFmtId="0" fontId="2" fillId="0" borderId="31" xfId="1" applyFont="1" applyBorder="1" applyAlignment="1" applyProtection="1">
      <alignment horizontal="left" indent="1"/>
      <protection hidden="1"/>
    </xf>
    <xf numFmtId="0" fontId="3" fillId="0" borderId="32" xfId="1" applyFont="1" applyBorder="1" applyAlignment="1" applyProtection="1">
      <alignment horizontal="left" indent="1"/>
      <protection hidden="1"/>
    </xf>
    <xf numFmtId="0" fontId="2" fillId="0" borderId="32" xfId="1" applyFont="1" applyBorder="1" applyAlignment="1" applyProtection="1">
      <alignment horizontal="left" indent="1"/>
      <protection hidden="1"/>
    </xf>
    <xf numFmtId="0" fontId="5" fillId="0" borderId="9" xfId="1" applyFont="1" applyBorder="1" applyAlignment="1" applyProtection="1">
      <alignment horizontal="left" indent="1"/>
      <protection hidden="1"/>
    </xf>
    <xf numFmtId="0" fontId="5" fillId="0" borderId="5" xfId="1" applyFont="1" applyBorder="1" applyAlignment="1" applyProtection="1">
      <alignment horizontal="left" indent="1"/>
      <protection hidden="1"/>
    </xf>
    <xf numFmtId="0" fontId="5" fillId="0" borderId="10" xfId="1" applyFont="1" applyBorder="1" applyAlignment="1" applyProtection="1">
      <alignment horizontal="left" indent="1"/>
      <protection hidden="1"/>
    </xf>
    <xf numFmtId="0" fontId="6" fillId="0" borderId="33" xfId="1" applyFont="1" applyBorder="1" applyAlignment="1" applyProtection="1">
      <protection locked="0"/>
    </xf>
    <xf numFmtId="14" fontId="6" fillId="0" borderId="33" xfId="1" applyNumberFormat="1" applyFont="1" applyBorder="1" applyAlignment="1" applyProtection="1">
      <protection locked="0"/>
    </xf>
    <xf numFmtId="0" fontId="2" fillId="0" borderId="0" xfId="1" applyFont="1" applyAlignment="1">
      <alignment horizontal="right"/>
    </xf>
    <xf numFmtId="0" fontId="6" fillId="0" borderId="34" xfId="1" applyFont="1" applyFill="1" applyBorder="1" applyAlignment="1" applyProtection="1">
      <alignment horizontal="center"/>
      <protection locked="0"/>
    </xf>
    <xf numFmtId="49" fontId="6" fillId="0" borderId="34" xfId="1" applyNumberFormat="1" applyFont="1" applyFill="1" applyBorder="1" applyAlignment="1" applyProtection="1">
      <alignment horizontal="center"/>
      <protection locked="0"/>
    </xf>
    <xf numFmtId="0" fontId="6" fillId="0" borderId="33" xfId="1" applyFont="1" applyFill="1" applyBorder="1" applyAlignment="1" applyProtection="1">
      <alignment horizontal="center"/>
      <protection locked="0"/>
    </xf>
    <xf numFmtId="49" fontId="6" fillId="0" borderId="33" xfId="1" applyNumberFormat="1" applyFont="1" applyFill="1" applyBorder="1" applyAlignment="1" applyProtection="1">
      <alignment horizontal="center"/>
      <protection locked="0"/>
    </xf>
    <xf numFmtId="0" fontId="7" fillId="0" borderId="0" xfId="1" applyFont="1"/>
    <xf numFmtId="0" fontId="8" fillId="0" borderId="0" xfId="1" applyFont="1" applyBorder="1" applyAlignment="1" applyProtection="1">
      <alignment horizontal="left" indent="1"/>
      <protection locked="0" hidden="1"/>
    </xf>
    <xf numFmtId="0" fontId="2" fillId="0" borderId="0" xfId="1" applyFont="1" applyAlignment="1" applyProtection="1">
      <alignment horizontal="right" indent="1"/>
      <protection hidden="1"/>
    </xf>
    <xf numFmtId="0" fontId="1" fillId="0" borderId="0" xfId="1" applyProtection="1">
      <protection hidden="1"/>
    </xf>
    <xf numFmtId="0" fontId="6" fillId="0" borderId="0" xfId="1" applyFont="1" applyBorder="1" applyAlignment="1" applyProtection="1">
      <alignment horizontal="left" indent="1"/>
      <protection locked="0" hidden="1"/>
    </xf>
    <xf numFmtId="0" fontId="8" fillId="0" borderId="33" xfId="1" applyFont="1" applyBorder="1" applyAlignment="1" applyProtection="1">
      <alignment horizontal="left" indent="1"/>
      <protection locked="0" hidden="1"/>
    </xf>
    <xf numFmtId="0" fontId="6" fillId="0" borderId="33" xfId="1" applyFont="1" applyFill="1" applyBorder="1" applyAlignment="1" applyProtection="1">
      <alignment horizontal="left" indent="1"/>
      <protection locked="0" hidden="1"/>
    </xf>
    <xf numFmtId="0" fontId="8" fillId="0" borderId="33" xfId="1" applyFont="1" applyFill="1" applyBorder="1" applyAlignment="1" applyProtection="1">
      <alignment horizontal="left" indent="1"/>
      <protection locked="0" hidden="1"/>
    </xf>
    <xf numFmtId="0" fontId="1" fillId="0" borderId="0" xfId="1" applyBorder="1" applyProtection="1">
      <protection locked="0"/>
    </xf>
    <xf numFmtId="0" fontId="2" fillId="0" borderId="0" xfId="1" applyFont="1" applyBorder="1" applyAlignment="1">
      <alignment horizontal="right"/>
    </xf>
    <xf numFmtId="0" fontId="1" fillId="0" borderId="34" xfId="1" applyBorder="1" applyProtection="1">
      <protection locked="0" hidden="1"/>
    </xf>
    <xf numFmtId="0" fontId="2" fillId="0" borderId="0" xfId="1" applyFont="1" applyAlignment="1" applyProtection="1">
      <alignment horizontal="left" indent="1"/>
      <protection hidden="1"/>
    </xf>
    <xf numFmtId="0" fontId="6" fillId="0" borderId="0" xfId="1" applyFont="1" applyBorder="1" applyAlignment="1" applyProtection="1">
      <alignment horizontal="left" indent="1"/>
      <protection locked="0"/>
    </xf>
    <xf numFmtId="0" fontId="7" fillId="2" borderId="35" xfId="1" applyFont="1" applyFill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1" fillId="0" borderId="33" xfId="1" applyFill="1" applyBorder="1" applyProtection="1">
      <protection locked="0" hidden="1"/>
    </xf>
    <xf numFmtId="0" fontId="7" fillId="3" borderId="38" xfId="1" applyFont="1" applyFill="1" applyBorder="1" applyAlignment="1">
      <alignment horizontal="center" vertical="center"/>
    </xf>
    <xf numFmtId="0" fontId="1" fillId="0" borderId="39" xfId="1" applyFill="1" applyBorder="1" applyAlignment="1">
      <alignment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1" fillId="0" borderId="3" xfId="1" applyBorder="1" applyAlignment="1">
      <alignment vertical="center"/>
    </xf>
    <xf numFmtId="0" fontId="1" fillId="0" borderId="2" xfId="1" applyBorder="1" applyAlignment="1">
      <alignment vertical="center"/>
    </xf>
    <xf numFmtId="0" fontId="7" fillId="2" borderId="43" xfId="1" applyFont="1" applyFill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46" xfId="1" applyFont="1" applyFill="1" applyBorder="1" applyAlignment="1">
      <alignment horizontal="center" vertical="center"/>
    </xf>
    <xf numFmtId="0" fontId="10" fillId="3" borderId="47" xfId="1" applyFont="1" applyFill="1" applyBorder="1" applyAlignment="1">
      <alignment horizontal="center" vertical="center"/>
    </xf>
    <xf numFmtId="0" fontId="10" fillId="3" borderId="48" xfId="1" applyFont="1" applyFill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/>
    </xf>
    <xf numFmtId="164" fontId="1" fillId="0" borderId="49" xfId="1" applyNumberFormat="1" applyFill="1" applyBorder="1" applyAlignment="1" applyProtection="1">
      <alignment horizontal="left" vertical="center" indent="1"/>
      <protection locked="0"/>
    </xf>
    <xf numFmtId="164" fontId="6" fillId="0" borderId="50" xfId="1" applyNumberFormat="1" applyFont="1" applyFill="1" applyBorder="1" applyAlignment="1" applyProtection="1">
      <alignment horizontal="left" vertical="center" indent="1"/>
      <protection locked="0"/>
    </xf>
    <xf numFmtId="0" fontId="7" fillId="2" borderId="51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top" indent="1"/>
      <protection locked="0"/>
    </xf>
    <xf numFmtId="0" fontId="11" fillId="0" borderId="32" xfId="1" applyFont="1" applyBorder="1" applyAlignment="1" applyProtection="1">
      <alignment horizontal="left" vertical="top" indent="1"/>
      <protection locked="0"/>
    </xf>
    <xf numFmtId="0" fontId="11" fillId="0" borderId="0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2" borderId="52" xfId="1" applyFont="1" applyFill="1" applyBorder="1" applyAlignment="1">
      <alignment horizontal="center" vertical="center"/>
    </xf>
    <xf numFmtId="0" fontId="5" fillId="0" borderId="53" xfId="1" applyFont="1" applyBorder="1" applyAlignment="1" applyProtection="1">
      <alignment horizontal="center" vertical="center"/>
      <protection locked="0"/>
    </xf>
    <xf numFmtId="0" fontId="5" fillId="0" borderId="54" xfId="1" applyFont="1" applyBorder="1" applyAlignment="1" applyProtection="1">
      <alignment horizontal="center" vertical="center"/>
      <protection locked="0"/>
    </xf>
    <xf numFmtId="0" fontId="12" fillId="2" borderId="55" xfId="1" applyFont="1" applyFill="1" applyBorder="1" applyAlignment="1">
      <alignment horizontal="center" vertical="center"/>
    </xf>
    <xf numFmtId="0" fontId="11" fillId="0" borderId="19" xfId="1" applyFont="1" applyBorder="1" applyAlignment="1" applyProtection="1">
      <alignment horizontal="left" vertical="center" indent="1"/>
      <protection locked="0"/>
    </xf>
    <xf numFmtId="0" fontId="11" fillId="0" borderId="56" xfId="1" applyFont="1" applyBorder="1" applyAlignment="1" applyProtection="1">
      <alignment horizontal="left" vertical="center" indent="1"/>
      <protection locked="0"/>
    </xf>
    <xf numFmtId="0" fontId="5" fillId="2" borderId="57" xfId="1" applyFont="1" applyFill="1" applyBorder="1" applyAlignment="1">
      <alignment horizontal="center" vertical="center"/>
    </xf>
    <xf numFmtId="0" fontId="5" fillId="0" borderId="58" xfId="1" applyFont="1" applyBorder="1" applyAlignment="1" applyProtection="1">
      <alignment horizontal="center" vertical="center"/>
      <protection locked="0"/>
    </xf>
    <xf numFmtId="0" fontId="5" fillId="0" borderId="59" xfId="1" applyFont="1" applyBorder="1" applyAlignment="1" applyProtection="1">
      <alignment horizontal="center" vertical="center"/>
      <protection locked="0"/>
    </xf>
    <xf numFmtId="0" fontId="12" fillId="2" borderId="60" xfId="1" applyFont="1" applyFill="1" applyBorder="1" applyAlignment="1">
      <alignment horizontal="center" vertical="center"/>
    </xf>
    <xf numFmtId="0" fontId="11" fillId="0" borderId="61" xfId="1" applyFont="1" applyBorder="1" applyAlignment="1" applyProtection="1">
      <alignment horizontal="left" vertical="center" indent="1"/>
      <protection locked="0"/>
    </xf>
    <xf numFmtId="0" fontId="11" fillId="0" borderId="62" xfId="1" applyFont="1" applyBorder="1" applyAlignment="1" applyProtection="1">
      <alignment horizontal="left" vertical="center" indent="1"/>
      <protection locked="0"/>
    </xf>
    <xf numFmtId="0" fontId="5" fillId="0" borderId="31" xfId="1" applyFont="1" applyBorder="1" applyAlignment="1" applyProtection="1">
      <alignment horizontal="center" vertical="center"/>
    </xf>
    <xf numFmtId="0" fontId="5" fillId="2" borderId="63" xfId="1" applyFont="1" applyFill="1" applyBorder="1" applyAlignment="1">
      <alignment horizontal="center" vertical="center"/>
    </xf>
    <xf numFmtId="0" fontId="5" fillId="0" borderId="64" xfId="1" applyFont="1" applyBorder="1" applyAlignment="1" applyProtection="1">
      <alignment horizontal="center" vertical="center"/>
      <protection locked="0"/>
    </xf>
    <xf numFmtId="0" fontId="5" fillId="0" borderId="65" xfId="1" applyFont="1" applyBorder="1" applyAlignment="1" applyProtection="1">
      <alignment horizontal="center" vertical="center"/>
      <protection locked="0"/>
    </xf>
    <xf numFmtId="0" fontId="12" fillId="2" borderId="66" xfId="1" applyFont="1" applyFill="1" applyBorder="1" applyAlignment="1">
      <alignment horizontal="center" vertical="center"/>
    </xf>
    <xf numFmtId="0" fontId="11" fillId="0" borderId="5" xfId="1" applyFont="1" applyBorder="1" applyAlignment="1" applyProtection="1">
      <alignment horizontal="left" vertical="center" indent="1"/>
      <protection locked="0"/>
    </xf>
    <xf numFmtId="0" fontId="11" fillId="0" borderId="10" xfId="1" applyFont="1" applyBorder="1" applyAlignment="1" applyProtection="1">
      <alignment horizontal="left" vertical="center" indent="1"/>
      <protection locked="0"/>
    </xf>
    <xf numFmtId="0" fontId="1" fillId="0" borderId="0" xfId="1" applyBorder="1"/>
    <xf numFmtId="0" fontId="2" fillId="0" borderId="67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23" xfId="1" applyFont="1" applyBorder="1" applyAlignment="1">
      <alignment horizontal="center" vertical="top"/>
    </xf>
    <xf numFmtId="0" fontId="2" fillId="0" borderId="25" xfId="1" applyFont="1" applyBorder="1" applyAlignment="1">
      <alignment horizontal="center" vertical="top"/>
    </xf>
    <xf numFmtId="0" fontId="2" fillId="0" borderId="68" xfId="1" applyFont="1" applyBorder="1" applyAlignment="1">
      <alignment horizontal="center" vertical="top"/>
    </xf>
    <xf numFmtId="0" fontId="2" fillId="0" borderId="67" xfId="1" applyFont="1" applyBorder="1" applyAlignment="1">
      <alignment horizontal="center" vertical="center" wrapText="1"/>
    </xf>
    <xf numFmtId="0" fontId="1" fillId="0" borderId="7" xfId="1" applyBorder="1" applyAlignment="1">
      <alignment horizontal="left" indent="1"/>
    </xf>
    <xf numFmtId="0" fontId="2" fillId="0" borderId="8" xfId="1" applyFont="1" applyBorder="1" applyAlignment="1">
      <alignment horizontal="left" indent="1"/>
    </xf>
    <xf numFmtId="0" fontId="2" fillId="0" borderId="5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69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51" xfId="1" applyFont="1" applyBorder="1" applyAlignment="1">
      <alignment horizontal="center" vertical="center" wrapText="1"/>
    </xf>
    <xf numFmtId="0" fontId="13" fillId="3" borderId="70" xfId="1" applyFont="1" applyFill="1" applyBorder="1" applyAlignment="1" applyProtection="1">
      <alignment horizontal="left" vertical="center" indent="1"/>
      <protection locked="0"/>
    </xf>
    <xf numFmtId="0" fontId="13" fillId="3" borderId="71" xfId="1" applyFont="1" applyFill="1" applyBorder="1" applyAlignment="1" applyProtection="1">
      <alignment horizontal="left" vertical="center" indent="1"/>
      <protection locked="0"/>
    </xf>
    <xf numFmtId="0" fontId="14" fillId="3" borderId="72" xfId="1" applyFont="1" applyFill="1" applyBorder="1" applyAlignment="1" applyProtection="1">
      <alignment horizontal="left" vertical="center" indent="1"/>
      <protection locked="0"/>
    </xf>
    <xf numFmtId="0" fontId="9" fillId="0" borderId="2" xfId="1" applyFont="1" applyFill="1" applyBorder="1" applyAlignment="1">
      <alignment horizontal="left" vertical="top" indent="1"/>
    </xf>
    <xf numFmtId="0" fontId="15" fillId="0" borderId="0" xfId="1" applyFont="1" applyBorder="1" applyAlignment="1">
      <alignment horizontal="center" vertical="top" wrapText="1"/>
    </xf>
    <xf numFmtId="14" fontId="11" fillId="0" borderId="19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right"/>
    </xf>
    <xf numFmtId="0" fontId="11" fillId="0" borderId="19" xfId="1" applyFont="1" applyBorder="1" applyAlignment="1" applyProtection="1">
      <alignment horizontal="left" indent="1"/>
      <protection locked="0"/>
    </xf>
    <xf numFmtId="0" fontId="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5" fillId="0" borderId="0" xfId="1" applyFont="1" applyAlignment="1">
      <alignment horizontal="center" vertical="top" wrapText="1"/>
    </xf>
    <xf numFmtId="0" fontId="5" fillId="0" borderId="0" xfId="2"/>
    <xf numFmtId="0" fontId="5" fillId="0" borderId="0" xfId="2" applyProtection="1">
      <protection locked="0"/>
    </xf>
    <xf numFmtId="49" fontId="5" fillId="0" borderId="0" xfId="2" applyNumberFormat="1" applyFont="1" applyProtection="1">
      <protection locked="0"/>
    </xf>
    <xf numFmtId="0" fontId="5" fillId="0" borderId="1" xfId="2" applyBorder="1" applyProtection="1">
      <protection locked="0"/>
    </xf>
    <xf numFmtId="0" fontId="5" fillId="0" borderId="2" xfId="2" applyFont="1" applyBorder="1" applyProtection="1">
      <protection locked="0"/>
    </xf>
    <xf numFmtId="0" fontId="5" fillId="0" borderId="3" xfId="2" applyBorder="1" applyProtection="1">
      <protection locked="0"/>
    </xf>
    <xf numFmtId="0" fontId="5" fillId="0" borderId="4" xfId="2" applyBorder="1" applyAlignment="1" applyProtection="1">
      <alignment horizontal="left" indent="1"/>
      <protection locked="0"/>
    </xf>
    <xf numFmtId="0" fontId="2" fillId="0" borderId="5" xfId="2" applyFont="1" applyBorder="1" applyAlignment="1">
      <alignment horizontal="center"/>
    </xf>
    <xf numFmtId="0" fontId="5" fillId="0" borderId="67" xfId="2" applyBorder="1" applyAlignment="1" applyProtection="1">
      <alignment horizontal="left" vertical="center" wrapText="1" indent="1"/>
      <protection locked="0"/>
    </xf>
    <xf numFmtId="0" fontId="2" fillId="0" borderId="51" xfId="2" applyFont="1" applyBorder="1" applyAlignment="1">
      <alignment horizontal="left" indent="1"/>
    </xf>
    <xf numFmtId="0" fontId="2" fillId="0" borderId="67" xfId="2" applyFont="1" applyBorder="1" applyAlignment="1" applyProtection="1">
      <alignment horizontal="left" vertical="center" wrapText="1" indent="1"/>
      <protection locked="0"/>
    </xf>
    <xf numFmtId="0" fontId="5" fillId="0" borderId="51" xfId="2" applyFont="1" applyBorder="1" applyAlignment="1">
      <alignment horizontal="left" indent="1"/>
    </xf>
    <xf numFmtId="0" fontId="2" fillId="0" borderId="0" xfId="2" applyFont="1" applyBorder="1" applyAlignment="1" applyProtection="1">
      <alignment horizontal="left" indent="1"/>
      <protection hidden="1"/>
    </xf>
    <xf numFmtId="0" fontId="15" fillId="0" borderId="0" xfId="2" applyFont="1" applyBorder="1" applyAlignment="1" applyProtection="1">
      <alignment horizontal="left" indent="1"/>
      <protection hidden="1"/>
    </xf>
    <xf numFmtId="0" fontId="5" fillId="0" borderId="6" xfId="2" applyBorder="1" applyAlignment="1" applyProtection="1">
      <alignment horizontal="left" wrapText="1" indent="1"/>
      <protection hidden="1"/>
    </xf>
    <xf numFmtId="0" fontId="5" fillId="0" borderId="7" xfId="2" applyBorder="1" applyAlignment="1" applyProtection="1">
      <alignment horizontal="left" wrapText="1" indent="1"/>
      <protection hidden="1"/>
    </xf>
    <xf numFmtId="0" fontId="5" fillId="0" borderId="8" xfId="2" applyBorder="1" applyAlignment="1" applyProtection="1">
      <alignment horizontal="left" indent="1"/>
      <protection hidden="1"/>
    </xf>
    <xf numFmtId="164" fontId="4" fillId="0" borderId="11" xfId="2" applyNumberFormat="1" applyFont="1" applyBorder="1" applyAlignment="1" applyProtection="1">
      <alignment horizontal="center" vertical="center"/>
      <protection locked="0" hidden="1"/>
    </xf>
    <xf numFmtId="0" fontId="2" fillId="0" borderId="15" xfId="2" applyFont="1" applyBorder="1" applyAlignment="1" applyProtection="1">
      <alignment horizontal="left" vertical="center"/>
      <protection locked="0" hidden="1"/>
    </xf>
    <xf numFmtId="164" fontId="4" fillId="0" borderId="15" xfId="2" applyNumberFormat="1" applyFont="1" applyBorder="1" applyAlignment="1" applyProtection="1">
      <alignment horizontal="center" vertical="center"/>
      <protection locked="0" hidden="1"/>
    </xf>
    <xf numFmtId="166" fontId="2" fillId="0" borderId="15" xfId="2" applyNumberFormat="1" applyFont="1" applyBorder="1" applyAlignment="1" applyProtection="1">
      <alignment horizontal="center" vertical="center"/>
      <protection locked="0" hidden="1"/>
    </xf>
    <xf numFmtId="166" fontId="2" fillId="0" borderId="16" xfId="2" applyNumberFormat="1" applyFont="1" applyBorder="1" applyAlignment="1" applyProtection="1">
      <alignment horizontal="center" vertical="center"/>
      <protection locked="0" hidden="1"/>
    </xf>
    <xf numFmtId="0" fontId="2" fillId="0" borderId="73" xfId="2" applyFont="1" applyBorder="1" applyAlignment="1" applyProtection="1">
      <alignment horizontal="center"/>
      <protection hidden="1"/>
    </xf>
    <xf numFmtId="0" fontId="2" fillId="0" borderId="19" xfId="2" applyFont="1" applyBorder="1" applyAlignment="1" applyProtection="1">
      <alignment horizontal="center"/>
      <protection hidden="1"/>
    </xf>
    <xf numFmtId="0" fontId="2" fillId="0" borderId="19" xfId="2" applyFont="1" applyBorder="1" applyAlignment="1" applyProtection="1">
      <alignment horizontal="left" indent="1"/>
      <protection hidden="1"/>
    </xf>
    <xf numFmtId="0" fontId="2" fillId="0" borderId="20" xfId="2" applyFont="1" applyBorder="1" applyAlignment="1" applyProtection="1">
      <alignment horizontal="left" indent="1"/>
      <protection hidden="1"/>
    </xf>
    <xf numFmtId="0" fontId="2" fillId="0" borderId="18" xfId="2" applyFont="1" applyBorder="1" applyAlignment="1" applyProtection="1">
      <alignment horizontal="center"/>
      <protection hidden="1"/>
    </xf>
    <xf numFmtId="0" fontId="5" fillId="0" borderId="19" xfId="2" applyBorder="1" applyProtection="1">
      <protection hidden="1"/>
    </xf>
    <xf numFmtId="0" fontId="2" fillId="0" borderId="21" xfId="2" applyFont="1" applyBorder="1" applyAlignment="1" applyProtection="1">
      <alignment horizontal="center"/>
      <protection hidden="1"/>
    </xf>
    <xf numFmtId="0" fontId="2" fillId="0" borderId="22" xfId="2" applyFont="1" applyBorder="1" applyAlignment="1" applyProtection="1">
      <alignment horizontal="center"/>
      <protection hidden="1"/>
    </xf>
    <xf numFmtId="0" fontId="2" fillId="0" borderId="74" xfId="2" applyFont="1" applyBorder="1" applyAlignment="1" applyProtection="1">
      <alignment horizontal="left" indent="1"/>
      <protection hidden="1"/>
    </xf>
    <xf numFmtId="0" fontId="2" fillId="0" borderId="75" xfId="2" applyFont="1" applyBorder="1" applyAlignment="1" applyProtection="1">
      <alignment horizontal="left" indent="1"/>
      <protection hidden="1"/>
    </xf>
    <xf numFmtId="0" fontId="5" fillId="0" borderId="76" xfId="2" applyFont="1" applyBorder="1" applyAlignment="1" applyProtection="1">
      <alignment horizontal="left" indent="1"/>
      <protection hidden="1"/>
    </xf>
    <xf numFmtId="0" fontId="2" fillId="0" borderId="77" xfId="2" applyFont="1" applyBorder="1" applyAlignment="1" applyProtection="1">
      <alignment horizontal="left" indent="1"/>
      <protection hidden="1"/>
    </xf>
    <xf numFmtId="0" fontId="2" fillId="0" borderId="78" xfId="2" applyFont="1" applyBorder="1" applyAlignment="1" applyProtection="1">
      <alignment horizontal="left" indent="1"/>
      <protection hidden="1"/>
    </xf>
    <xf numFmtId="0" fontId="2" fillId="0" borderId="79" xfId="2" applyFont="1" applyBorder="1" applyAlignment="1" applyProtection="1">
      <alignment horizontal="left" indent="1"/>
      <protection hidden="1"/>
    </xf>
    <xf numFmtId="0" fontId="2" fillId="0" borderId="31" xfId="2" applyFont="1" applyBorder="1" applyAlignment="1" applyProtection="1">
      <alignment horizontal="left" indent="1"/>
      <protection hidden="1"/>
    </xf>
    <xf numFmtId="0" fontId="15" fillId="0" borderId="32" xfId="2" applyFont="1" applyBorder="1" applyAlignment="1" applyProtection="1">
      <alignment horizontal="left" indent="1"/>
      <protection hidden="1"/>
    </xf>
    <xf numFmtId="0" fontId="2" fillId="0" borderId="32" xfId="2" applyFont="1" applyBorder="1" applyAlignment="1" applyProtection="1">
      <alignment horizontal="left" indent="1"/>
      <protection hidden="1"/>
    </xf>
    <xf numFmtId="0" fontId="5" fillId="0" borderId="51" xfId="2" applyFont="1" applyBorder="1" applyAlignment="1" applyProtection="1">
      <alignment horizontal="left" indent="1"/>
      <protection hidden="1"/>
    </xf>
    <xf numFmtId="0" fontId="6" fillId="0" borderId="33" xfId="2" applyFont="1" applyBorder="1" applyAlignment="1" applyProtection="1">
      <protection locked="0"/>
    </xf>
    <xf numFmtId="0" fontId="2" fillId="0" borderId="0" xfId="2" applyFont="1" applyAlignment="1">
      <alignment horizontal="right"/>
    </xf>
    <xf numFmtId="0" fontId="6" fillId="0" borderId="34" xfId="2" applyFont="1" applyBorder="1" applyAlignment="1" applyProtection="1">
      <alignment horizontal="center"/>
      <protection locked="0"/>
    </xf>
    <xf numFmtId="49" fontId="6" fillId="0" borderId="34" xfId="2" applyNumberFormat="1" applyFont="1" applyBorder="1" applyAlignment="1" applyProtection="1">
      <alignment horizontal="center"/>
      <protection locked="0"/>
    </xf>
    <xf numFmtId="0" fontId="6" fillId="0" borderId="33" xfId="2" applyFont="1" applyBorder="1" applyAlignment="1" applyProtection="1">
      <alignment horizontal="center"/>
      <protection locked="0"/>
    </xf>
    <xf numFmtId="49" fontId="6" fillId="0" borderId="33" xfId="2" applyNumberFormat="1" applyFont="1" applyBorder="1" applyAlignment="1" applyProtection="1">
      <alignment horizontal="center"/>
      <protection locked="0"/>
    </xf>
    <xf numFmtId="0" fontId="7" fillId="0" borderId="0" xfId="2" applyFont="1"/>
    <xf numFmtId="0" fontId="6" fillId="0" borderId="0" xfId="2" applyFont="1" applyBorder="1" applyAlignment="1" applyProtection="1">
      <alignment horizontal="left" indent="1"/>
      <protection locked="0" hidden="1"/>
    </xf>
    <xf numFmtId="0" fontId="2" fillId="0" borderId="0" xfId="2" applyFont="1" applyAlignment="1" applyProtection="1">
      <alignment horizontal="right" indent="1"/>
      <protection hidden="1"/>
    </xf>
    <xf numFmtId="0" fontId="5" fillId="0" borderId="0" xfId="2" applyProtection="1">
      <protection hidden="1"/>
    </xf>
    <xf numFmtId="0" fontId="6" fillId="0" borderId="33" xfId="2" applyFont="1" applyBorder="1" applyAlignment="1" applyProtection="1">
      <alignment horizontal="left" indent="1"/>
      <protection locked="0" hidden="1"/>
    </xf>
    <xf numFmtId="0" fontId="5" fillId="0" borderId="0" xfId="2" applyBorder="1" applyProtection="1">
      <protection locked="0"/>
    </xf>
    <xf numFmtId="0" fontId="2" fillId="0" borderId="0" xfId="2" applyFont="1" applyBorder="1" applyAlignment="1">
      <alignment horizontal="right"/>
    </xf>
    <xf numFmtId="0" fontId="5" fillId="0" borderId="34" xfId="2" applyBorder="1" applyProtection="1">
      <protection locked="0" hidden="1"/>
    </xf>
    <xf numFmtId="0" fontId="2" fillId="0" borderId="0" xfId="2" applyFont="1" applyAlignment="1" applyProtection="1">
      <alignment horizontal="left" indent="1"/>
      <protection hidden="1"/>
    </xf>
    <xf numFmtId="0" fontId="6" fillId="0" borderId="0" xfId="2" applyFont="1" applyBorder="1" applyAlignment="1" applyProtection="1">
      <alignment horizontal="left" indent="1"/>
      <protection locked="0"/>
    </xf>
    <xf numFmtId="0" fontId="7" fillId="4" borderId="35" xfId="2" applyFont="1" applyFill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5" fillId="0" borderId="33" xfId="2" applyFont="1" applyBorder="1" applyProtection="1">
      <protection locked="0" hidden="1"/>
    </xf>
    <xf numFmtId="0" fontId="7" fillId="5" borderId="80" xfId="2" applyFont="1" applyFill="1" applyBorder="1" applyAlignment="1">
      <alignment horizontal="center" vertical="center"/>
    </xf>
    <xf numFmtId="0" fontId="5" fillId="0" borderId="81" xfId="2" applyBorder="1" applyAlignment="1">
      <alignment vertical="center"/>
    </xf>
    <xf numFmtId="0" fontId="10" fillId="4" borderId="35" xfId="2" applyFont="1" applyFill="1" applyBorder="1" applyAlignment="1">
      <alignment horizontal="center" vertical="center"/>
    </xf>
    <xf numFmtId="0" fontId="10" fillId="4" borderId="40" xfId="2" applyFont="1" applyFill="1" applyBorder="1" applyAlignment="1">
      <alignment horizontal="center" vertical="center"/>
    </xf>
    <xf numFmtId="0" fontId="10" fillId="4" borderId="41" xfId="2" applyFont="1" applyFill="1" applyBorder="1" applyAlignment="1">
      <alignment horizontal="center" vertical="center"/>
    </xf>
    <xf numFmtId="0" fontId="10" fillId="4" borderId="42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right" vertical="center"/>
    </xf>
    <xf numFmtId="0" fontId="5" fillId="0" borderId="3" xfId="2" applyBorder="1" applyAlignment="1">
      <alignment vertical="center"/>
    </xf>
    <xf numFmtId="0" fontId="5" fillId="0" borderId="2" xfId="2" applyBorder="1" applyAlignment="1">
      <alignment vertical="center"/>
    </xf>
    <xf numFmtId="0" fontId="7" fillId="4" borderId="45" xfId="2" applyFont="1" applyFill="1" applyBorder="1" applyAlignment="1">
      <alignment horizontal="center" vertical="center"/>
    </xf>
    <xf numFmtId="0" fontId="10" fillId="0" borderId="82" xfId="2" applyFont="1" applyBorder="1" applyAlignment="1">
      <alignment horizontal="center" vertical="center"/>
    </xf>
    <xf numFmtId="0" fontId="10" fillId="5" borderId="45" xfId="2" applyFont="1" applyFill="1" applyBorder="1" applyAlignment="1">
      <alignment horizontal="center" vertical="center"/>
    </xf>
    <xf numFmtId="0" fontId="10" fillId="5" borderId="46" xfId="2" applyFont="1" applyFill="1" applyBorder="1" applyAlignment="1">
      <alignment horizontal="center" vertical="center"/>
    </xf>
    <xf numFmtId="0" fontId="10" fillId="5" borderId="47" xfId="2" applyFont="1" applyFill="1" applyBorder="1" applyAlignment="1">
      <alignment horizontal="center" vertical="center"/>
    </xf>
    <xf numFmtId="0" fontId="10" fillId="5" borderId="48" xfId="2" applyFont="1" applyFill="1" applyBorder="1" applyAlignment="1">
      <alignment horizontal="center" vertical="center"/>
    </xf>
    <xf numFmtId="0" fontId="2" fillId="5" borderId="43" xfId="2" applyFont="1" applyFill="1" applyBorder="1" applyAlignment="1">
      <alignment horizontal="center" vertical="center"/>
    </xf>
    <xf numFmtId="164" fontId="6" fillId="0" borderId="83" xfId="2" applyNumberFormat="1" applyFont="1" applyBorder="1" applyAlignment="1" applyProtection="1">
      <alignment horizontal="left" vertical="center" indent="1"/>
      <protection locked="0"/>
    </xf>
    <xf numFmtId="0" fontId="5" fillId="0" borderId="0" xfId="2" applyFont="1" applyBorder="1" applyAlignment="1">
      <alignment horizontal="center" vertical="center"/>
    </xf>
    <xf numFmtId="0" fontId="5" fillId="0" borderId="84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2" fillId="0" borderId="8" xfId="2" applyFont="1" applyBorder="1" applyAlignment="1" applyProtection="1">
      <alignment horizontal="center" vertical="center"/>
    </xf>
    <xf numFmtId="0" fontId="11" fillId="0" borderId="39" xfId="2" applyFont="1" applyBorder="1" applyAlignment="1" applyProtection="1">
      <alignment horizontal="left" vertical="top" indent="1"/>
      <protection locked="0"/>
    </xf>
    <xf numFmtId="0" fontId="11" fillId="0" borderId="0" xfId="2" applyFont="1" applyBorder="1" applyAlignment="1">
      <alignment horizontal="center" vertical="center"/>
    </xf>
    <xf numFmtId="0" fontId="5" fillId="0" borderId="85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2" fillId="0" borderId="10" xfId="2" applyFont="1" applyBorder="1" applyAlignment="1" applyProtection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4" borderId="86" xfId="2" applyFont="1" applyFill="1" applyBorder="1" applyAlignment="1">
      <alignment horizontal="center" vertical="center"/>
    </xf>
    <xf numFmtId="0" fontId="5" fillId="0" borderId="53" xfId="2" applyFont="1" applyBorder="1" applyAlignment="1" applyProtection="1">
      <alignment horizontal="center" vertical="center"/>
      <protection locked="0"/>
    </xf>
    <xf numFmtId="0" fontId="5" fillId="0" borderId="54" xfId="2" applyFont="1" applyBorder="1" applyAlignment="1" applyProtection="1">
      <alignment horizontal="center" vertical="center"/>
      <protection locked="0"/>
    </xf>
    <xf numFmtId="0" fontId="9" fillId="4" borderId="55" xfId="2" applyFont="1" applyFill="1" applyBorder="1" applyAlignment="1">
      <alignment horizontal="center" vertical="center"/>
    </xf>
    <xf numFmtId="0" fontId="11" fillId="0" borderId="87" xfId="2" applyFont="1" applyBorder="1" applyAlignment="1" applyProtection="1">
      <alignment horizontal="left" vertical="center" indent="1"/>
      <protection locked="0"/>
    </xf>
    <xf numFmtId="0" fontId="5" fillId="4" borderId="88" xfId="2" applyFont="1" applyFill="1" applyBorder="1" applyAlignment="1">
      <alignment horizontal="center" vertical="center"/>
    </xf>
    <xf numFmtId="0" fontId="5" fillId="0" borderId="58" xfId="2" applyFont="1" applyBorder="1" applyAlignment="1" applyProtection="1">
      <alignment horizontal="center" vertical="center"/>
      <protection locked="0"/>
    </xf>
    <xf numFmtId="0" fontId="5" fillId="0" borderId="59" xfId="2" applyFont="1" applyBorder="1" applyAlignment="1" applyProtection="1">
      <alignment horizontal="center" vertical="center"/>
      <protection locked="0"/>
    </xf>
    <xf numFmtId="0" fontId="9" fillId="4" borderId="60" xfId="2" applyFont="1" applyFill="1" applyBorder="1" applyAlignment="1">
      <alignment horizontal="center" vertical="center"/>
    </xf>
    <xf numFmtId="0" fontId="5" fillId="0" borderId="89" xfId="2" applyFont="1" applyBorder="1" applyAlignment="1" applyProtection="1">
      <alignment horizontal="center" vertical="center"/>
    </xf>
    <xf numFmtId="0" fontId="5" fillId="0" borderId="0" xfId="2" applyBorder="1"/>
    <xf numFmtId="0" fontId="2" fillId="0" borderId="90" xfId="2" applyFont="1" applyBorder="1" applyAlignment="1">
      <alignment horizontal="center" vertical="top"/>
    </xf>
    <xf numFmtId="0" fontId="2" fillId="0" borderId="91" xfId="2" applyFont="1" applyBorder="1" applyAlignment="1">
      <alignment horizontal="center" vertical="top"/>
    </xf>
    <xf numFmtId="0" fontId="2" fillId="0" borderId="92" xfId="2" applyFont="1" applyBorder="1" applyAlignment="1">
      <alignment horizontal="center" vertical="top"/>
    </xf>
    <xf numFmtId="0" fontId="2" fillId="0" borderId="93" xfId="2" applyFont="1" applyBorder="1" applyAlignment="1">
      <alignment horizontal="center" vertical="top"/>
    </xf>
    <xf numFmtId="0" fontId="2" fillId="0" borderId="94" xfId="2" applyFont="1" applyBorder="1" applyAlignment="1">
      <alignment horizontal="center" vertical="top"/>
    </xf>
    <xf numFmtId="0" fontId="2" fillId="0" borderId="80" xfId="2" applyFont="1" applyBorder="1" applyAlignment="1">
      <alignment horizontal="center" vertical="center" wrapText="1"/>
    </xf>
    <xf numFmtId="0" fontId="2" fillId="0" borderId="81" xfId="2" applyFont="1" applyBorder="1" applyAlignment="1">
      <alignment horizontal="left" indent="1"/>
    </xf>
    <xf numFmtId="0" fontId="2" fillId="0" borderId="95" xfId="2" applyFont="1" applyBorder="1" applyAlignment="1">
      <alignment horizontal="center"/>
    </xf>
    <xf numFmtId="0" fontId="2" fillId="0" borderId="91" xfId="2" applyFont="1" applyBorder="1" applyAlignment="1">
      <alignment horizontal="center"/>
    </xf>
    <xf numFmtId="0" fontId="2" fillId="0" borderId="61" xfId="2" applyFont="1" applyBorder="1" applyAlignment="1">
      <alignment horizontal="center"/>
    </xf>
    <xf numFmtId="0" fontId="2" fillId="0" borderId="95" xfId="2" applyFont="1" applyBorder="1" applyAlignment="1">
      <alignment horizontal="left" indent="1"/>
    </xf>
    <xf numFmtId="0" fontId="14" fillId="5" borderId="70" xfId="2" applyFont="1" applyFill="1" applyBorder="1" applyAlignment="1" applyProtection="1">
      <alignment horizontal="left" vertical="center" indent="1"/>
      <protection locked="0"/>
    </xf>
    <xf numFmtId="0" fontId="9" fillId="0" borderId="72" xfId="2" applyFont="1" applyBorder="1" applyAlignment="1">
      <alignment horizontal="left" vertical="top" indent="1"/>
    </xf>
    <xf numFmtId="0" fontId="15" fillId="0" borderId="96" xfId="2" applyFont="1" applyBorder="1" applyAlignment="1">
      <alignment horizontal="center" vertical="top" wrapText="1"/>
    </xf>
    <xf numFmtId="167" fontId="11" fillId="0" borderId="19" xfId="2" applyNumberFormat="1" applyFont="1" applyBorder="1" applyAlignment="1" applyProtection="1">
      <alignment horizontal="center"/>
      <protection locked="0"/>
    </xf>
    <xf numFmtId="0" fontId="2" fillId="0" borderId="0" xfId="2" applyFont="1" applyBorder="1" applyAlignment="1">
      <alignment horizontal="right"/>
    </xf>
    <xf numFmtId="0" fontId="11" fillId="0" borderId="19" xfId="2" applyFont="1" applyBorder="1" applyAlignment="1" applyProtection="1">
      <alignment horizontal="left" indent="1"/>
      <protection locked="0"/>
    </xf>
    <xf numFmtId="0" fontId="2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5" fillId="0" borderId="97" xfId="2" applyBorder="1" applyAlignment="1" applyProtection="1">
      <alignment horizontal="left" indent="1"/>
      <protection locked="0" hidden="1"/>
    </xf>
    <xf numFmtId="0" fontId="2" fillId="0" borderId="98" xfId="2" applyFont="1" applyBorder="1" applyAlignment="1" applyProtection="1">
      <alignment horizontal="right"/>
      <protection hidden="1"/>
    </xf>
    <xf numFmtId="0" fontId="2" fillId="0" borderId="98" xfId="2" applyFont="1" applyBorder="1" applyAlignment="1" applyProtection="1">
      <protection hidden="1"/>
    </xf>
    <xf numFmtId="0" fontId="2" fillId="0" borderId="99" xfId="2" applyFont="1" applyBorder="1" applyAlignment="1" applyProtection="1">
      <alignment horizontal="left" vertical="top" wrapText="1" indent="1"/>
      <protection locked="0" hidden="1"/>
    </xf>
    <xf numFmtId="0" fontId="5" fillId="0" borderId="100" xfId="2" applyFont="1" applyBorder="1" applyAlignment="1" applyProtection="1">
      <alignment horizontal="left" indent="1"/>
      <protection hidden="1"/>
    </xf>
    <xf numFmtId="0" fontId="5" fillId="0" borderId="101" xfId="2" applyBorder="1" applyAlignment="1" applyProtection="1">
      <alignment horizontal="left" wrapText="1" indent="1"/>
      <protection hidden="1"/>
    </xf>
    <xf numFmtId="0" fontId="5" fillId="0" borderId="102" xfId="2" applyBorder="1" applyAlignment="1" applyProtection="1">
      <alignment horizontal="left" wrapText="1" indent="1"/>
      <protection hidden="1"/>
    </xf>
    <xf numFmtId="0" fontId="5" fillId="0" borderId="103" xfId="2" applyBorder="1" applyAlignment="1" applyProtection="1">
      <alignment horizontal="left" indent="1"/>
      <protection hidden="1"/>
    </xf>
    <xf numFmtId="164" fontId="4" fillId="0" borderId="104" xfId="2" applyNumberFormat="1" applyFont="1" applyBorder="1" applyAlignment="1" applyProtection="1">
      <alignment horizontal="center" vertical="center"/>
      <protection locked="0" hidden="1"/>
    </xf>
    <xf numFmtId="0" fontId="2" fillId="0" borderId="105" xfId="2" applyFont="1" applyBorder="1" applyAlignment="1" applyProtection="1">
      <alignment horizontal="left" vertical="center"/>
      <protection locked="0" hidden="1"/>
    </xf>
    <xf numFmtId="164" fontId="4" fillId="0" borderId="105" xfId="2" applyNumberFormat="1" applyFont="1" applyBorder="1" applyAlignment="1" applyProtection="1">
      <alignment horizontal="center" vertical="center"/>
      <protection locked="0" hidden="1"/>
    </xf>
    <xf numFmtId="168" fontId="2" fillId="0" borderId="105" xfId="2" applyNumberFormat="1" applyFont="1" applyBorder="1" applyAlignment="1" applyProtection="1">
      <alignment horizontal="center" vertical="center"/>
      <protection locked="0" hidden="1"/>
    </xf>
    <xf numFmtId="168" fontId="2" fillId="0" borderId="106" xfId="2" applyNumberFormat="1" applyFont="1" applyBorder="1" applyAlignment="1" applyProtection="1">
      <alignment horizontal="center" vertical="center"/>
      <protection locked="0" hidden="1"/>
    </xf>
    <xf numFmtId="0" fontId="2" fillId="0" borderId="107" xfId="2" applyFont="1" applyBorder="1" applyAlignment="1" applyProtection="1">
      <alignment horizontal="center"/>
      <protection hidden="1"/>
    </xf>
    <xf numFmtId="0" fontId="2" fillId="0" borderId="108" xfId="2" applyFont="1" applyBorder="1" applyAlignment="1" applyProtection="1">
      <alignment horizontal="center"/>
      <protection hidden="1"/>
    </xf>
    <xf numFmtId="0" fontId="2" fillId="0" borderId="108" xfId="2" applyFont="1" applyBorder="1" applyAlignment="1" applyProtection="1">
      <alignment horizontal="left" indent="1"/>
      <protection hidden="1"/>
    </xf>
    <xf numFmtId="0" fontId="2" fillId="0" borderId="109" xfId="2" applyFont="1" applyBorder="1" applyAlignment="1" applyProtection="1">
      <alignment horizontal="left" indent="1"/>
      <protection hidden="1"/>
    </xf>
    <xf numFmtId="0" fontId="2" fillId="0" borderId="110" xfId="2" applyFont="1" applyBorder="1" applyAlignment="1" applyProtection="1">
      <alignment horizontal="center"/>
      <protection hidden="1"/>
    </xf>
    <xf numFmtId="0" fontId="5" fillId="0" borderId="108" xfId="2" applyBorder="1" applyProtection="1">
      <protection hidden="1"/>
    </xf>
    <xf numFmtId="0" fontId="2" fillId="0" borderId="111" xfId="2" applyFont="1" applyBorder="1" applyAlignment="1" applyProtection="1">
      <alignment horizontal="center"/>
      <protection hidden="1"/>
    </xf>
    <xf numFmtId="0" fontId="2" fillId="0" borderId="112" xfId="2" applyFont="1" applyBorder="1" applyAlignment="1" applyProtection="1">
      <alignment horizontal="center"/>
      <protection hidden="1"/>
    </xf>
    <xf numFmtId="0" fontId="2" fillId="0" borderId="113" xfId="2" applyFont="1" applyBorder="1" applyAlignment="1" applyProtection="1">
      <alignment horizontal="left" indent="1"/>
      <protection hidden="1"/>
    </xf>
    <xf numFmtId="0" fontId="2" fillId="0" borderId="114" xfId="2" applyFont="1" applyBorder="1" applyAlignment="1" applyProtection="1">
      <alignment horizontal="left" indent="1"/>
      <protection hidden="1"/>
    </xf>
    <xf numFmtId="0" fontId="5" fillId="0" borderId="115" xfId="2" applyFont="1" applyBorder="1" applyAlignment="1" applyProtection="1">
      <alignment horizontal="left" indent="1"/>
      <protection hidden="1"/>
    </xf>
    <xf numFmtId="0" fontId="2" fillId="0" borderId="116" xfId="2" applyFont="1" applyBorder="1" applyAlignment="1" applyProtection="1">
      <alignment horizontal="left" indent="1"/>
      <protection hidden="1"/>
    </xf>
    <xf numFmtId="0" fontId="2" fillId="0" borderId="117" xfId="2" applyFont="1" applyBorder="1" applyAlignment="1" applyProtection="1">
      <alignment horizontal="left" indent="1"/>
      <protection hidden="1"/>
    </xf>
    <xf numFmtId="0" fontId="2" fillId="0" borderId="118" xfId="2" applyFont="1" applyBorder="1" applyAlignment="1" applyProtection="1">
      <alignment horizontal="left" indent="1"/>
      <protection hidden="1"/>
    </xf>
    <xf numFmtId="0" fontId="2" fillId="0" borderId="119" xfId="2" applyFont="1" applyBorder="1" applyAlignment="1" applyProtection="1">
      <alignment horizontal="left" indent="1"/>
      <protection hidden="1"/>
    </xf>
    <xf numFmtId="0" fontId="15" fillId="0" borderId="120" xfId="2" applyFont="1" applyBorder="1" applyAlignment="1" applyProtection="1">
      <alignment horizontal="left" indent="1"/>
      <protection hidden="1"/>
    </xf>
    <xf numFmtId="0" fontId="2" fillId="0" borderId="120" xfId="2" applyFont="1" applyBorder="1" applyAlignment="1" applyProtection="1">
      <alignment horizontal="left" indent="1"/>
      <protection hidden="1"/>
    </xf>
    <xf numFmtId="14" fontId="6" fillId="0" borderId="108" xfId="2" applyNumberFormat="1" applyFont="1" applyBorder="1" applyAlignment="1" applyProtection="1">
      <protection locked="0" hidden="1"/>
    </xf>
    <xf numFmtId="0" fontId="2" fillId="0" borderId="0" xfId="2" applyFont="1" applyAlignment="1" applyProtection="1">
      <alignment horizontal="right"/>
      <protection hidden="1"/>
    </xf>
    <xf numFmtId="0" fontId="6" fillId="0" borderId="121" xfId="2" applyFont="1" applyBorder="1" applyAlignment="1" applyProtection="1">
      <alignment horizontal="center"/>
      <protection locked="0" hidden="1"/>
    </xf>
    <xf numFmtId="169" fontId="6" fillId="0" borderId="108" xfId="2" applyNumberFormat="1" applyFont="1" applyBorder="1" applyAlignment="1" applyProtection="1">
      <alignment horizontal="center"/>
      <protection locked="0" hidden="1"/>
    </xf>
    <xf numFmtId="0" fontId="6" fillId="0" borderId="108" xfId="2" applyFont="1" applyBorder="1" applyAlignment="1" applyProtection="1">
      <alignment horizontal="center"/>
      <protection locked="0" hidden="1"/>
    </xf>
    <xf numFmtId="0" fontId="7" fillId="0" borderId="0" xfId="2" applyFont="1" applyProtection="1">
      <protection hidden="1"/>
    </xf>
    <xf numFmtId="0" fontId="6" fillId="0" borderId="108" xfId="2" applyFont="1" applyBorder="1" applyAlignment="1" applyProtection="1">
      <alignment horizontal="left" indent="1"/>
      <protection locked="0" hidden="1"/>
    </xf>
    <xf numFmtId="0" fontId="9" fillId="0" borderId="122" xfId="2" applyFont="1" applyBorder="1" applyAlignment="1" applyProtection="1">
      <alignment horizontal="center" vertical="center"/>
      <protection hidden="1"/>
    </xf>
    <xf numFmtId="0" fontId="5" fillId="0" borderId="121" xfId="2" applyBorder="1" applyProtection="1">
      <protection locked="0" hidden="1"/>
    </xf>
    <xf numFmtId="0" fontId="9" fillId="0" borderId="0" xfId="2" applyFont="1" applyBorder="1" applyAlignment="1" applyProtection="1">
      <alignment horizontal="center" vertical="center"/>
      <protection hidden="1"/>
    </xf>
    <xf numFmtId="0" fontId="14" fillId="6" borderId="123" xfId="2" applyFont="1" applyFill="1" applyBorder="1" applyAlignment="1" applyProtection="1">
      <alignment horizontal="center" vertical="center"/>
      <protection hidden="1"/>
    </xf>
    <xf numFmtId="0" fontId="9" fillId="0" borderId="123" xfId="2" applyFont="1" applyBorder="1" applyAlignment="1" applyProtection="1">
      <alignment horizontal="center" vertical="center"/>
      <protection hidden="1"/>
    </xf>
    <xf numFmtId="0" fontId="5" fillId="0" borderId="108" xfId="2" applyBorder="1" applyProtection="1">
      <protection locked="0" hidden="1"/>
    </xf>
    <xf numFmtId="0" fontId="7" fillId="0" borderId="123" xfId="2" applyFont="1" applyBorder="1" applyAlignment="1" applyProtection="1">
      <alignment horizontal="center" vertical="center"/>
      <protection hidden="1"/>
    </xf>
    <xf numFmtId="0" fontId="18" fillId="7" borderId="123" xfId="2" applyFont="1" applyFill="1" applyBorder="1" applyAlignment="1" applyProtection="1">
      <alignment horizontal="center" vertical="center"/>
      <protection hidden="1"/>
    </xf>
    <xf numFmtId="0" fontId="10" fillId="0" borderId="124" xfId="2" applyFont="1" applyBorder="1" applyAlignment="1" applyProtection="1">
      <alignment horizontal="center" vertical="center"/>
      <protection hidden="1"/>
    </xf>
    <xf numFmtId="0" fontId="10" fillId="0" borderId="125" xfId="2" applyFont="1" applyBorder="1" applyAlignment="1" applyProtection="1">
      <alignment horizontal="center" vertical="center"/>
      <protection hidden="1"/>
    </xf>
    <xf numFmtId="0" fontId="10" fillId="0" borderId="126" xfId="2" applyFont="1" applyBorder="1" applyAlignment="1" applyProtection="1">
      <alignment horizontal="center" vertical="center"/>
      <protection hidden="1"/>
    </xf>
    <xf numFmtId="0" fontId="9" fillId="0" borderId="127" xfId="2" applyFont="1" applyBorder="1" applyAlignment="1" applyProtection="1">
      <alignment horizontal="right" vertical="center"/>
      <protection hidden="1"/>
    </xf>
    <xf numFmtId="0" fontId="5" fillId="0" borderId="128" xfId="2" applyBorder="1" applyAlignment="1" applyProtection="1">
      <alignment vertical="center"/>
      <protection hidden="1"/>
    </xf>
    <xf numFmtId="0" fontId="5" fillId="0" borderId="129" xfId="2" applyBorder="1" applyAlignment="1" applyProtection="1">
      <alignment vertical="center"/>
      <protection hidden="1"/>
    </xf>
    <xf numFmtId="0" fontId="7" fillId="0" borderId="123" xfId="2" applyFont="1" applyBorder="1" applyAlignment="1" applyProtection="1">
      <alignment horizontal="center" vertical="center"/>
      <protection hidden="1"/>
    </xf>
    <xf numFmtId="0" fontId="13" fillId="0" borderId="130" xfId="2" applyFont="1" applyBorder="1" applyAlignment="1" applyProtection="1">
      <alignment horizontal="center" vertical="center"/>
      <protection hidden="1"/>
    </xf>
    <xf numFmtId="0" fontId="10" fillId="0" borderId="131" xfId="2" applyFont="1" applyBorder="1" applyAlignment="1" applyProtection="1">
      <alignment horizontal="center" vertical="center"/>
      <protection hidden="1"/>
    </xf>
    <xf numFmtId="0" fontId="10" fillId="0" borderId="132" xfId="2" applyFont="1" applyBorder="1" applyAlignment="1" applyProtection="1">
      <alignment horizontal="center" vertical="center"/>
      <protection hidden="1"/>
    </xf>
    <xf numFmtId="0" fontId="10" fillId="0" borderId="133" xfId="2" applyFont="1" applyBorder="1" applyAlignment="1" applyProtection="1">
      <alignment horizontal="center" vertical="center"/>
      <protection hidden="1"/>
    </xf>
    <xf numFmtId="0" fontId="2" fillId="0" borderId="130" xfId="2" applyFont="1" applyBorder="1" applyAlignment="1" applyProtection="1">
      <alignment horizontal="center" vertical="center"/>
      <protection hidden="1"/>
    </xf>
    <xf numFmtId="164" fontId="6" fillId="0" borderId="130" xfId="2" applyNumberFormat="1" applyFont="1" applyBorder="1" applyAlignment="1" applyProtection="1">
      <alignment horizontal="left" vertical="center" indent="1"/>
      <protection locked="0" hidden="1"/>
    </xf>
    <xf numFmtId="0" fontId="13" fillId="0" borderId="134" xfId="2" applyFont="1" applyBorder="1" applyAlignment="1" applyProtection="1">
      <alignment horizontal="center" vertical="center"/>
      <protection hidden="1"/>
    </xf>
    <xf numFmtId="0" fontId="5" fillId="0" borderId="135" xfId="2" applyFont="1" applyBorder="1" applyAlignment="1" applyProtection="1">
      <alignment horizontal="center" vertical="center"/>
      <protection hidden="1"/>
    </xf>
    <xf numFmtId="0" fontId="5" fillId="0" borderId="136" xfId="2" applyFont="1" applyBorder="1" applyAlignment="1" applyProtection="1">
      <alignment horizontal="center" vertical="center"/>
      <protection locked="0" hidden="1"/>
    </xf>
    <xf numFmtId="0" fontId="5" fillId="0" borderId="137" xfId="2" applyFont="1" applyBorder="1" applyAlignment="1" applyProtection="1">
      <alignment horizontal="center" vertical="center"/>
      <protection locked="0" hidden="1"/>
    </xf>
    <xf numFmtId="0" fontId="2" fillId="0" borderId="134" xfId="2" applyFont="1" applyBorder="1" applyAlignment="1" applyProtection="1">
      <alignment horizontal="center" vertical="center"/>
      <protection hidden="1"/>
    </xf>
    <xf numFmtId="0" fontId="11" fillId="0" borderId="138" xfId="2" applyFont="1" applyBorder="1" applyAlignment="1" applyProtection="1">
      <alignment horizontal="left" vertical="top" indent="1"/>
      <protection locked="0" hidden="1"/>
    </xf>
    <xf numFmtId="0" fontId="11" fillId="0" borderId="0" xfId="2" applyFont="1" applyAlignment="1" applyProtection="1">
      <alignment horizontal="center" vertical="center"/>
      <protection hidden="1"/>
    </xf>
    <xf numFmtId="0" fontId="13" fillId="0" borderId="139" xfId="2" applyFont="1" applyBorder="1" applyAlignment="1" applyProtection="1">
      <alignment horizontal="center" vertical="center"/>
      <protection hidden="1"/>
    </xf>
    <xf numFmtId="0" fontId="5" fillId="0" borderId="140" xfId="2" applyFont="1" applyBorder="1" applyAlignment="1" applyProtection="1">
      <alignment horizontal="center" vertical="center"/>
      <protection hidden="1"/>
    </xf>
    <xf numFmtId="0" fontId="5" fillId="0" borderId="105" xfId="2" applyFont="1" applyBorder="1" applyAlignment="1" applyProtection="1">
      <alignment horizontal="center" vertical="center"/>
      <protection locked="0" hidden="1"/>
    </xf>
    <xf numFmtId="0" fontId="5" fillId="0" borderId="141" xfId="2" applyFont="1" applyBorder="1" applyAlignment="1" applyProtection="1">
      <alignment horizontal="center" vertical="center"/>
      <protection locked="0" hidden="1"/>
    </xf>
    <xf numFmtId="0" fontId="2" fillId="0" borderId="139" xfId="2" applyFont="1" applyBorder="1" applyAlignment="1" applyProtection="1">
      <alignment horizontal="center" vertical="center"/>
      <protection hidden="1"/>
    </xf>
    <xf numFmtId="0" fontId="11" fillId="0" borderId="142" xfId="2" applyFont="1" applyBorder="1" applyAlignment="1" applyProtection="1">
      <alignment horizontal="left" vertical="center" indent="1"/>
      <protection locked="0" hidden="1"/>
    </xf>
    <xf numFmtId="0" fontId="13" fillId="0" borderId="143" xfId="2" applyFont="1" applyBorder="1" applyAlignment="1" applyProtection="1">
      <alignment horizontal="center" vertical="center"/>
      <protection hidden="1"/>
    </xf>
    <xf numFmtId="0" fontId="5" fillId="0" borderId="144" xfId="2" applyFont="1" applyBorder="1" applyAlignment="1" applyProtection="1">
      <alignment horizontal="center" vertical="center"/>
      <protection hidden="1"/>
    </xf>
    <xf numFmtId="0" fontId="5" fillId="0" borderId="145" xfId="2" applyFont="1" applyBorder="1" applyAlignment="1" applyProtection="1">
      <alignment horizontal="center" vertical="center"/>
      <protection locked="0" hidden="1"/>
    </xf>
    <xf numFmtId="0" fontId="5" fillId="0" borderId="146" xfId="2" applyFont="1" applyBorder="1" applyAlignment="1" applyProtection="1">
      <alignment horizontal="center" vertical="center"/>
      <protection locked="0" hidden="1"/>
    </xf>
    <xf numFmtId="0" fontId="2" fillId="0" borderId="143" xfId="2" applyFont="1" applyBorder="1" applyAlignment="1" applyProtection="1">
      <alignment horizontal="center" vertical="center"/>
      <protection hidden="1"/>
    </xf>
    <xf numFmtId="0" fontId="5" fillId="0" borderId="0" xfId="2" applyBorder="1" applyProtection="1">
      <protection hidden="1"/>
    </xf>
    <xf numFmtId="0" fontId="2" fillId="0" borderId="147" xfId="2" applyFont="1" applyBorder="1" applyAlignment="1" applyProtection="1">
      <alignment horizontal="center" vertical="top"/>
      <protection hidden="1"/>
    </xf>
    <xf numFmtId="0" fontId="2" fillId="0" borderId="148" xfId="2" applyFont="1" applyBorder="1" applyAlignment="1" applyProtection="1">
      <alignment horizontal="center" vertical="top"/>
      <protection hidden="1"/>
    </xf>
    <xf numFmtId="0" fontId="2" fillId="0" borderId="149" xfId="2" applyFont="1" applyBorder="1" applyAlignment="1" applyProtection="1">
      <alignment horizontal="center" vertical="top"/>
      <protection hidden="1"/>
    </xf>
    <xf numFmtId="0" fontId="2" fillId="0" borderId="150" xfId="2" applyFont="1" applyBorder="1" applyAlignment="1" applyProtection="1">
      <alignment horizontal="center" vertical="top"/>
      <protection hidden="1"/>
    </xf>
    <xf numFmtId="0" fontId="2" fillId="0" borderId="151" xfId="2" applyFont="1" applyBorder="1" applyAlignment="1" applyProtection="1">
      <alignment horizontal="center" vertical="top"/>
      <protection hidden="1"/>
    </xf>
    <xf numFmtId="0" fontId="2" fillId="0" borderId="123" xfId="2" applyFont="1" applyBorder="1" applyAlignment="1" applyProtection="1">
      <alignment horizontal="center" vertical="center" wrapText="1"/>
      <protection hidden="1"/>
    </xf>
    <xf numFmtId="0" fontId="2" fillId="0" borderId="152" xfId="2" applyFont="1" applyBorder="1" applyAlignment="1" applyProtection="1">
      <alignment horizontal="left" indent="1"/>
      <protection hidden="1"/>
    </xf>
    <xf numFmtId="0" fontId="2" fillId="0" borderId="142" xfId="2" applyFont="1" applyBorder="1" applyAlignment="1" applyProtection="1">
      <alignment horizontal="center"/>
      <protection hidden="1"/>
    </xf>
    <xf numFmtId="0" fontId="2" fillId="0" borderId="122" xfId="2" applyFont="1" applyBorder="1" applyAlignment="1" applyProtection="1">
      <alignment horizontal="center"/>
      <protection hidden="1"/>
    </xf>
    <xf numFmtId="0" fontId="2" fillId="0" borderId="142" xfId="2" applyFont="1" applyBorder="1" applyAlignment="1" applyProtection="1">
      <alignment horizontal="left" indent="1"/>
      <protection hidden="1"/>
    </xf>
    <xf numFmtId="0" fontId="14" fillId="0" borderId="127" xfId="2" applyFont="1" applyFill="1" applyBorder="1" applyAlignment="1" applyProtection="1">
      <alignment horizontal="left" vertical="center" indent="1"/>
      <protection locked="0" hidden="1"/>
    </xf>
    <xf numFmtId="0" fontId="9" fillId="6" borderId="129" xfId="2" applyFont="1" applyFill="1" applyBorder="1" applyAlignment="1" applyProtection="1">
      <alignment horizontal="left" vertical="top" indent="1"/>
      <protection hidden="1"/>
    </xf>
    <xf numFmtId="0" fontId="19" fillId="6" borderId="0" xfId="2" applyFont="1" applyFill="1" applyBorder="1" applyAlignment="1" applyProtection="1">
      <alignment horizontal="left"/>
      <protection hidden="1"/>
    </xf>
    <xf numFmtId="14" fontId="11" fillId="0" borderId="108" xfId="2" applyNumberFormat="1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right"/>
      <protection hidden="1"/>
    </xf>
    <xf numFmtId="0" fontId="11" fillId="0" borderId="108" xfId="2" applyFont="1" applyBorder="1" applyAlignment="1" applyProtection="1">
      <alignment horizontal="left" indent="1"/>
      <protection locked="0" hidden="1"/>
    </xf>
    <xf numFmtId="0" fontId="2" fillId="0" borderId="0" xfId="2" applyFont="1" applyAlignment="1" applyProtection="1">
      <alignment horizontal="center"/>
      <protection hidden="1"/>
    </xf>
    <xf numFmtId="0" fontId="16" fillId="0" borderId="0" xfId="2" applyFont="1" applyBorder="1" applyAlignment="1" applyProtection="1">
      <alignment horizontal="center"/>
      <protection hidden="1"/>
    </xf>
    <xf numFmtId="0" fontId="15" fillId="0" borderId="0" xfId="2" applyFont="1" applyAlignment="1" applyProtection="1">
      <alignment vertical="top" wrapText="1"/>
      <protection hidden="1"/>
    </xf>
    <xf numFmtId="0" fontId="15" fillId="0" borderId="0" xfId="2" applyFont="1" applyAlignment="1" applyProtection="1">
      <alignment vertical="center"/>
      <protection hidden="1"/>
    </xf>
    <xf numFmtId="0" fontId="5" fillId="0" borderId="0" xfId="3" applyProtection="1">
      <protection hidden="1"/>
    </xf>
    <xf numFmtId="49" fontId="5" fillId="0" borderId="0" xfId="3" applyNumberFormat="1" applyProtection="1">
      <protection hidden="1"/>
    </xf>
    <xf numFmtId="0" fontId="5" fillId="0" borderId="0" xfId="3" applyProtection="1">
      <protection locked="0" hidden="1"/>
    </xf>
    <xf numFmtId="49" fontId="5" fillId="0" borderId="0" xfId="3" applyNumberFormat="1" applyFont="1" applyProtection="1">
      <protection locked="0" hidden="1"/>
    </xf>
    <xf numFmtId="0" fontId="5" fillId="0" borderId="1" xfId="3" applyBorder="1" applyProtection="1">
      <protection locked="0" hidden="1"/>
    </xf>
    <xf numFmtId="0" fontId="5" fillId="0" borderId="2" xfId="3" applyFont="1" applyBorder="1" applyProtection="1">
      <protection locked="0" hidden="1"/>
    </xf>
    <xf numFmtId="0" fontId="5" fillId="0" borderId="3" xfId="3" applyBorder="1" applyProtection="1">
      <protection locked="0" hidden="1"/>
    </xf>
    <xf numFmtId="0" fontId="20" fillId="0" borderId="0" xfId="4"/>
    <xf numFmtId="0" fontId="5" fillId="0" borderId="153" xfId="3" applyBorder="1" applyAlignment="1" applyProtection="1">
      <alignment horizontal="left" indent="2"/>
      <protection locked="0" hidden="1"/>
    </xf>
    <xf numFmtId="0" fontId="2" fillId="0" borderId="5" xfId="3" applyFont="1" applyBorder="1" applyAlignment="1" applyProtection="1">
      <alignment horizontal="center"/>
      <protection hidden="1"/>
    </xf>
    <xf numFmtId="0" fontId="5" fillId="0" borderId="67" xfId="3" applyBorder="1" applyAlignment="1" applyProtection="1">
      <alignment horizontal="left" vertical="center" wrapText="1" indent="2"/>
      <protection hidden="1"/>
    </xf>
    <xf numFmtId="0" fontId="2" fillId="0" borderId="51" xfId="3" applyFont="1" applyBorder="1" applyAlignment="1" applyProtection="1">
      <alignment horizontal="left" indent="2"/>
      <protection locked="0" hidden="1"/>
    </xf>
    <xf numFmtId="0" fontId="2" fillId="0" borderId="67" xfId="3" applyFont="1" applyBorder="1" applyAlignment="1" applyProtection="1">
      <alignment horizontal="left" vertical="center" wrapText="1" indent="2"/>
      <protection hidden="1"/>
    </xf>
    <xf numFmtId="0" fontId="5" fillId="0" borderId="51" xfId="3" applyFont="1" applyBorder="1" applyAlignment="1" applyProtection="1">
      <alignment horizontal="left" indent="2"/>
      <protection locked="0" hidden="1"/>
    </xf>
    <xf numFmtId="0" fontId="2" fillId="0" borderId="0" xfId="3" applyFont="1" applyBorder="1" applyAlignment="1" applyProtection="1">
      <alignment horizontal="left" indent="2"/>
      <protection locked="0" hidden="1"/>
    </xf>
    <xf numFmtId="0" fontId="15" fillId="0" borderId="0" xfId="3" applyFont="1" applyBorder="1" applyAlignment="1" applyProtection="1">
      <alignment horizontal="left" indent="2"/>
      <protection locked="0" hidden="1"/>
    </xf>
    <xf numFmtId="0" fontId="5" fillId="0" borderId="6" xfId="3" applyBorder="1" applyAlignment="1" applyProtection="1">
      <alignment horizontal="left" wrapText="1" indent="2"/>
      <protection locked="0" hidden="1"/>
    </xf>
    <xf numFmtId="0" fontId="5" fillId="0" borderId="7" xfId="3" applyBorder="1" applyAlignment="1" applyProtection="1">
      <alignment horizontal="left" wrapText="1" indent="2"/>
      <protection locked="0" hidden="1"/>
    </xf>
    <xf numFmtId="0" fontId="5" fillId="0" borderId="8" xfId="3" applyBorder="1" applyAlignment="1" applyProtection="1">
      <alignment horizontal="left" indent="2"/>
      <protection locked="0" hidden="1"/>
    </xf>
    <xf numFmtId="164" fontId="4" fillId="0" borderId="11" xfId="3" applyNumberFormat="1" applyFont="1" applyBorder="1" applyAlignment="1" applyProtection="1">
      <alignment horizontal="center" vertical="center"/>
      <protection hidden="1"/>
    </xf>
    <xf numFmtId="0" fontId="2" fillId="0" borderId="15" xfId="3" applyFont="1" applyBorder="1" applyAlignment="1" applyProtection="1">
      <alignment horizontal="left" vertical="center"/>
      <protection hidden="1"/>
    </xf>
    <xf numFmtId="164" fontId="4" fillId="0" borderId="15" xfId="3" applyNumberFormat="1" applyFont="1" applyBorder="1" applyAlignment="1" applyProtection="1">
      <alignment horizontal="center" vertical="center"/>
      <protection hidden="1"/>
    </xf>
    <xf numFmtId="166" fontId="2" fillId="0" borderId="15" xfId="3" applyNumberFormat="1" applyFont="1" applyBorder="1" applyAlignment="1" applyProtection="1">
      <alignment horizontal="center" vertical="center"/>
      <protection hidden="1"/>
    </xf>
    <xf numFmtId="0" fontId="2" fillId="0" borderId="0" xfId="3" applyFont="1" applyBorder="1" applyAlignment="1" applyProtection="1">
      <alignment horizontal="left" indent="2"/>
      <protection hidden="1"/>
    </xf>
    <xf numFmtId="166" fontId="2" fillId="0" borderId="16" xfId="3" applyNumberFormat="1" applyFont="1" applyBorder="1" applyAlignment="1" applyProtection="1">
      <alignment horizontal="center" vertical="center"/>
      <protection hidden="1"/>
    </xf>
    <xf numFmtId="0" fontId="2" fillId="0" borderId="73" xfId="3" applyFont="1" applyBorder="1" applyAlignment="1" applyProtection="1">
      <alignment horizontal="center"/>
      <protection locked="0" hidden="1"/>
    </xf>
    <xf numFmtId="0" fontId="2" fillId="0" borderId="19" xfId="3" applyFont="1" applyBorder="1" applyAlignment="1" applyProtection="1">
      <alignment horizontal="center"/>
      <protection locked="0" hidden="1"/>
    </xf>
    <xf numFmtId="0" fontId="2" fillId="0" borderId="19" xfId="3" applyFont="1" applyBorder="1" applyAlignment="1" applyProtection="1">
      <alignment horizontal="left" indent="2"/>
      <protection locked="0" hidden="1"/>
    </xf>
    <xf numFmtId="0" fontId="2" fillId="0" borderId="20" xfId="3" applyFont="1" applyBorder="1" applyAlignment="1" applyProtection="1">
      <alignment horizontal="left" indent="2"/>
      <protection locked="0" hidden="1"/>
    </xf>
    <xf numFmtId="0" fontId="2" fillId="0" borderId="18" xfId="3" applyFont="1" applyBorder="1" applyAlignment="1" applyProtection="1">
      <alignment horizontal="center"/>
      <protection locked="0" hidden="1"/>
    </xf>
    <xf numFmtId="0" fontId="5" fillId="0" borderId="19" xfId="3" applyBorder="1" applyProtection="1">
      <protection locked="0" hidden="1"/>
    </xf>
    <xf numFmtId="0" fontId="2" fillId="0" borderId="21" xfId="3" applyFont="1" applyBorder="1" applyAlignment="1" applyProtection="1">
      <alignment horizontal="center"/>
      <protection locked="0" hidden="1"/>
    </xf>
    <xf numFmtId="0" fontId="2" fillId="0" borderId="22" xfId="3" applyFont="1" applyBorder="1" applyAlignment="1" applyProtection="1">
      <alignment horizontal="center"/>
      <protection locked="0" hidden="1"/>
    </xf>
    <xf numFmtId="0" fontId="2" fillId="0" borderId="74" xfId="3" applyFont="1" applyBorder="1" applyAlignment="1" applyProtection="1">
      <alignment horizontal="left" indent="2"/>
      <protection locked="0" hidden="1"/>
    </xf>
    <xf numFmtId="0" fontId="2" fillId="0" borderId="75" xfId="3" applyFont="1" applyBorder="1" applyAlignment="1" applyProtection="1">
      <alignment horizontal="left" indent="2"/>
      <protection locked="0" hidden="1"/>
    </xf>
    <xf numFmtId="0" fontId="5" fillId="0" borderId="76" xfId="3" applyFont="1" applyBorder="1" applyAlignment="1" applyProtection="1">
      <alignment horizontal="left" indent="2"/>
      <protection locked="0" hidden="1"/>
    </xf>
    <xf numFmtId="0" fontId="2" fillId="0" borderId="77" xfId="3" applyFont="1" applyBorder="1" applyAlignment="1" applyProtection="1">
      <alignment horizontal="left" indent="2"/>
      <protection locked="0" hidden="1"/>
    </xf>
    <xf numFmtId="0" fontId="2" fillId="0" borderId="78" xfId="3" applyFont="1" applyBorder="1" applyAlignment="1" applyProtection="1">
      <alignment horizontal="left" indent="2"/>
      <protection locked="0" hidden="1"/>
    </xf>
    <xf numFmtId="0" fontId="2" fillId="0" borderId="79" xfId="3" applyFont="1" applyBorder="1" applyAlignment="1" applyProtection="1">
      <alignment horizontal="left" indent="2"/>
      <protection locked="0" hidden="1"/>
    </xf>
    <xf numFmtId="0" fontId="2" fillId="0" borderId="31" xfId="3" applyFont="1" applyBorder="1" applyAlignment="1" applyProtection="1">
      <alignment horizontal="left" indent="2"/>
      <protection locked="0" hidden="1"/>
    </xf>
    <xf numFmtId="0" fontId="15" fillId="0" borderId="32" xfId="3" applyFont="1" applyBorder="1" applyAlignment="1" applyProtection="1">
      <alignment horizontal="left" indent="2"/>
      <protection locked="0" hidden="1"/>
    </xf>
    <xf numFmtId="0" fontId="2" fillId="0" borderId="32" xfId="3" applyFont="1" applyBorder="1" applyAlignment="1" applyProtection="1">
      <alignment horizontal="left" indent="2"/>
      <protection locked="0" hidden="1"/>
    </xf>
    <xf numFmtId="0" fontId="2" fillId="0" borderId="51" xfId="3" applyFont="1" applyBorder="1" applyAlignment="1" applyProtection="1">
      <alignment horizontal="left" indent="2"/>
      <protection hidden="1"/>
    </xf>
    <xf numFmtId="167" fontId="6" fillId="0" borderId="19" xfId="3" applyNumberFormat="1" applyFont="1" applyBorder="1" applyAlignment="1" applyProtection="1">
      <protection hidden="1"/>
    </xf>
    <xf numFmtId="0" fontId="2" fillId="0" borderId="0" xfId="3" applyFont="1" applyAlignment="1" applyProtection="1">
      <alignment horizontal="right"/>
      <protection hidden="1"/>
    </xf>
    <xf numFmtId="0" fontId="6" fillId="0" borderId="13" xfId="3" applyFont="1" applyBorder="1" applyAlignment="1" applyProtection="1">
      <alignment horizontal="center"/>
      <protection hidden="1"/>
    </xf>
    <xf numFmtId="49" fontId="6" fillId="0" borderId="13" xfId="3" applyNumberFormat="1" applyFont="1" applyBorder="1" applyAlignment="1" applyProtection="1">
      <alignment horizontal="center"/>
      <protection hidden="1"/>
    </xf>
    <xf numFmtId="0" fontId="6" fillId="0" borderId="19" xfId="3" applyFont="1" applyBorder="1" applyAlignment="1" applyProtection="1">
      <alignment horizontal="center"/>
      <protection hidden="1"/>
    </xf>
    <xf numFmtId="49" fontId="6" fillId="0" borderId="19" xfId="3" applyNumberFormat="1" applyFont="1" applyBorder="1" applyAlignment="1" applyProtection="1">
      <alignment horizontal="center"/>
      <protection hidden="1"/>
    </xf>
    <xf numFmtId="0" fontId="7" fillId="0" borderId="0" xfId="3" applyFont="1" applyProtection="1">
      <protection hidden="1"/>
    </xf>
    <xf numFmtId="0" fontId="6" fillId="0" borderId="0" xfId="3" applyFont="1" applyBorder="1" applyAlignment="1" applyProtection="1">
      <alignment horizontal="left" indent="2"/>
      <protection hidden="1"/>
    </xf>
    <xf numFmtId="0" fontId="2" fillId="0" borderId="0" xfId="3" applyFont="1" applyAlignment="1" applyProtection="1">
      <alignment horizontal="right" indent="2"/>
      <protection hidden="1"/>
    </xf>
    <xf numFmtId="0" fontId="6" fillId="0" borderId="19" xfId="3" applyFont="1" applyBorder="1" applyAlignment="1" applyProtection="1">
      <alignment horizontal="left" indent="2"/>
      <protection hidden="1"/>
    </xf>
    <xf numFmtId="0" fontId="5" fillId="0" borderId="0" xfId="3" applyBorder="1" applyProtection="1">
      <protection hidden="1"/>
    </xf>
    <xf numFmtId="0" fontId="2" fillId="0" borderId="0" xfId="3" applyFont="1" applyBorder="1" applyAlignment="1" applyProtection="1">
      <alignment horizontal="right"/>
      <protection hidden="1"/>
    </xf>
    <xf numFmtId="0" fontId="5" fillId="0" borderId="13" xfId="3" applyBorder="1" applyProtection="1">
      <protection hidden="1"/>
    </xf>
    <xf numFmtId="0" fontId="2" fillId="0" borderId="0" xfId="3" applyFont="1" applyAlignment="1" applyProtection="1">
      <alignment horizontal="left" indent="2"/>
      <protection hidden="1"/>
    </xf>
    <xf numFmtId="0" fontId="7" fillId="4" borderId="35" xfId="3" applyFont="1" applyFill="1" applyBorder="1" applyAlignment="1" applyProtection="1">
      <alignment horizontal="center" vertical="center"/>
      <protection locked="0" hidden="1"/>
    </xf>
    <xf numFmtId="0" fontId="9" fillId="0" borderId="37" xfId="3" applyFont="1" applyBorder="1" applyAlignment="1" applyProtection="1">
      <alignment horizontal="center" vertical="center"/>
      <protection hidden="1"/>
    </xf>
    <xf numFmtId="0" fontId="5" fillId="0" borderId="19" xfId="3" applyFont="1" applyBorder="1" applyProtection="1">
      <protection hidden="1"/>
    </xf>
    <xf numFmtId="0" fontId="7" fillId="5" borderId="38" xfId="3" applyFont="1" applyFill="1" applyBorder="1" applyAlignment="1" applyProtection="1">
      <alignment horizontal="center" vertical="center"/>
      <protection locked="0" hidden="1"/>
    </xf>
    <xf numFmtId="0" fontId="5" fillId="0" borderId="39" xfId="3" applyBorder="1" applyAlignment="1" applyProtection="1">
      <alignment vertical="center"/>
      <protection hidden="1"/>
    </xf>
    <xf numFmtId="0" fontId="10" fillId="4" borderId="35" xfId="3" applyFont="1" applyFill="1" applyBorder="1" applyAlignment="1" applyProtection="1">
      <alignment horizontal="center" vertical="center"/>
      <protection locked="0" hidden="1"/>
    </xf>
    <xf numFmtId="0" fontId="10" fillId="4" borderId="40" xfId="3" applyFont="1" applyFill="1" applyBorder="1" applyAlignment="1" applyProtection="1">
      <alignment horizontal="center" vertical="center"/>
      <protection locked="0" hidden="1"/>
    </xf>
    <xf numFmtId="0" fontId="10" fillId="4" borderId="41" xfId="3" applyFont="1" applyFill="1" applyBorder="1" applyAlignment="1" applyProtection="1">
      <alignment horizontal="center" vertical="center"/>
      <protection locked="0" hidden="1"/>
    </xf>
    <xf numFmtId="0" fontId="10" fillId="4" borderId="42" xfId="3" applyFont="1" applyFill="1" applyBorder="1" applyAlignment="1" applyProtection="1">
      <alignment horizontal="center" vertical="center"/>
      <protection locked="0" hidden="1"/>
    </xf>
    <xf numFmtId="0" fontId="9" fillId="0" borderId="3" xfId="3" applyFont="1" applyBorder="1" applyAlignment="1" applyProtection="1">
      <alignment horizontal="right" vertical="center"/>
      <protection hidden="1"/>
    </xf>
    <xf numFmtId="0" fontId="5" fillId="0" borderId="3" xfId="3" applyBorder="1" applyAlignment="1" applyProtection="1">
      <alignment vertical="center"/>
      <protection hidden="1"/>
    </xf>
    <xf numFmtId="0" fontId="5" fillId="0" borderId="2" xfId="3" applyBorder="1" applyAlignment="1" applyProtection="1">
      <alignment vertical="center"/>
      <protection hidden="1"/>
    </xf>
    <xf numFmtId="0" fontId="7" fillId="4" borderId="154" xfId="3" applyFont="1" applyFill="1" applyBorder="1" applyAlignment="1" applyProtection="1">
      <alignment horizontal="center" vertical="center"/>
      <protection locked="0" hidden="1"/>
    </xf>
    <xf numFmtId="0" fontId="10" fillId="0" borderId="44" xfId="3" applyFont="1" applyBorder="1" applyAlignment="1" applyProtection="1">
      <alignment horizontal="center" vertical="center"/>
      <protection hidden="1"/>
    </xf>
    <xf numFmtId="0" fontId="10" fillId="5" borderId="45" xfId="3" applyFont="1" applyFill="1" applyBorder="1" applyAlignment="1" applyProtection="1">
      <alignment horizontal="center" vertical="center"/>
      <protection locked="0" hidden="1"/>
    </xf>
    <xf numFmtId="0" fontId="10" fillId="5" borderId="46" xfId="3" applyFont="1" applyFill="1" applyBorder="1" applyAlignment="1" applyProtection="1">
      <alignment horizontal="center" vertical="center"/>
      <protection locked="0" hidden="1"/>
    </xf>
    <xf numFmtId="0" fontId="10" fillId="5" borderId="47" xfId="3" applyFont="1" applyFill="1" applyBorder="1" applyAlignment="1" applyProtection="1">
      <alignment horizontal="center" vertical="center"/>
      <protection locked="0" hidden="1"/>
    </xf>
    <xf numFmtId="0" fontId="10" fillId="5" borderId="48" xfId="3" applyFont="1" applyFill="1" applyBorder="1" applyAlignment="1" applyProtection="1">
      <alignment horizontal="center" vertical="center"/>
      <protection locked="0" hidden="1"/>
    </xf>
    <xf numFmtId="0" fontId="2" fillId="5" borderId="43" xfId="3" applyFont="1" applyFill="1" applyBorder="1" applyAlignment="1" applyProtection="1">
      <alignment horizontal="center" vertical="center"/>
      <protection locked="0" hidden="1"/>
    </xf>
    <xf numFmtId="164" fontId="6" fillId="8" borderId="50" xfId="3" applyNumberFormat="1" applyFont="1" applyFill="1" applyBorder="1" applyAlignment="1" applyProtection="1">
      <alignment horizontal="left" vertical="center" indent="2"/>
      <protection hidden="1"/>
    </xf>
    <xf numFmtId="0" fontId="5" fillId="0" borderId="0" xfId="3" applyFont="1" applyBorder="1" applyAlignment="1" applyProtection="1">
      <alignment horizontal="center" vertical="center"/>
      <protection hidden="1"/>
    </xf>
    <xf numFmtId="0" fontId="2" fillId="0" borderId="32" xfId="3" applyFont="1" applyBorder="1" applyAlignment="1" applyProtection="1">
      <alignment horizontal="center" vertical="center"/>
      <protection hidden="1"/>
    </xf>
    <xf numFmtId="0" fontId="11" fillId="0" borderId="0" xfId="3" applyFont="1" applyBorder="1" applyAlignment="1" applyProtection="1">
      <alignment horizontal="left" vertical="top" indent="2"/>
      <protection hidden="1"/>
    </xf>
    <xf numFmtId="1" fontId="15" fillId="0" borderId="0" xfId="3" applyNumberFormat="1" applyFont="1" applyAlignment="1" applyProtection="1">
      <alignment horizontal="center"/>
      <protection hidden="1"/>
    </xf>
    <xf numFmtId="0" fontId="5" fillId="0" borderId="6" xfId="3" applyFont="1" applyBorder="1" applyAlignment="1" applyProtection="1">
      <alignment horizontal="center" vertical="center"/>
      <protection hidden="1"/>
    </xf>
    <xf numFmtId="0" fontId="5" fillId="0" borderId="7" xfId="3" applyFont="1" applyBorder="1" applyAlignment="1" applyProtection="1">
      <alignment horizontal="center" vertical="center"/>
      <protection hidden="1"/>
    </xf>
    <xf numFmtId="0" fontId="2" fillId="0" borderId="8" xfId="3" applyFont="1" applyBorder="1" applyAlignment="1" applyProtection="1">
      <alignment horizontal="center" vertical="center"/>
      <protection hidden="1"/>
    </xf>
    <xf numFmtId="0" fontId="11" fillId="0" borderId="66" xfId="3" applyFont="1" applyBorder="1" applyAlignment="1" applyProtection="1">
      <alignment horizontal="left" vertical="center" indent="2"/>
      <protection locked="0"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5" fillId="0" borderId="9" xfId="3" applyFont="1" applyBorder="1" applyAlignment="1" applyProtection="1">
      <alignment horizontal="center" vertical="center"/>
      <protection hidden="1"/>
    </xf>
    <xf numFmtId="0" fontId="5" fillId="0" borderId="5" xfId="3" applyFont="1" applyBorder="1" applyAlignment="1" applyProtection="1">
      <alignment horizontal="center" vertical="center"/>
      <protection hidden="1"/>
    </xf>
    <xf numFmtId="0" fontId="2" fillId="0" borderId="10" xfId="3" applyFont="1" applyBorder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5" fillId="4" borderId="52" xfId="3" applyFont="1" applyFill="1" applyBorder="1" applyAlignment="1" applyProtection="1">
      <alignment horizontal="center" vertical="center"/>
      <protection locked="0" hidden="1"/>
    </xf>
    <xf numFmtId="0" fontId="5" fillId="0" borderId="53" xfId="3" applyFont="1" applyBorder="1" applyAlignment="1" applyProtection="1">
      <alignment horizontal="center" vertical="center"/>
      <protection hidden="1"/>
    </xf>
    <xf numFmtId="0" fontId="5" fillId="0" borderId="54" xfId="3" applyFont="1" applyBorder="1" applyAlignment="1" applyProtection="1">
      <alignment horizontal="center" vertical="center"/>
      <protection hidden="1"/>
    </xf>
    <xf numFmtId="0" fontId="9" fillId="4" borderId="55" xfId="3" applyFont="1" applyFill="1" applyBorder="1" applyAlignment="1" applyProtection="1">
      <alignment horizontal="center" vertical="center"/>
      <protection locked="0" hidden="1"/>
    </xf>
    <xf numFmtId="0" fontId="5" fillId="4" borderId="57" xfId="3" applyFont="1" applyFill="1" applyBorder="1" applyAlignment="1" applyProtection="1">
      <alignment horizontal="center" vertical="center"/>
      <protection locked="0" hidden="1"/>
    </xf>
    <xf numFmtId="0" fontId="5" fillId="0" borderId="58" xfId="3" applyFont="1" applyBorder="1" applyAlignment="1" applyProtection="1">
      <alignment horizontal="center" vertical="center"/>
      <protection hidden="1"/>
    </xf>
    <xf numFmtId="0" fontId="5" fillId="0" borderId="59" xfId="3" applyFont="1" applyBorder="1" applyAlignment="1" applyProtection="1">
      <alignment horizontal="center" vertical="center"/>
      <protection hidden="1"/>
    </xf>
    <xf numFmtId="0" fontId="9" fillId="4" borderId="60" xfId="3" applyFont="1" applyFill="1" applyBorder="1" applyAlignment="1" applyProtection="1">
      <alignment horizontal="center" vertical="center"/>
      <protection locked="0" hidden="1"/>
    </xf>
    <xf numFmtId="0" fontId="11" fillId="0" borderId="66" xfId="3" applyFont="1" applyBorder="1" applyAlignment="1" applyProtection="1">
      <alignment horizontal="left" vertical="center" indent="2"/>
      <protection hidden="1"/>
    </xf>
    <xf numFmtId="0" fontId="11" fillId="0" borderId="155" xfId="3" applyFont="1" applyBorder="1" applyAlignment="1" applyProtection="1">
      <alignment horizontal="left" vertical="center" indent="2"/>
      <protection locked="0" hidden="1"/>
    </xf>
    <xf numFmtId="0" fontId="5" fillId="0" borderId="31" xfId="3" applyFont="1" applyBorder="1" applyAlignment="1" applyProtection="1">
      <alignment horizontal="center" vertical="center"/>
      <protection hidden="1"/>
    </xf>
    <xf numFmtId="0" fontId="11" fillId="0" borderId="156" xfId="3" applyFont="1" applyBorder="1" applyAlignment="1" applyProtection="1">
      <alignment horizontal="left" vertical="center" indent="2"/>
      <protection locked="0" hidden="1"/>
    </xf>
    <xf numFmtId="0" fontId="5" fillId="4" borderId="63" xfId="3" applyFont="1" applyFill="1" applyBorder="1" applyAlignment="1" applyProtection="1">
      <alignment horizontal="center" vertical="center"/>
      <protection locked="0" hidden="1"/>
    </xf>
    <xf numFmtId="0" fontId="5" fillId="0" borderId="64" xfId="3" applyFont="1" applyBorder="1" applyAlignment="1" applyProtection="1">
      <alignment horizontal="center" vertical="center"/>
      <protection hidden="1"/>
    </xf>
    <xf numFmtId="0" fontId="5" fillId="0" borderId="65" xfId="3" applyFont="1" applyBorder="1" applyAlignment="1" applyProtection="1">
      <alignment horizontal="center" vertical="center"/>
      <protection hidden="1"/>
    </xf>
    <xf numFmtId="0" fontId="9" fillId="4" borderId="66" xfId="3" applyFont="1" applyFill="1" applyBorder="1" applyAlignment="1" applyProtection="1">
      <alignment horizontal="center" vertical="center"/>
      <protection locked="0" hidden="1"/>
    </xf>
    <xf numFmtId="0" fontId="2" fillId="0" borderId="67" xfId="3" applyFont="1" applyBorder="1" applyAlignment="1" applyProtection="1">
      <alignment horizontal="center" vertical="top"/>
      <protection hidden="1"/>
    </xf>
    <xf numFmtId="0" fontId="2" fillId="0" borderId="0" xfId="3" applyFont="1" applyBorder="1" applyAlignment="1" applyProtection="1">
      <alignment horizontal="center" vertical="top"/>
      <protection hidden="1"/>
    </xf>
    <xf numFmtId="0" fontId="2" fillId="0" borderId="23" xfId="3" applyFont="1" applyBorder="1" applyAlignment="1" applyProtection="1">
      <alignment horizontal="center" vertical="top"/>
      <protection hidden="1"/>
    </xf>
    <xf numFmtId="0" fontId="2" fillId="0" borderId="25" xfId="3" applyFont="1" applyBorder="1" applyAlignment="1" applyProtection="1">
      <alignment horizontal="center" vertical="top"/>
      <protection hidden="1"/>
    </xf>
    <xf numFmtId="0" fontId="2" fillId="0" borderId="68" xfId="3" applyFont="1" applyBorder="1" applyAlignment="1" applyProtection="1">
      <alignment horizontal="center" vertical="top"/>
      <protection hidden="1"/>
    </xf>
    <xf numFmtId="0" fontId="2" fillId="0" borderId="38" xfId="3" applyFont="1" applyBorder="1" applyAlignment="1" applyProtection="1">
      <alignment horizontal="center" vertical="center" wrapText="1"/>
      <protection hidden="1"/>
    </xf>
    <xf numFmtId="0" fontId="2" fillId="0" borderId="8" xfId="3" applyFont="1" applyBorder="1" applyAlignment="1" applyProtection="1">
      <alignment horizontal="left" indent="2"/>
      <protection hidden="1"/>
    </xf>
    <xf numFmtId="0" fontId="2" fillId="0" borderId="51" xfId="3" applyFont="1" applyBorder="1" applyAlignment="1" applyProtection="1">
      <alignment horizontal="center"/>
      <protection hidden="1"/>
    </xf>
    <xf numFmtId="0" fontId="2" fillId="0" borderId="0" xfId="3" applyFont="1" applyBorder="1" applyAlignment="1" applyProtection="1">
      <alignment horizontal="center"/>
      <protection hidden="1"/>
    </xf>
    <xf numFmtId="0" fontId="2" fillId="0" borderId="9" xfId="3" applyFont="1" applyBorder="1" applyAlignment="1" applyProtection="1">
      <alignment horizontal="center"/>
      <protection hidden="1"/>
    </xf>
    <xf numFmtId="0" fontId="2" fillId="0" borderId="10" xfId="3" applyFont="1" applyBorder="1" applyAlignment="1" applyProtection="1">
      <alignment horizontal="left" indent="2"/>
      <protection hidden="1"/>
    </xf>
    <xf numFmtId="0" fontId="14" fillId="5" borderId="80" xfId="3" applyFont="1" applyFill="1" applyBorder="1" applyAlignment="1" applyProtection="1">
      <alignment horizontal="left" vertical="center" indent="2"/>
      <protection hidden="1"/>
    </xf>
    <xf numFmtId="0" fontId="9" fillId="0" borderId="2" xfId="3" applyFont="1" applyBorder="1" applyAlignment="1" applyProtection="1">
      <alignment horizontal="left" vertical="top" indent="2"/>
      <protection hidden="1"/>
    </xf>
    <xf numFmtId="0" fontId="15" fillId="0" borderId="0" xfId="3" applyFont="1" applyBorder="1" applyAlignment="1" applyProtection="1">
      <alignment horizontal="center" vertical="top" wrapText="1"/>
      <protection hidden="1"/>
    </xf>
    <xf numFmtId="167" fontId="11" fillId="0" borderId="19" xfId="3" applyNumberFormat="1" applyFont="1" applyBorder="1" applyAlignment="1" applyProtection="1">
      <alignment horizontal="center"/>
      <protection hidden="1"/>
    </xf>
    <xf numFmtId="0" fontId="2" fillId="0" borderId="0" xfId="3" applyFont="1" applyBorder="1" applyAlignment="1" applyProtection="1">
      <alignment horizontal="right"/>
      <protection hidden="1"/>
    </xf>
    <xf numFmtId="0" fontId="11" fillId="0" borderId="19" xfId="3" applyFont="1" applyBorder="1" applyAlignment="1" applyProtection="1">
      <alignment horizontal="left" indent="2"/>
      <protection hidden="1"/>
    </xf>
    <xf numFmtId="0" fontId="2" fillId="0" borderId="0" xfId="3" applyFont="1" applyAlignment="1" applyProtection="1">
      <alignment horizontal="center"/>
      <protection hidden="1"/>
    </xf>
    <xf numFmtId="0" fontId="16" fillId="0" borderId="0" xfId="3" applyFont="1" applyBorder="1" applyAlignment="1" applyProtection="1">
      <alignment horizontal="center"/>
      <protection hidden="1"/>
    </xf>
    <xf numFmtId="49" fontId="1" fillId="0" borderId="0" xfId="1" applyNumberFormat="1" applyProtection="1">
      <protection hidden="1"/>
    </xf>
    <xf numFmtId="0" fontId="1" fillId="0" borderId="0" xfId="1" applyProtection="1">
      <protection locked="0" hidden="1"/>
    </xf>
    <xf numFmtId="49" fontId="1" fillId="0" borderId="0" xfId="1" applyNumberFormat="1" applyProtection="1">
      <protection locked="0" hidden="1"/>
    </xf>
    <xf numFmtId="0" fontId="1" fillId="0" borderId="1" xfId="1" applyBorder="1" applyProtection="1">
      <protection locked="0" hidden="1"/>
    </xf>
    <xf numFmtId="0" fontId="1" fillId="0" borderId="2" xfId="1" applyBorder="1" applyProtection="1">
      <protection locked="0" hidden="1"/>
    </xf>
    <xf numFmtId="0" fontId="1" fillId="0" borderId="3" xfId="1" applyBorder="1" applyProtection="1">
      <protection locked="0" hidden="1"/>
    </xf>
    <xf numFmtId="0" fontId="1" fillId="0" borderId="4" xfId="1" applyBorder="1" applyAlignment="1" applyProtection="1">
      <alignment horizontal="left" indent="1"/>
      <protection locked="0" hidden="1"/>
    </xf>
    <xf numFmtId="0" fontId="2" fillId="0" borderId="5" xfId="1" applyFont="1" applyBorder="1" applyAlignment="1" applyProtection="1">
      <alignment horizontal="center"/>
      <protection hidden="1"/>
    </xf>
    <xf numFmtId="0" fontId="1" fillId="0" borderId="6" xfId="1" applyBorder="1" applyAlignment="1" applyProtection="1">
      <alignment horizontal="left" vertical="center" wrapText="1" indent="1"/>
      <protection hidden="1"/>
    </xf>
    <xf numFmtId="0" fontId="1" fillId="0" borderId="7" xfId="1" applyBorder="1" applyAlignment="1" applyProtection="1">
      <alignment horizontal="left" vertical="center" wrapText="1" indent="1"/>
      <protection hidden="1"/>
    </xf>
    <xf numFmtId="0" fontId="1" fillId="0" borderId="8" xfId="1" applyBorder="1" applyAlignment="1" applyProtection="1">
      <alignment horizontal="left" vertical="center" wrapText="1" indent="1"/>
      <protection hidden="1"/>
    </xf>
    <xf numFmtId="0" fontId="2" fillId="0" borderId="9" xfId="1" applyFont="1" applyBorder="1" applyAlignment="1" applyProtection="1">
      <alignment horizontal="left" indent="1"/>
      <protection locked="0" hidden="1"/>
    </xf>
    <xf numFmtId="0" fontId="2" fillId="0" borderId="5" xfId="1" applyFont="1" applyBorder="1" applyAlignment="1" applyProtection="1">
      <alignment horizontal="left" indent="1"/>
      <protection locked="0" hidden="1"/>
    </xf>
    <xf numFmtId="0" fontId="2" fillId="0" borderId="10" xfId="1" applyFont="1" applyBorder="1" applyAlignment="1" applyProtection="1">
      <alignment horizontal="left" indent="1"/>
      <protection locked="0" hidden="1"/>
    </xf>
    <xf numFmtId="0" fontId="2" fillId="0" borderId="6" xfId="1" applyFont="1" applyBorder="1" applyAlignment="1" applyProtection="1">
      <alignment horizontal="left" vertical="center" wrapText="1" indent="1"/>
      <protection hidden="1"/>
    </xf>
    <xf numFmtId="0" fontId="2" fillId="0" borderId="7" xfId="1" applyFont="1" applyBorder="1" applyAlignment="1" applyProtection="1">
      <alignment horizontal="left" vertical="center" wrapText="1" indent="1"/>
      <protection hidden="1"/>
    </xf>
    <xf numFmtId="0" fontId="2" fillId="0" borderId="8" xfId="1" applyFont="1" applyBorder="1" applyAlignment="1" applyProtection="1">
      <alignment horizontal="left" vertical="center" wrapText="1" indent="1"/>
      <protection hidden="1"/>
    </xf>
    <xf numFmtId="0" fontId="1" fillId="0" borderId="9" xfId="1" applyBorder="1" applyAlignment="1" applyProtection="1">
      <alignment horizontal="left" indent="1"/>
      <protection locked="0" hidden="1"/>
    </xf>
    <xf numFmtId="0" fontId="1" fillId="0" borderId="5" xfId="1" applyBorder="1" applyAlignment="1" applyProtection="1">
      <alignment horizontal="left" indent="1"/>
      <protection locked="0" hidden="1"/>
    </xf>
    <xf numFmtId="0" fontId="1" fillId="0" borderId="10" xfId="1" applyBorder="1" applyAlignment="1" applyProtection="1">
      <alignment horizontal="left" indent="1"/>
      <protection locked="0" hidden="1"/>
    </xf>
    <xf numFmtId="0" fontId="2" fillId="0" borderId="0" xfId="1" applyFont="1" applyBorder="1" applyAlignment="1" applyProtection="1">
      <alignment horizontal="left" indent="1"/>
      <protection locked="0" hidden="1"/>
    </xf>
    <xf numFmtId="0" fontId="3" fillId="0" borderId="0" xfId="1" applyFont="1" applyBorder="1" applyAlignment="1" applyProtection="1">
      <alignment horizontal="left" indent="1"/>
      <protection locked="0" hidden="1"/>
    </xf>
    <xf numFmtId="0" fontId="1" fillId="0" borderId="6" xfId="1" applyBorder="1" applyAlignment="1" applyProtection="1">
      <alignment horizontal="left" wrapText="1" indent="1"/>
      <protection locked="0" hidden="1"/>
    </xf>
    <xf numFmtId="0" fontId="1" fillId="0" borderId="7" xfId="1" applyBorder="1" applyAlignment="1" applyProtection="1">
      <alignment horizontal="left" wrapText="1" indent="1"/>
      <protection locked="0" hidden="1"/>
    </xf>
    <xf numFmtId="0" fontId="1" fillId="0" borderId="8" xfId="1" applyBorder="1" applyAlignment="1" applyProtection="1">
      <alignment horizontal="left" indent="1"/>
      <protection locked="0" hidden="1"/>
    </xf>
    <xf numFmtId="164" fontId="4" fillId="0" borderId="11" xfId="1" applyNumberFormat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left" vertical="center"/>
      <protection hidden="1"/>
    </xf>
    <xf numFmtId="0" fontId="2" fillId="0" borderId="13" xfId="1" applyFont="1" applyBorder="1" applyAlignment="1" applyProtection="1">
      <alignment horizontal="left" vertical="center"/>
      <protection hidden="1"/>
    </xf>
    <xf numFmtId="0" fontId="2" fillId="0" borderId="14" xfId="1" applyFont="1" applyBorder="1" applyAlignment="1" applyProtection="1">
      <alignment horizontal="left" vertical="center"/>
      <protection hidden="1"/>
    </xf>
    <xf numFmtId="164" fontId="4" fillId="0" borderId="15" xfId="1" applyNumberFormat="1" applyFont="1" applyBorder="1" applyAlignment="1" applyProtection="1">
      <alignment horizontal="center" vertical="center"/>
      <protection hidden="1"/>
    </xf>
    <xf numFmtId="165" fontId="2" fillId="0" borderId="15" xfId="1" applyNumberFormat="1" applyFont="1" applyBorder="1" applyAlignment="1" applyProtection="1">
      <alignment horizontal="center" vertical="center"/>
      <protection hidden="1"/>
    </xf>
    <xf numFmtId="165" fontId="2" fillId="0" borderId="16" xfId="1" applyNumberFormat="1" applyFont="1" applyBorder="1" applyAlignment="1" applyProtection="1">
      <alignment horizontal="center" vertical="center"/>
      <protection hidden="1"/>
    </xf>
    <xf numFmtId="0" fontId="2" fillId="0" borderId="73" xfId="1" applyFont="1" applyBorder="1" applyAlignment="1" applyProtection="1">
      <alignment horizontal="center"/>
      <protection locked="0" hidden="1"/>
    </xf>
    <xf numFmtId="0" fontId="2" fillId="0" borderId="19" xfId="1" applyFont="1" applyBorder="1" applyAlignment="1" applyProtection="1">
      <alignment horizontal="center"/>
      <protection locked="0" hidden="1"/>
    </xf>
    <xf numFmtId="0" fontId="2" fillId="0" borderId="19" xfId="1" applyFont="1" applyBorder="1" applyAlignment="1" applyProtection="1">
      <alignment horizontal="left" indent="1"/>
      <protection locked="0" hidden="1"/>
    </xf>
    <xf numFmtId="0" fontId="2" fillId="0" borderId="20" xfId="1" applyFont="1" applyBorder="1" applyAlignment="1" applyProtection="1">
      <alignment horizontal="left" indent="1"/>
      <protection locked="0" hidden="1"/>
    </xf>
    <xf numFmtId="0" fontId="2" fillId="0" borderId="18" xfId="1" applyFont="1" applyBorder="1" applyAlignment="1" applyProtection="1">
      <alignment horizontal="center"/>
      <protection locked="0" hidden="1"/>
    </xf>
    <xf numFmtId="0" fontId="1" fillId="0" borderId="19" xfId="1" applyBorder="1" applyProtection="1">
      <protection locked="0" hidden="1"/>
    </xf>
    <xf numFmtId="0" fontId="2" fillId="0" borderId="21" xfId="1" applyFont="1" applyBorder="1" applyAlignment="1" applyProtection="1">
      <alignment horizontal="center"/>
      <protection locked="0" hidden="1"/>
    </xf>
    <xf numFmtId="0" fontId="2" fillId="0" borderId="22" xfId="1" applyFont="1" applyBorder="1" applyAlignment="1" applyProtection="1">
      <alignment horizontal="center"/>
      <protection locked="0" hidden="1"/>
    </xf>
    <xf numFmtId="0" fontId="2" fillId="0" borderId="74" xfId="1" applyFont="1" applyBorder="1" applyAlignment="1" applyProtection="1">
      <alignment horizontal="left" indent="1"/>
      <protection locked="0" hidden="1"/>
    </xf>
    <xf numFmtId="0" fontId="2" fillId="0" borderId="75" xfId="1" applyFont="1" applyBorder="1" applyAlignment="1" applyProtection="1">
      <alignment horizontal="left" indent="1"/>
      <protection locked="0" hidden="1"/>
    </xf>
    <xf numFmtId="0" fontId="5" fillId="0" borderId="76" xfId="1" applyFont="1" applyBorder="1" applyAlignment="1" applyProtection="1">
      <alignment horizontal="left" indent="1"/>
      <protection locked="0" hidden="1"/>
    </xf>
    <xf numFmtId="0" fontId="2" fillId="0" borderId="77" xfId="1" applyFont="1" applyBorder="1" applyAlignment="1" applyProtection="1">
      <alignment horizontal="left" indent="1"/>
      <protection locked="0" hidden="1"/>
    </xf>
    <xf numFmtId="0" fontId="2" fillId="0" borderId="78" xfId="1" applyFont="1" applyBorder="1" applyAlignment="1" applyProtection="1">
      <alignment horizontal="left" indent="1"/>
      <protection locked="0" hidden="1"/>
    </xf>
    <xf numFmtId="0" fontId="2" fillId="0" borderId="79" xfId="1" applyFont="1" applyBorder="1" applyAlignment="1" applyProtection="1">
      <alignment horizontal="left" indent="1"/>
      <protection locked="0" hidden="1"/>
    </xf>
    <xf numFmtId="0" fontId="2" fillId="0" borderId="31" xfId="1" applyFont="1" applyBorder="1" applyAlignment="1" applyProtection="1">
      <alignment horizontal="left" indent="1"/>
      <protection locked="0" hidden="1"/>
    </xf>
    <xf numFmtId="0" fontId="3" fillId="0" borderId="32" xfId="1" applyFont="1" applyBorder="1" applyAlignment="1" applyProtection="1">
      <alignment horizontal="left" indent="1"/>
      <protection locked="0" hidden="1"/>
    </xf>
    <xf numFmtId="0" fontId="2" fillId="0" borderId="32" xfId="1" applyFont="1" applyBorder="1" applyAlignment="1" applyProtection="1">
      <alignment horizontal="left" indent="1"/>
      <protection locked="0" hidden="1"/>
    </xf>
    <xf numFmtId="0" fontId="5" fillId="0" borderId="9" xfId="1" applyFont="1" applyBorder="1" applyAlignment="1" applyProtection="1">
      <alignment horizontal="left" indent="1"/>
      <protection locked="0" hidden="1"/>
    </xf>
    <xf numFmtId="0" fontId="5" fillId="0" borderId="5" xfId="1" applyFont="1" applyBorder="1" applyAlignment="1" applyProtection="1">
      <alignment horizontal="left" indent="1"/>
      <protection locked="0" hidden="1"/>
    </xf>
    <xf numFmtId="0" fontId="5" fillId="0" borderId="10" xfId="1" applyFont="1" applyBorder="1" applyAlignment="1" applyProtection="1">
      <alignment horizontal="left" indent="1"/>
      <protection locked="0" hidden="1"/>
    </xf>
    <xf numFmtId="0" fontId="2" fillId="0" borderId="9" xfId="1" applyFont="1" applyBorder="1" applyAlignment="1" applyProtection="1">
      <alignment horizontal="left" indent="1"/>
      <protection hidden="1"/>
    </xf>
    <xf numFmtId="0" fontId="2" fillId="0" borderId="5" xfId="1" applyFont="1" applyBorder="1" applyAlignment="1" applyProtection="1">
      <alignment horizontal="left" indent="1"/>
      <protection hidden="1"/>
    </xf>
    <xf numFmtId="0" fontId="2" fillId="0" borderId="10" xfId="1" applyFont="1" applyBorder="1" applyAlignment="1" applyProtection="1">
      <alignment horizontal="left" indent="1"/>
      <protection hidden="1"/>
    </xf>
    <xf numFmtId="0" fontId="6" fillId="0" borderId="33" xfId="1" applyFont="1" applyBorder="1" applyAlignment="1" applyProtection="1">
      <protection hidden="1"/>
    </xf>
    <xf numFmtId="14" fontId="6" fillId="0" borderId="33" xfId="1" applyNumberFormat="1" applyFont="1" applyBorder="1" applyAlignme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6" fillId="0" borderId="34" xfId="1" applyFont="1" applyFill="1" applyBorder="1" applyAlignment="1" applyProtection="1">
      <alignment horizontal="center"/>
      <protection hidden="1"/>
    </xf>
    <xf numFmtId="49" fontId="6" fillId="0" borderId="34" xfId="1" applyNumberFormat="1" applyFont="1" applyFill="1" applyBorder="1" applyAlignment="1" applyProtection="1">
      <alignment horizontal="center"/>
      <protection hidden="1"/>
    </xf>
    <xf numFmtId="0" fontId="6" fillId="0" borderId="33" xfId="1" applyFont="1" applyFill="1" applyBorder="1" applyAlignment="1" applyProtection="1">
      <alignment horizontal="center"/>
      <protection hidden="1"/>
    </xf>
    <xf numFmtId="49" fontId="6" fillId="0" borderId="33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0" fontId="8" fillId="0" borderId="0" xfId="1" applyFont="1" applyBorder="1" applyAlignment="1" applyProtection="1">
      <alignment horizontal="left" indent="1"/>
      <protection hidden="1"/>
    </xf>
    <xf numFmtId="0" fontId="6" fillId="0" borderId="0" xfId="1" applyFont="1" applyBorder="1" applyAlignment="1" applyProtection="1">
      <alignment horizontal="left" indent="1"/>
      <protection hidden="1"/>
    </xf>
    <xf numFmtId="0" fontId="8" fillId="0" borderId="33" xfId="1" applyFont="1" applyBorder="1" applyAlignment="1" applyProtection="1">
      <alignment horizontal="left" indent="1"/>
      <protection hidden="1"/>
    </xf>
    <xf numFmtId="0" fontId="6" fillId="0" borderId="33" xfId="1" applyFont="1" applyFill="1" applyBorder="1" applyAlignment="1" applyProtection="1">
      <alignment horizontal="left" indent="1"/>
      <protection hidden="1"/>
    </xf>
    <xf numFmtId="0" fontId="8" fillId="0" borderId="33" xfId="1" applyFont="1" applyFill="1" applyBorder="1" applyAlignment="1" applyProtection="1">
      <alignment horizontal="left" indent="1"/>
      <protection hidden="1"/>
    </xf>
    <xf numFmtId="0" fontId="1" fillId="0" borderId="0" xfId="1" applyBorder="1" applyProtection="1">
      <protection hidden="1"/>
    </xf>
    <xf numFmtId="0" fontId="2" fillId="0" borderId="0" xfId="1" applyFont="1" applyBorder="1" applyAlignment="1" applyProtection="1">
      <alignment horizontal="right"/>
      <protection hidden="1"/>
    </xf>
    <xf numFmtId="0" fontId="1" fillId="0" borderId="34" xfId="1" applyBorder="1" applyProtection="1">
      <protection hidden="1"/>
    </xf>
    <xf numFmtId="0" fontId="7" fillId="2" borderId="35" xfId="1" applyFont="1" applyFill="1" applyBorder="1" applyAlignment="1" applyProtection="1">
      <alignment horizontal="center" vertical="center"/>
      <protection locked="0" hidden="1"/>
    </xf>
    <xf numFmtId="0" fontId="9" fillId="0" borderId="36" xfId="1" applyFont="1" applyBorder="1" applyAlignment="1" applyProtection="1">
      <alignment horizontal="center" vertical="center"/>
      <protection hidden="1"/>
    </xf>
    <xf numFmtId="0" fontId="9" fillId="0" borderId="37" xfId="1" applyFont="1" applyBorder="1" applyAlignment="1" applyProtection="1">
      <alignment horizontal="center" vertical="center"/>
      <protection hidden="1"/>
    </xf>
    <xf numFmtId="0" fontId="1" fillId="0" borderId="33" xfId="1" applyFill="1" applyBorder="1" applyProtection="1">
      <protection hidden="1"/>
    </xf>
    <xf numFmtId="0" fontId="7" fillId="3" borderId="38" xfId="1" applyFont="1" applyFill="1" applyBorder="1" applyAlignment="1" applyProtection="1">
      <alignment horizontal="center" vertical="center"/>
      <protection locked="0" hidden="1"/>
    </xf>
    <xf numFmtId="0" fontId="1" fillId="0" borderId="39" xfId="1" applyFill="1" applyBorder="1" applyAlignment="1" applyProtection="1">
      <alignment vertical="center"/>
      <protection hidden="1"/>
    </xf>
    <xf numFmtId="0" fontId="10" fillId="2" borderId="35" xfId="1" applyFont="1" applyFill="1" applyBorder="1" applyAlignment="1" applyProtection="1">
      <alignment horizontal="center" vertical="center"/>
      <protection locked="0" hidden="1"/>
    </xf>
    <xf numFmtId="0" fontId="10" fillId="2" borderId="40" xfId="1" applyFont="1" applyFill="1" applyBorder="1" applyAlignment="1" applyProtection="1">
      <alignment horizontal="center" vertical="center"/>
      <protection locked="0" hidden="1"/>
    </xf>
    <xf numFmtId="0" fontId="10" fillId="2" borderId="41" xfId="1" applyFont="1" applyFill="1" applyBorder="1" applyAlignment="1" applyProtection="1">
      <alignment horizontal="center" vertical="center"/>
      <protection locked="0" hidden="1"/>
    </xf>
    <xf numFmtId="0" fontId="10" fillId="2" borderId="42" xfId="1" applyFont="1" applyFill="1" applyBorder="1" applyAlignment="1" applyProtection="1">
      <alignment horizontal="center" vertical="center"/>
      <protection locked="0" hidden="1"/>
    </xf>
    <xf numFmtId="0" fontId="9" fillId="0" borderId="3" xfId="1" applyFont="1" applyBorder="1" applyAlignment="1" applyProtection="1">
      <alignment horizontal="right" vertical="center"/>
      <protection hidden="1"/>
    </xf>
    <xf numFmtId="0" fontId="1" fillId="0" borderId="3" xfId="1" applyBorder="1" applyAlignment="1" applyProtection="1">
      <alignment vertical="center"/>
      <protection hidden="1"/>
    </xf>
    <xf numFmtId="0" fontId="1" fillId="0" borderId="2" xfId="1" applyBorder="1" applyAlignment="1" applyProtection="1">
      <alignment vertical="center"/>
      <protection hidden="1"/>
    </xf>
    <xf numFmtId="0" fontId="7" fillId="2" borderId="43" xfId="1" applyFont="1" applyFill="1" applyBorder="1" applyAlignment="1" applyProtection="1">
      <alignment horizontal="center" vertical="center"/>
      <protection locked="0" hidden="1"/>
    </xf>
    <xf numFmtId="0" fontId="10" fillId="0" borderId="44" xfId="1" applyFont="1" applyBorder="1" applyAlignment="1" applyProtection="1">
      <alignment horizontal="center" vertical="center"/>
      <protection hidden="1"/>
    </xf>
    <xf numFmtId="0" fontId="10" fillId="3" borderId="45" xfId="1" applyFont="1" applyFill="1" applyBorder="1" applyAlignment="1" applyProtection="1">
      <alignment horizontal="center" vertical="center"/>
      <protection locked="0" hidden="1"/>
    </xf>
    <xf numFmtId="0" fontId="10" fillId="3" borderId="46" xfId="1" applyFont="1" applyFill="1" applyBorder="1" applyAlignment="1" applyProtection="1">
      <alignment horizontal="center" vertical="center"/>
      <protection locked="0" hidden="1"/>
    </xf>
    <xf numFmtId="0" fontId="10" fillId="3" borderId="47" xfId="1" applyFont="1" applyFill="1" applyBorder="1" applyAlignment="1" applyProtection="1">
      <alignment horizontal="center" vertical="center"/>
      <protection locked="0" hidden="1"/>
    </xf>
    <xf numFmtId="0" fontId="10" fillId="3" borderId="48" xfId="1" applyFont="1" applyFill="1" applyBorder="1" applyAlignment="1" applyProtection="1">
      <alignment horizontal="center" vertical="center"/>
      <protection locked="0" hidden="1"/>
    </xf>
    <xf numFmtId="0" fontId="2" fillId="3" borderId="43" xfId="1" applyFont="1" applyFill="1" applyBorder="1" applyAlignment="1" applyProtection="1">
      <alignment horizontal="center" vertical="center"/>
      <protection locked="0" hidden="1"/>
    </xf>
    <xf numFmtId="164" fontId="1" fillId="9" borderId="49" xfId="1" applyNumberFormat="1" applyFill="1" applyBorder="1" applyAlignment="1" applyProtection="1">
      <alignment horizontal="left" vertical="center" indent="1"/>
      <protection hidden="1"/>
    </xf>
    <xf numFmtId="164" fontId="6" fillId="9" borderId="50" xfId="1" applyNumberFormat="1" applyFont="1" applyFill="1" applyBorder="1" applyAlignment="1" applyProtection="1">
      <alignment horizontal="left" vertical="center" indent="1"/>
      <protection hidden="1"/>
    </xf>
    <xf numFmtId="0" fontId="7" fillId="2" borderId="157" xfId="1" applyFont="1" applyFill="1" applyBorder="1" applyAlignment="1" applyProtection="1">
      <alignment horizontal="center" vertical="center"/>
      <protection locked="0"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2" fillId="0" borderId="32" xfId="1" applyFont="1" applyBorder="1" applyAlignment="1" applyProtection="1">
      <alignment horizontal="center" vertical="center"/>
      <protection hidden="1"/>
    </xf>
    <xf numFmtId="0" fontId="11" fillId="0" borderId="0" xfId="1" applyFont="1" applyBorder="1" applyAlignment="1" applyProtection="1">
      <alignment horizontal="left" vertical="top" indent="1"/>
      <protection hidden="1"/>
    </xf>
    <xf numFmtId="1" fontId="3" fillId="0" borderId="0" xfId="1" applyNumberFormat="1" applyFont="1" applyAlignment="1" applyProtection="1">
      <alignment horizontal="center"/>
      <protection hidden="1"/>
    </xf>
    <xf numFmtId="0" fontId="7" fillId="2" borderId="51" xfId="1" applyFont="1" applyFill="1" applyBorder="1" applyAlignment="1" applyProtection="1">
      <alignment horizontal="center" vertical="center"/>
      <protection locked="0" hidden="1"/>
    </xf>
    <xf numFmtId="0" fontId="5" fillId="0" borderId="6" xfId="1" applyFont="1" applyBorder="1" applyAlignment="1" applyProtection="1">
      <alignment horizontal="center" vertical="center"/>
      <protection hidden="1"/>
    </xf>
    <xf numFmtId="0" fontId="5" fillId="0" borderId="7" xfId="1" applyFont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center" vertical="center"/>
      <protection hidden="1"/>
    </xf>
    <xf numFmtId="0" fontId="11" fillId="0" borderId="73" xfId="1" applyFont="1" applyBorder="1" applyAlignment="1" applyProtection="1">
      <alignment horizontal="left" vertical="center" indent="1"/>
      <protection locked="0" hidden="1"/>
    </xf>
    <xf numFmtId="0" fontId="11" fillId="0" borderId="56" xfId="1" applyFont="1" applyBorder="1" applyAlignment="1" applyProtection="1">
      <alignment horizontal="left" vertical="center" indent="1"/>
      <protection locked="0" hidden="1"/>
    </xf>
    <xf numFmtId="0" fontId="11" fillId="0" borderId="0" xfId="1" applyFont="1" applyBorder="1" applyAlignment="1" applyProtection="1">
      <alignment horizontal="center" vertical="center"/>
      <protection hidden="1"/>
    </xf>
    <xf numFmtId="0" fontId="5" fillId="0" borderId="9" xfId="1" applyFont="1" applyBorder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2" fillId="0" borderId="10" xfId="1" applyFont="1" applyBorder="1" applyAlignment="1" applyProtection="1">
      <alignment horizontal="center" vertical="center"/>
      <protection hidden="1"/>
    </xf>
    <xf numFmtId="0" fontId="11" fillId="0" borderId="9" xfId="1" applyFont="1" applyBorder="1" applyAlignment="1" applyProtection="1">
      <alignment horizontal="left" vertical="center" indent="1"/>
      <protection locked="0" hidden="1"/>
    </xf>
    <xf numFmtId="0" fontId="11" fillId="0" borderId="10" xfId="1" applyFont="1" applyBorder="1" applyAlignment="1" applyProtection="1">
      <alignment horizontal="left" vertical="center" indent="1"/>
      <protection locked="0" hidden="1"/>
    </xf>
    <xf numFmtId="0" fontId="11" fillId="0" borderId="0" xfId="1" applyFont="1" applyAlignment="1" applyProtection="1">
      <alignment horizontal="center" vertical="center"/>
      <protection hidden="1"/>
    </xf>
    <xf numFmtId="0" fontId="5" fillId="2" borderId="52" xfId="1" applyFont="1" applyFill="1" applyBorder="1" applyAlignment="1" applyProtection="1">
      <alignment horizontal="center" vertical="center"/>
      <protection locked="0" hidden="1"/>
    </xf>
    <xf numFmtId="0" fontId="5" fillId="0" borderId="53" xfId="1" applyFont="1" applyBorder="1" applyAlignment="1" applyProtection="1">
      <alignment horizontal="center" vertical="center"/>
      <protection hidden="1"/>
    </xf>
    <xf numFmtId="0" fontId="5" fillId="0" borderId="54" xfId="1" applyFont="1" applyBorder="1" applyAlignment="1" applyProtection="1">
      <alignment horizontal="center" vertical="center"/>
      <protection hidden="1"/>
    </xf>
    <xf numFmtId="0" fontId="12" fillId="2" borderId="55" xfId="1" applyFont="1" applyFill="1" applyBorder="1" applyAlignment="1" applyProtection="1">
      <alignment horizontal="center" vertical="center"/>
      <protection locked="0" hidden="1"/>
    </xf>
    <xf numFmtId="0" fontId="5" fillId="2" borderId="57" xfId="1" applyFont="1" applyFill="1" applyBorder="1" applyAlignment="1" applyProtection="1">
      <alignment horizontal="center" vertical="center"/>
      <protection locked="0" hidden="1"/>
    </xf>
    <xf numFmtId="0" fontId="5" fillId="0" borderId="58" xfId="1" applyFont="1" applyBorder="1" applyAlignment="1" applyProtection="1">
      <alignment horizontal="center" vertical="center"/>
      <protection hidden="1"/>
    </xf>
    <xf numFmtId="0" fontId="5" fillId="0" borderId="59" xfId="1" applyFont="1" applyBorder="1" applyAlignment="1" applyProtection="1">
      <alignment horizontal="center" vertical="center"/>
      <protection hidden="1"/>
    </xf>
    <xf numFmtId="0" fontId="12" fillId="2" borderId="60" xfId="1" applyFont="1" applyFill="1" applyBorder="1" applyAlignment="1" applyProtection="1">
      <alignment horizontal="center" vertical="center"/>
      <protection locked="0" hidden="1"/>
    </xf>
    <xf numFmtId="0" fontId="11" fillId="0" borderId="73" xfId="1" applyFont="1" applyBorder="1" applyAlignment="1" applyProtection="1">
      <alignment horizontal="left" vertical="center" indent="1"/>
      <protection hidden="1"/>
    </xf>
    <xf numFmtId="0" fontId="11" fillId="0" borderId="56" xfId="1" applyFont="1" applyBorder="1" applyAlignment="1" applyProtection="1">
      <alignment horizontal="left" vertical="center" indent="1"/>
      <protection hidden="1"/>
    </xf>
    <xf numFmtId="0" fontId="11" fillId="0" borderId="9" xfId="1" applyFont="1" applyBorder="1" applyAlignment="1" applyProtection="1">
      <alignment horizontal="left" vertical="center" indent="1"/>
      <protection hidden="1"/>
    </xf>
    <xf numFmtId="0" fontId="11" fillId="0" borderId="10" xfId="1" applyFont="1" applyBorder="1" applyAlignment="1" applyProtection="1">
      <alignment horizontal="left" vertical="center" indent="1"/>
      <protection hidden="1"/>
    </xf>
    <xf numFmtId="0" fontId="11" fillId="0" borderId="158" xfId="1" applyFont="1" applyBorder="1" applyAlignment="1" applyProtection="1">
      <alignment horizontal="left" vertical="center" indent="1"/>
      <protection locked="0" hidden="1"/>
    </xf>
    <xf numFmtId="0" fontId="11" fillId="0" borderId="159" xfId="1" applyFont="1" applyBorder="1" applyAlignment="1" applyProtection="1">
      <alignment horizontal="left" vertical="center" indent="1"/>
      <protection locked="0" hidden="1"/>
    </xf>
    <xf numFmtId="0" fontId="5" fillId="0" borderId="31" xfId="1" applyFont="1" applyBorder="1" applyAlignment="1" applyProtection="1">
      <alignment horizontal="center" vertical="center"/>
      <protection hidden="1"/>
    </xf>
    <xf numFmtId="0" fontId="11" fillId="0" borderId="19" xfId="1" applyFont="1" applyBorder="1" applyAlignment="1" applyProtection="1">
      <alignment horizontal="left" vertical="center" indent="1"/>
      <protection locked="0" hidden="1"/>
    </xf>
    <xf numFmtId="0" fontId="5" fillId="2" borderId="63" xfId="1" applyFont="1" applyFill="1" applyBorder="1" applyAlignment="1" applyProtection="1">
      <alignment horizontal="center" vertical="center"/>
      <protection locked="0" hidden="1"/>
    </xf>
    <xf numFmtId="0" fontId="5" fillId="0" borderId="64" xfId="1" applyFont="1" applyBorder="1" applyAlignment="1" applyProtection="1">
      <alignment horizontal="center" vertical="center"/>
      <protection hidden="1"/>
    </xf>
    <xf numFmtId="0" fontId="5" fillId="0" borderId="65" xfId="1" applyFont="1" applyBorder="1" applyAlignment="1" applyProtection="1">
      <alignment horizontal="center" vertical="center"/>
      <protection hidden="1"/>
    </xf>
    <xf numFmtId="0" fontId="12" fillId="2" borderId="66" xfId="1" applyFont="1" applyFill="1" applyBorder="1" applyAlignment="1" applyProtection="1">
      <alignment horizontal="center" vertical="center"/>
      <protection locked="0" hidden="1"/>
    </xf>
    <xf numFmtId="0" fontId="11" fillId="0" borderId="5" xfId="1" applyFont="1" applyBorder="1" applyAlignment="1" applyProtection="1">
      <alignment horizontal="left" vertical="center" indent="1"/>
      <protection locked="0" hidden="1"/>
    </xf>
    <xf numFmtId="0" fontId="2" fillId="0" borderId="67" xfId="1" applyFont="1" applyBorder="1" applyAlignment="1" applyProtection="1">
      <alignment horizontal="center" vertical="top"/>
      <protection hidden="1"/>
    </xf>
    <xf numFmtId="0" fontId="2" fillId="0" borderId="0" xfId="1" applyFont="1" applyBorder="1" applyAlignment="1" applyProtection="1">
      <alignment horizontal="center" vertical="top"/>
      <protection hidden="1"/>
    </xf>
    <xf numFmtId="0" fontId="2" fillId="0" borderId="23" xfId="1" applyFont="1" applyBorder="1" applyAlignment="1" applyProtection="1">
      <alignment horizontal="center" vertical="top"/>
      <protection hidden="1"/>
    </xf>
    <xf numFmtId="0" fontId="2" fillId="0" borderId="25" xfId="1" applyFont="1" applyBorder="1" applyAlignment="1" applyProtection="1">
      <alignment horizontal="center" vertical="top"/>
      <protection hidden="1"/>
    </xf>
    <xf numFmtId="0" fontId="2" fillId="0" borderId="68" xfId="1" applyFont="1" applyBorder="1" applyAlignment="1" applyProtection="1">
      <alignment horizontal="center" vertical="top"/>
      <protection hidden="1"/>
    </xf>
    <xf numFmtId="0" fontId="2" fillId="0" borderId="67" xfId="1" applyFont="1" applyBorder="1" applyAlignment="1" applyProtection="1">
      <alignment horizontal="center" vertical="center" wrapText="1"/>
      <protection hidden="1"/>
    </xf>
    <xf numFmtId="0" fontId="1" fillId="0" borderId="7" xfId="1" applyBorder="1" applyAlignment="1" applyProtection="1">
      <alignment horizontal="left" indent="1"/>
      <protection hidden="1"/>
    </xf>
    <xf numFmtId="0" fontId="2" fillId="0" borderId="8" xfId="1" applyFont="1" applyBorder="1" applyAlignment="1" applyProtection="1">
      <alignment horizontal="left" indent="1"/>
      <protection hidden="1"/>
    </xf>
    <xf numFmtId="0" fontId="2" fillId="0" borderId="51" xfId="1" applyFont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alignment horizontal="center"/>
      <protection hidden="1"/>
    </xf>
    <xf numFmtId="0" fontId="2" fillId="0" borderId="69" xfId="1" applyFont="1" applyBorder="1" applyAlignment="1" applyProtection="1">
      <alignment horizontal="center"/>
      <protection hidden="1"/>
    </xf>
    <xf numFmtId="0" fontId="2" fillId="0" borderId="29" xfId="1" applyFont="1" applyBorder="1" applyAlignment="1" applyProtection="1">
      <alignment horizontal="center"/>
      <protection hidden="1"/>
    </xf>
    <xf numFmtId="0" fontId="2" fillId="0" borderId="28" xfId="1" applyFont="1" applyBorder="1" applyAlignment="1" applyProtection="1">
      <alignment horizontal="center"/>
      <protection hidden="1"/>
    </xf>
    <xf numFmtId="0" fontId="2" fillId="0" borderId="51" xfId="1" applyFont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left" indent="1"/>
      <protection hidden="1"/>
    </xf>
    <xf numFmtId="0" fontId="13" fillId="3" borderId="70" xfId="1" applyFont="1" applyFill="1" applyBorder="1" applyAlignment="1" applyProtection="1">
      <alignment horizontal="left" vertical="center" indent="1"/>
      <protection hidden="1"/>
    </xf>
    <xf numFmtId="0" fontId="13" fillId="3" borderId="71" xfId="1" applyFont="1" applyFill="1" applyBorder="1" applyAlignment="1" applyProtection="1">
      <alignment horizontal="left" vertical="center" indent="1"/>
      <protection hidden="1"/>
    </xf>
    <xf numFmtId="0" fontId="14" fillId="3" borderId="72" xfId="1" applyFont="1" applyFill="1" applyBorder="1" applyAlignment="1" applyProtection="1">
      <alignment horizontal="left" vertical="center" indent="1"/>
      <protection hidden="1"/>
    </xf>
    <xf numFmtId="0" fontId="9" fillId="0" borderId="2" xfId="1" applyFont="1" applyFill="1" applyBorder="1" applyAlignment="1" applyProtection="1">
      <alignment horizontal="left" vertical="top" indent="1"/>
      <protection hidden="1"/>
    </xf>
    <xf numFmtId="0" fontId="15" fillId="0" borderId="0" xfId="1" applyFont="1" applyBorder="1" applyAlignment="1" applyProtection="1">
      <alignment horizontal="center" vertical="top" wrapText="1"/>
      <protection hidden="1"/>
    </xf>
    <xf numFmtId="14" fontId="11" fillId="0" borderId="19" xfId="1" applyNumberFormat="1" applyFont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right"/>
      <protection hidden="1"/>
    </xf>
    <xf numFmtId="0" fontId="11" fillId="0" borderId="19" xfId="1" applyFont="1" applyBorder="1" applyAlignment="1" applyProtection="1">
      <alignment horizontal="left" indent="1"/>
      <protection hidden="1"/>
    </xf>
    <xf numFmtId="0" fontId="2" fillId="0" borderId="0" xfId="1" applyFont="1" applyAlignment="1" applyProtection="1">
      <alignment horizontal="center"/>
      <protection hidden="1"/>
    </xf>
    <xf numFmtId="0" fontId="16" fillId="0" borderId="0" xfId="1" applyFont="1" applyAlignment="1" applyProtection="1">
      <alignment horizontal="center"/>
      <protection hidden="1"/>
    </xf>
    <xf numFmtId="0" fontId="15" fillId="0" borderId="0" xfId="1" applyFont="1" applyAlignment="1" applyProtection="1">
      <alignment horizontal="center" vertical="top" wrapText="1"/>
      <protection hidden="1"/>
    </xf>
  </cellXfs>
  <cellStyles count="5">
    <cellStyle name="Normální" xfId="0" builtinId="0"/>
    <cellStyle name="Normální 2" xfId="1"/>
    <cellStyle name="Normální 3" xfId="2"/>
    <cellStyle name="Normální 4" xfId="4"/>
    <cellStyle name="TableStyleLight1" xfId="3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  <dxf>
      <font>
        <sz val="11"/>
        <color rgb="FFFFFFFF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419100" cy="600075"/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419100" cy="600075"/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419100" cy="600075"/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419100" cy="600075"/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419100" cy="600075"/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lice%20-%20Rudn&#225;%20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5;ta/AppData/Local/Temp/eM%20Client%20temporary%20files/n0biq1ny.w3a/Users/B&#225;ra%20a%20Eli/Documents/ELI&#352;KA/Temp/Temporary%20Internet%20Files/OLK30/Dokumenty-Zdenek/sl.26.7.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dmira%20C%20-%20Vr&#353;ovice%20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&#225;ra%20a%20Eli\Documents\ELI&#352;KA\Temp\Temporary%20Internet%20Files\OLK30\Dokumenty-Zdenek\sl.26.7.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13"/>
      <sheetName val="Vyhodnocení služby"/>
      <sheetName val="#ODKAZ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ky"/>
    </sheetNames>
    <sheetDataSet>
      <sheetData sheetId="0">
        <row r="1">
          <cell r="A1" t="str">
            <v>č.r.</v>
          </cell>
          <cell r="B1" t="str">
            <v>SLC</v>
          </cell>
          <cell r="C1" t="str">
            <v>PPV</v>
          </cell>
          <cell r="D1" t="str">
            <v>PRIJM</v>
          </cell>
          <cell r="E1" t="str">
            <v>JMENO</v>
          </cell>
        </row>
        <row r="2">
          <cell r="B2" t="str">
            <v>služební č.</v>
          </cell>
          <cell r="D2" t="str">
            <v>příjmení</v>
          </cell>
          <cell r="E2" t="str">
            <v>jméno</v>
          </cell>
        </row>
        <row r="3">
          <cell r="A3" t="str">
            <v xml:space="preserve"> </v>
          </cell>
          <cell r="B3" t="str">
            <v xml:space="preserve"> </v>
          </cell>
          <cell r="C3" t="str">
            <v xml:space="preserve"> </v>
          </cell>
          <cell r="D3" t="str">
            <v xml:space="preserve"> </v>
          </cell>
          <cell r="E3" t="str">
            <v xml:space="preserve"> </v>
          </cell>
        </row>
        <row r="4">
          <cell r="A4">
            <v>0</v>
          </cell>
          <cell r="B4" t="str">
            <v xml:space="preserve"> </v>
          </cell>
          <cell r="C4" t="str">
            <v xml:space="preserve"> </v>
          </cell>
          <cell r="D4" t="str">
            <v xml:space="preserve"> </v>
          </cell>
          <cell r="E4" t="str">
            <v xml:space="preserve"> </v>
          </cell>
        </row>
        <row r="5">
          <cell r="A5">
            <v>1</v>
          </cell>
          <cell r="C5">
            <v>0</v>
          </cell>
          <cell r="D5" t="str">
            <v>Kobylisy B</v>
          </cell>
        </row>
        <row r="6">
          <cell r="A6">
            <v>20443</v>
          </cell>
          <cell r="C6">
            <v>1</v>
          </cell>
          <cell r="D6" t="str">
            <v>Kovač</v>
          </cell>
          <cell r="E6" t="str">
            <v>Marian</v>
          </cell>
        </row>
        <row r="7">
          <cell r="A7">
            <v>841</v>
          </cell>
          <cell r="D7" t="str">
            <v>Vojtíšek</v>
          </cell>
          <cell r="E7" t="str">
            <v>Vojtěch</v>
          </cell>
        </row>
        <row r="8">
          <cell r="A8">
            <v>808</v>
          </cell>
          <cell r="D8" t="str">
            <v>Císař</v>
          </cell>
          <cell r="E8" t="str">
            <v>Václav</v>
          </cell>
        </row>
        <row r="9">
          <cell r="A9">
            <v>807</v>
          </cell>
          <cell r="D9" t="str">
            <v>Císař</v>
          </cell>
          <cell r="E9" t="str">
            <v>Josef</v>
          </cell>
        </row>
        <row r="10">
          <cell r="A10">
            <v>819</v>
          </cell>
          <cell r="D10" t="str">
            <v>Krčma</v>
          </cell>
          <cell r="E10" t="str">
            <v>Jaroslav</v>
          </cell>
        </row>
        <row r="11">
          <cell r="A11">
            <v>868</v>
          </cell>
          <cell r="D11" t="str">
            <v>Kliment</v>
          </cell>
          <cell r="E11" t="str">
            <v>Michal</v>
          </cell>
        </row>
        <row r="12">
          <cell r="A12">
            <v>22375</v>
          </cell>
          <cell r="D12" t="str">
            <v>Fůra</v>
          </cell>
          <cell r="E12" t="str">
            <v>Zdeněk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  <cell r="C15">
            <v>1</v>
          </cell>
          <cell r="D15" t="str">
            <v>žž</v>
          </cell>
        </row>
        <row r="16">
          <cell r="A16">
            <v>0</v>
          </cell>
          <cell r="C16">
            <v>1</v>
          </cell>
          <cell r="D16" t="str">
            <v>žž</v>
          </cell>
        </row>
        <row r="17">
          <cell r="A17">
            <v>0</v>
          </cell>
          <cell r="C17">
            <v>1</v>
          </cell>
          <cell r="D17" t="str">
            <v>žž</v>
          </cell>
        </row>
        <row r="18">
          <cell r="A18">
            <v>0</v>
          </cell>
          <cell r="C18">
            <v>1</v>
          </cell>
          <cell r="D18" t="str">
            <v>žž</v>
          </cell>
        </row>
        <row r="19">
          <cell r="A19">
            <v>0</v>
          </cell>
          <cell r="C19">
            <v>1</v>
          </cell>
          <cell r="D19" t="str">
            <v>žž</v>
          </cell>
        </row>
        <row r="20">
          <cell r="A20">
            <v>0</v>
          </cell>
          <cell r="C20">
            <v>1</v>
          </cell>
          <cell r="D20" t="str">
            <v>žž</v>
          </cell>
        </row>
        <row r="21">
          <cell r="A21">
            <v>0</v>
          </cell>
          <cell r="C21">
            <v>1</v>
          </cell>
          <cell r="D21" t="str">
            <v>žž</v>
          </cell>
        </row>
        <row r="22">
          <cell r="A22">
            <v>2</v>
          </cell>
          <cell r="D22" t="str">
            <v>Kobylisy C</v>
          </cell>
        </row>
        <row r="23">
          <cell r="A23">
            <v>5078</v>
          </cell>
          <cell r="C23">
            <v>1</v>
          </cell>
          <cell r="D23" t="str">
            <v>Dúška</v>
          </cell>
          <cell r="E23" t="str">
            <v>Pavel</v>
          </cell>
        </row>
        <row r="24">
          <cell r="A24">
            <v>761</v>
          </cell>
          <cell r="C24">
            <v>1</v>
          </cell>
          <cell r="D24" t="str">
            <v>Krupička</v>
          </cell>
          <cell r="E24" t="str">
            <v>Bohuslav</v>
          </cell>
        </row>
        <row r="25">
          <cell r="A25">
            <v>14467</v>
          </cell>
          <cell r="C25">
            <v>1</v>
          </cell>
          <cell r="D25" t="str">
            <v>Matyska</v>
          </cell>
          <cell r="E25" t="str">
            <v>Michal</v>
          </cell>
        </row>
        <row r="26">
          <cell r="A26">
            <v>9715</v>
          </cell>
          <cell r="C26">
            <v>1</v>
          </cell>
          <cell r="D26" t="str">
            <v>Přibyl</v>
          </cell>
          <cell r="E26" t="str">
            <v>Bohuslav</v>
          </cell>
        </row>
        <row r="27">
          <cell r="A27">
            <v>762</v>
          </cell>
          <cell r="C27">
            <v>1</v>
          </cell>
          <cell r="D27" t="str">
            <v>Nowaková</v>
          </cell>
          <cell r="E27" t="str">
            <v>Anna</v>
          </cell>
        </row>
        <row r="28">
          <cell r="A28">
            <v>743</v>
          </cell>
          <cell r="C28">
            <v>1</v>
          </cell>
          <cell r="D28" t="str">
            <v>Jícha</v>
          </cell>
          <cell r="E28" t="str">
            <v>Václav</v>
          </cell>
        </row>
        <row r="29">
          <cell r="A29">
            <v>16797</v>
          </cell>
          <cell r="C29">
            <v>3</v>
          </cell>
          <cell r="D29" t="str">
            <v>Erben</v>
          </cell>
          <cell r="E29" t="str">
            <v>Karel</v>
          </cell>
        </row>
        <row r="30">
          <cell r="A30">
            <v>15347</v>
          </cell>
          <cell r="C30">
            <v>1</v>
          </cell>
          <cell r="D30" t="str">
            <v>Nowak</v>
          </cell>
          <cell r="E30" t="str">
            <v>Jan</v>
          </cell>
        </row>
        <row r="31">
          <cell r="A31">
            <v>22658</v>
          </cell>
          <cell r="C31">
            <v>1</v>
          </cell>
          <cell r="D31" t="str">
            <v>Šrot</v>
          </cell>
          <cell r="E31" t="str">
            <v>Zdeněk</v>
          </cell>
        </row>
        <row r="32">
          <cell r="A32">
            <v>22614</v>
          </cell>
          <cell r="C32">
            <v>1</v>
          </cell>
          <cell r="D32" t="str">
            <v>Zouhar</v>
          </cell>
          <cell r="E32" t="str">
            <v>Jiří</v>
          </cell>
        </row>
        <row r="33">
          <cell r="A33">
            <v>0</v>
          </cell>
          <cell r="C33">
            <v>1</v>
          </cell>
          <cell r="D33" t="str">
            <v>žž</v>
          </cell>
        </row>
        <row r="34">
          <cell r="A34">
            <v>0</v>
          </cell>
          <cell r="C34">
            <v>1</v>
          </cell>
          <cell r="D34" t="str">
            <v>žž</v>
          </cell>
        </row>
        <row r="35">
          <cell r="A35">
            <v>0</v>
          </cell>
          <cell r="C35">
            <v>1</v>
          </cell>
          <cell r="D35" t="str">
            <v>žž</v>
          </cell>
        </row>
        <row r="36">
          <cell r="A36">
            <v>0</v>
          </cell>
          <cell r="C36">
            <v>1</v>
          </cell>
          <cell r="D36" t="str">
            <v>žž</v>
          </cell>
        </row>
        <row r="37">
          <cell r="A37">
            <v>0</v>
          </cell>
          <cell r="C37">
            <v>1</v>
          </cell>
          <cell r="D37" t="str">
            <v>žž</v>
          </cell>
        </row>
        <row r="38">
          <cell r="A38">
            <v>0</v>
          </cell>
          <cell r="C38">
            <v>1</v>
          </cell>
          <cell r="D38" t="str">
            <v>žž</v>
          </cell>
        </row>
        <row r="39">
          <cell r="A39">
            <v>0</v>
          </cell>
          <cell r="C39">
            <v>1</v>
          </cell>
          <cell r="D39" t="str">
            <v>žž</v>
          </cell>
        </row>
        <row r="40">
          <cell r="A40">
            <v>3</v>
          </cell>
          <cell r="C40">
            <v>1</v>
          </cell>
          <cell r="D40" t="str">
            <v>Radlice</v>
          </cell>
        </row>
        <row r="41">
          <cell r="A41">
            <v>965</v>
          </cell>
          <cell r="C41">
            <v>1</v>
          </cell>
          <cell r="D41" t="str">
            <v>Beneš</v>
          </cell>
          <cell r="E41" t="str">
            <v>Miloš ml</v>
          </cell>
        </row>
        <row r="42">
          <cell r="A42">
            <v>963</v>
          </cell>
          <cell r="D42" t="str">
            <v>Beneš</v>
          </cell>
          <cell r="E42" t="str">
            <v>Miloš st</v>
          </cell>
        </row>
        <row r="43">
          <cell r="A43">
            <v>13731</v>
          </cell>
          <cell r="C43">
            <v>1</v>
          </cell>
          <cell r="D43" t="str">
            <v>Kamín</v>
          </cell>
          <cell r="E43" t="str">
            <v>Jan</v>
          </cell>
        </row>
        <row r="44">
          <cell r="A44">
            <v>15338</v>
          </cell>
          <cell r="C44">
            <v>1</v>
          </cell>
          <cell r="D44" t="str">
            <v>Kofroň</v>
          </cell>
          <cell r="E44" t="str">
            <v>Leoš</v>
          </cell>
        </row>
        <row r="45">
          <cell r="A45">
            <v>5984</v>
          </cell>
          <cell r="C45">
            <v>1</v>
          </cell>
          <cell r="D45" t="str">
            <v>Lehner</v>
          </cell>
          <cell r="E45" t="str">
            <v>Marek</v>
          </cell>
        </row>
        <row r="46">
          <cell r="A46">
            <v>964</v>
          </cell>
          <cell r="C46">
            <v>1</v>
          </cell>
          <cell r="D46" t="str">
            <v>Lehner</v>
          </cell>
          <cell r="E46" t="str">
            <v>Radek</v>
          </cell>
        </row>
        <row r="47">
          <cell r="A47">
            <v>962</v>
          </cell>
          <cell r="C47">
            <v>1</v>
          </cell>
          <cell r="D47" t="str">
            <v>Schilder</v>
          </cell>
          <cell r="E47" t="str">
            <v>Jan</v>
          </cell>
        </row>
        <row r="48">
          <cell r="A48">
            <v>14920</v>
          </cell>
          <cell r="C48">
            <v>1</v>
          </cell>
          <cell r="D48" t="str">
            <v>Turek</v>
          </cell>
          <cell r="E48" t="str">
            <v>Karel</v>
          </cell>
        </row>
        <row r="49">
          <cell r="A49">
            <v>11184</v>
          </cell>
          <cell r="C49">
            <v>1</v>
          </cell>
          <cell r="D49" t="str">
            <v>Verner</v>
          </cell>
          <cell r="E49" t="str">
            <v>Jiří</v>
          </cell>
        </row>
        <row r="50">
          <cell r="A50">
            <v>24197</v>
          </cell>
          <cell r="C50">
            <v>1</v>
          </cell>
          <cell r="D50" t="str">
            <v>Vojáček</v>
          </cell>
          <cell r="E50" t="str">
            <v>Jan</v>
          </cell>
        </row>
        <row r="51">
          <cell r="A51">
            <v>0</v>
          </cell>
          <cell r="C51">
            <v>1</v>
          </cell>
          <cell r="D51" t="str">
            <v>žž</v>
          </cell>
        </row>
        <row r="52">
          <cell r="A52">
            <v>0</v>
          </cell>
          <cell r="C52">
            <v>1</v>
          </cell>
          <cell r="D52" t="str">
            <v>žž</v>
          </cell>
        </row>
        <row r="53">
          <cell r="A53">
            <v>0</v>
          </cell>
          <cell r="C53">
            <v>1</v>
          </cell>
          <cell r="D53" t="str">
            <v>žž</v>
          </cell>
        </row>
        <row r="54">
          <cell r="A54">
            <v>0</v>
          </cell>
          <cell r="C54">
            <v>1</v>
          </cell>
          <cell r="D54" t="str">
            <v>žž</v>
          </cell>
        </row>
        <row r="55">
          <cell r="A55">
            <v>4</v>
          </cell>
          <cell r="C55">
            <v>1</v>
          </cell>
          <cell r="D55" t="str">
            <v>Rapid A</v>
          </cell>
        </row>
        <row r="56">
          <cell r="A56">
            <v>5052</v>
          </cell>
          <cell r="C56">
            <v>1</v>
          </cell>
          <cell r="D56" t="str">
            <v>Hampl</v>
          </cell>
          <cell r="E56" t="str">
            <v>Vítěslav</v>
          </cell>
        </row>
        <row r="57">
          <cell r="A57">
            <v>1152</v>
          </cell>
          <cell r="C57">
            <v>1</v>
          </cell>
          <cell r="D57" t="str">
            <v>Hofman</v>
          </cell>
          <cell r="E57" t="str">
            <v>Jiří</v>
          </cell>
        </row>
        <row r="58">
          <cell r="A58">
            <v>1404</v>
          </cell>
          <cell r="C58">
            <v>1</v>
          </cell>
          <cell r="D58" t="str">
            <v>Pokorný</v>
          </cell>
          <cell r="E58" t="str">
            <v>Josef</v>
          </cell>
        </row>
        <row r="59">
          <cell r="A59">
            <v>1163</v>
          </cell>
          <cell r="C59">
            <v>1</v>
          </cell>
          <cell r="D59" t="str">
            <v>Pudil</v>
          </cell>
          <cell r="E59" t="str">
            <v>František</v>
          </cell>
        </row>
        <row r="60">
          <cell r="A60">
            <v>4467</v>
          </cell>
          <cell r="D60" t="str">
            <v>Roubal</v>
          </cell>
          <cell r="E60" t="str">
            <v>Vojtěch</v>
          </cell>
        </row>
        <row r="61">
          <cell r="A61">
            <v>1174</v>
          </cell>
          <cell r="C61">
            <v>1</v>
          </cell>
          <cell r="D61" t="str">
            <v>Valta</v>
          </cell>
          <cell r="E61" t="str">
            <v>Petr</v>
          </cell>
        </row>
        <row r="62">
          <cell r="A62">
            <v>0</v>
          </cell>
          <cell r="C62">
            <v>1</v>
          </cell>
          <cell r="D62" t="str">
            <v>žž</v>
          </cell>
        </row>
        <row r="63">
          <cell r="A63">
            <v>0</v>
          </cell>
          <cell r="C63">
            <v>1</v>
          </cell>
          <cell r="D63" t="str">
            <v>žž</v>
          </cell>
        </row>
        <row r="64">
          <cell r="A64">
            <v>0</v>
          </cell>
          <cell r="C64">
            <v>1</v>
          </cell>
          <cell r="D64" t="str">
            <v>žž</v>
          </cell>
        </row>
        <row r="65">
          <cell r="A65">
            <v>0</v>
          </cell>
          <cell r="C65">
            <v>1</v>
          </cell>
          <cell r="D65" t="str">
            <v>žž</v>
          </cell>
        </row>
        <row r="66">
          <cell r="A66">
            <v>0</v>
          </cell>
          <cell r="C66">
            <v>1</v>
          </cell>
          <cell r="D66" t="str">
            <v>žž</v>
          </cell>
        </row>
        <row r="67">
          <cell r="A67">
            <v>0</v>
          </cell>
          <cell r="C67">
            <v>1</v>
          </cell>
          <cell r="D67" t="str">
            <v>žž</v>
          </cell>
        </row>
        <row r="68">
          <cell r="A68">
            <v>0</v>
          </cell>
          <cell r="D68" t="str">
            <v>žž</v>
          </cell>
        </row>
        <row r="69">
          <cell r="A69">
            <v>0</v>
          </cell>
          <cell r="C69">
            <v>1</v>
          </cell>
          <cell r="D69" t="str">
            <v>žž</v>
          </cell>
        </row>
        <row r="70">
          <cell r="A70">
            <v>0</v>
          </cell>
          <cell r="C70">
            <v>1</v>
          </cell>
          <cell r="D70" t="str">
            <v>žž</v>
          </cell>
        </row>
        <row r="71">
          <cell r="A71">
            <v>5</v>
          </cell>
          <cell r="C71">
            <v>1</v>
          </cell>
          <cell r="D71" t="str">
            <v>Rudná B</v>
          </cell>
        </row>
        <row r="72">
          <cell r="A72">
            <v>15353</v>
          </cell>
          <cell r="C72">
            <v>1</v>
          </cell>
          <cell r="D72" t="str">
            <v>Zimáková</v>
          </cell>
          <cell r="E72" t="str">
            <v>Jarmila</v>
          </cell>
        </row>
        <row r="73">
          <cell r="A73">
            <v>15354</v>
          </cell>
          <cell r="C73">
            <v>1</v>
          </cell>
          <cell r="D73" t="str">
            <v>Mařánková</v>
          </cell>
          <cell r="E73" t="str">
            <v>Eva</v>
          </cell>
        </row>
        <row r="74">
          <cell r="A74">
            <v>15352</v>
          </cell>
          <cell r="C74">
            <v>1</v>
          </cell>
          <cell r="D74" t="str">
            <v>Novotná</v>
          </cell>
          <cell r="E74" t="str">
            <v>Anna</v>
          </cell>
        </row>
        <row r="75">
          <cell r="A75">
            <v>15370</v>
          </cell>
          <cell r="C75">
            <v>1</v>
          </cell>
          <cell r="D75" t="str">
            <v>Poláčková</v>
          </cell>
          <cell r="E75" t="str">
            <v>Hana</v>
          </cell>
        </row>
        <row r="76">
          <cell r="A76">
            <v>18645</v>
          </cell>
          <cell r="C76">
            <v>1</v>
          </cell>
          <cell r="D76" t="str">
            <v>Mikešová</v>
          </cell>
          <cell r="E76" t="str">
            <v>Irena</v>
          </cell>
        </row>
        <row r="77">
          <cell r="A77">
            <v>15374</v>
          </cell>
          <cell r="C77">
            <v>1</v>
          </cell>
          <cell r="D77" t="str">
            <v>Kohoutová</v>
          </cell>
          <cell r="E77" t="str">
            <v>Miluše</v>
          </cell>
        </row>
        <row r="78">
          <cell r="A78">
            <v>18644</v>
          </cell>
          <cell r="C78">
            <v>1</v>
          </cell>
          <cell r="D78" t="str">
            <v>Panenková</v>
          </cell>
          <cell r="E78" t="str">
            <v>Lucie</v>
          </cell>
        </row>
        <row r="79">
          <cell r="A79">
            <v>0</v>
          </cell>
          <cell r="C79">
            <v>1</v>
          </cell>
          <cell r="D79" t="str">
            <v>žž</v>
          </cell>
        </row>
        <row r="80">
          <cell r="A80">
            <v>0</v>
          </cell>
          <cell r="C80">
            <v>1</v>
          </cell>
          <cell r="D80" t="str">
            <v>žž</v>
          </cell>
        </row>
        <row r="81">
          <cell r="A81">
            <v>0</v>
          </cell>
          <cell r="C81">
            <v>1</v>
          </cell>
          <cell r="D81" t="str">
            <v>žž</v>
          </cell>
        </row>
        <row r="82">
          <cell r="A82">
            <v>0</v>
          </cell>
          <cell r="C82">
            <v>1</v>
          </cell>
          <cell r="D82" t="str">
            <v>žž</v>
          </cell>
        </row>
        <row r="83">
          <cell r="A83">
            <v>0</v>
          </cell>
          <cell r="C83">
            <v>1</v>
          </cell>
          <cell r="D83" t="str">
            <v>žž</v>
          </cell>
        </row>
        <row r="84">
          <cell r="A84">
            <v>0</v>
          </cell>
          <cell r="D84" t="str">
            <v>žž</v>
          </cell>
        </row>
        <row r="85">
          <cell r="A85">
            <v>0</v>
          </cell>
          <cell r="C85">
            <v>1</v>
          </cell>
          <cell r="D85" t="str">
            <v>žž</v>
          </cell>
        </row>
        <row r="86">
          <cell r="A86">
            <v>6</v>
          </cell>
          <cell r="C86">
            <v>1</v>
          </cell>
          <cell r="D86" t="str">
            <v>Rudná C</v>
          </cell>
        </row>
        <row r="87">
          <cell r="A87">
            <v>12108</v>
          </cell>
          <cell r="C87">
            <v>1</v>
          </cell>
          <cell r="D87" t="str">
            <v>Kasal</v>
          </cell>
          <cell r="E87" t="str">
            <v>Pavel</v>
          </cell>
        </row>
        <row r="88">
          <cell r="A88">
            <v>12110</v>
          </cell>
          <cell r="C88">
            <v>1</v>
          </cell>
          <cell r="D88" t="str">
            <v>Keller</v>
          </cell>
          <cell r="E88" t="str">
            <v>Tomáš</v>
          </cell>
        </row>
        <row r="89">
          <cell r="A89">
            <v>13862</v>
          </cell>
          <cell r="C89">
            <v>1</v>
          </cell>
          <cell r="D89" t="str">
            <v>Dvořák</v>
          </cell>
          <cell r="E89" t="str">
            <v>Milan</v>
          </cell>
        </row>
        <row r="90">
          <cell r="A90">
            <v>14189</v>
          </cell>
          <cell r="C90">
            <v>1</v>
          </cell>
          <cell r="D90" t="str">
            <v>Machulka</v>
          </cell>
          <cell r="E90" t="str">
            <v>Radek</v>
          </cell>
        </row>
        <row r="91">
          <cell r="A91">
            <v>14196</v>
          </cell>
          <cell r="C91">
            <v>1</v>
          </cell>
          <cell r="D91" t="str">
            <v>Koščová</v>
          </cell>
          <cell r="E91" t="str">
            <v>Petra</v>
          </cell>
        </row>
        <row r="92">
          <cell r="A92">
            <v>18116</v>
          </cell>
          <cell r="C92">
            <v>1</v>
          </cell>
          <cell r="D92" t="str">
            <v>Kýhos</v>
          </cell>
          <cell r="E92" t="str">
            <v>Miroslav</v>
          </cell>
        </row>
        <row r="93">
          <cell r="A93">
            <v>14191</v>
          </cell>
          <cell r="C93">
            <v>1</v>
          </cell>
          <cell r="D93" t="str">
            <v>Sedlačik</v>
          </cell>
          <cell r="E93" t="str">
            <v>Ivan</v>
          </cell>
        </row>
        <row r="94">
          <cell r="A94">
            <v>12109</v>
          </cell>
          <cell r="C94">
            <v>1</v>
          </cell>
          <cell r="D94" t="str">
            <v>Koščo</v>
          </cell>
          <cell r="E94" t="str">
            <v>Peter</v>
          </cell>
        </row>
        <row r="95">
          <cell r="A95">
            <v>23055</v>
          </cell>
          <cell r="C95">
            <v>1</v>
          </cell>
          <cell r="D95" t="str">
            <v>Lesák</v>
          </cell>
          <cell r="E95" t="str">
            <v>Adam</v>
          </cell>
        </row>
        <row r="96">
          <cell r="A96">
            <v>23701</v>
          </cell>
          <cell r="C96">
            <v>1</v>
          </cell>
          <cell r="D96" t="str">
            <v>Zdráhal</v>
          </cell>
          <cell r="E96" t="str">
            <v>Jiří</v>
          </cell>
        </row>
        <row r="97">
          <cell r="A97">
            <v>0</v>
          </cell>
          <cell r="C97">
            <v>1</v>
          </cell>
          <cell r="D97" t="str">
            <v>žž</v>
          </cell>
        </row>
        <row r="98">
          <cell r="A98">
            <v>0</v>
          </cell>
          <cell r="D98" t="str">
            <v>žž</v>
          </cell>
        </row>
        <row r="99">
          <cell r="A99">
            <v>0</v>
          </cell>
          <cell r="C99">
            <v>1</v>
          </cell>
          <cell r="D99" t="str">
            <v>žž</v>
          </cell>
        </row>
        <row r="100">
          <cell r="A100">
            <v>7</v>
          </cell>
          <cell r="C100">
            <v>1</v>
          </cell>
          <cell r="D100" t="str">
            <v>Slavia C</v>
          </cell>
        </row>
        <row r="101">
          <cell r="A101">
            <v>21699</v>
          </cell>
          <cell r="C101">
            <v>1</v>
          </cell>
          <cell r="D101" t="str">
            <v>Pecka</v>
          </cell>
          <cell r="E101" t="str">
            <v>Jan</v>
          </cell>
        </row>
        <row r="102">
          <cell r="A102">
            <v>19901</v>
          </cell>
          <cell r="C102">
            <v>1</v>
          </cell>
          <cell r="D102" t="str">
            <v>Knap</v>
          </cell>
          <cell r="E102" t="str">
            <v>Filip</v>
          </cell>
        </row>
        <row r="103">
          <cell r="A103">
            <v>1012</v>
          </cell>
          <cell r="C103">
            <v>1</v>
          </cell>
          <cell r="D103" t="str">
            <v>Knap</v>
          </cell>
          <cell r="E103" t="str">
            <v>Petr</v>
          </cell>
        </row>
        <row r="104">
          <cell r="A104">
            <v>13002</v>
          </cell>
          <cell r="C104">
            <v>1</v>
          </cell>
          <cell r="D104" t="str">
            <v>Václavík</v>
          </cell>
          <cell r="E104" t="str">
            <v>Jan</v>
          </cell>
        </row>
        <row r="105">
          <cell r="A105">
            <v>1033</v>
          </cell>
          <cell r="C105">
            <v>1</v>
          </cell>
          <cell r="D105" t="str">
            <v>Šťastný</v>
          </cell>
          <cell r="E105" t="str">
            <v>Jan</v>
          </cell>
        </row>
        <row r="106">
          <cell r="A106">
            <v>995</v>
          </cell>
          <cell r="C106">
            <v>1</v>
          </cell>
          <cell r="D106" t="str">
            <v>Bernat</v>
          </cell>
          <cell r="E106" t="str">
            <v>Karel</v>
          </cell>
        </row>
        <row r="107">
          <cell r="A107">
            <v>13003</v>
          </cell>
          <cell r="C107">
            <v>1</v>
          </cell>
          <cell r="D107" t="str">
            <v>Jiránek</v>
          </cell>
          <cell r="E107" t="str">
            <v>Tomáš</v>
          </cell>
        </row>
        <row r="108">
          <cell r="A108">
            <v>10265</v>
          </cell>
          <cell r="D108" t="str">
            <v>Novák</v>
          </cell>
          <cell r="E108" t="str">
            <v>Zdeněk</v>
          </cell>
        </row>
        <row r="109">
          <cell r="A109">
            <v>9868</v>
          </cell>
          <cell r="C109">
            <v>2</v>
          </cell>
          <cell r="D109" t="str">
            <v>Myšák</v>
          </cell>
          <cell r="E109" t="str">
            <v>Karel</v>
          </cell>
        </row>
        <row r="110">
          <cell r="A110">
            <v>1013</v>
          </cell>
          <cell r="C110">
            <v>1</v>
          </cell>
          <cell r="D110" t="str">
            <v>Kněžek</v>
          </cell>
          <cell r="E110" t="str">
            <v>Vladimír</v>
          </cell>
        </row>
        <row r="111">
          <cell r="A111">
            <v>0</v>
          </cell>
          <cell r="C111">
            <v>1</v>
          </cell>
          <cell r="D111" t="str">
            <v>žž</v>
          </cell>
        </row>
        <row r="112">
          <cell r="A112">
            <v>8</v>
          </cell>
          <cell r="C112">
            <v>1</v>
          </cell>
          <cell r="D112" t="str">
            <v>Praga B</v>
          </cell>
        </row>
        <row r="113">
          <cell r="A113">
            <v>21157</v>
          </cell>
          <cell r="C113">
            <v>1</v>
          </cell>
          <cell r="D113" t="str">
            <v>Lukáš</v>
          </cell>
          <cell r="E113" t="str">
            <v>Jan</v>
          </cell>
        </row>
        <row r="114">
          <cell r="A114">
            <v>18159</v>
          </cell>
          <cell r="C114">
            <v>1</v>
          </cell>
          <cell r="D114" t="str">
            <v>Jelínek</v>
          </cell>
          <cell r="E114" t="str">
            <v>Martin</v>
          </cell>
        </row>
        <row r="115">
          <cell r="A115">
            <v>1070</v>
          </cell>
          <cell r="C115">
            <v>1</v>
          </cell>
          <cell r="D115" t="str">
            <v>Kluganost</v>
          </cell>
          <cell r="E115" t="str">
            <v>Vít</v>
          </cell>
        </row>
        <row r="116">
          <cell r="A116">
            <v>1222</v>
          </cell>
          <cell r="C116">
            <v>1</v>
          </cell>
          <cell r="D116" t="str">
            <v>Sýkora</v>
          </cell>
          <cell r="E116" t="str">
            <v>Jiří</v>
          </cell>
        </row>
        <row r="117">
          <cell r="A117">
            <v>23788</v>
          </cell>
          <cell r="C117">
            <v>1</v>
          </cell>
          <cell r="D117" t="str">
            <v>Sigl</v>
          </cell>
          <cell r="E117" t="str">
            <v>Jan</v>
          </cell>
        </row>
        <row r="118">
          <cell r="A118">
            <v>17966</v>
          </cell>
          <cell r="C118">
            <v>1</v>
          </cell>
          <cell r="D118" t="str">
            <v>Smékal</v>
          </cell>
          <cell r="E118" t="str">
            <v>Tomáš</v>
          </cell>
        </row>
        <row r="119">
          <cell r="A119">
            <v>20740</v>
          </cell>
          <cell r="C119">
            <v>1</v>
          </cell>
          <cell r="D119" t="str">
            <v>Kovář</v>
          </cell>
          <cell r="E119" t="str">
            <v>Martin</v>
          </cell>
        </row>
        <row r="120">
          <cell r="A120">
            <v>20783</v>
          </cell>
          <cell r="C120">
            <v>1</v>
          </cell>
          <cell r="D120" t="str">
            <v>Kšír</v>
          </cell>
          <cell r="E120" t="str">
            <v>Petr</v>
          </cell>
        </row>
        <row r="121">
          <cell r="A121">
            <v>20739</v>
          </cell>
          <cell r="C121">
            <v>1</v>
          </cell>
          <cell r="D121" t="str">
            <v>Maňour</v>
          </cell>
          <cell r="E121" t="str">
            <v>Ondřej</v>
          </cell>
        </row>
        <row r="122">
          <cell r="A122">
            <v>0</v>
          </cell>
          <cell r="C122">
            <v>1</v>
          </cell>
          <cell r="D122" t="str">
            <v>žž</v>
          </cell>
        </row>
        <row r="123">
          <cell r="A123">
            <v>0</v>
          </cell>
          <cell r="C123">
            <v>1</v>
          </cell>
          <cell r="D123" t="str">
            <v>žž</v>
          </cell>
        </row>
        <row r="124">
          <cell r="A124">
            <v>0</v>
          </cell>
          <cell r="C124">
            <v>1</v>
          </cell>
          <cell r="D124" t="str">
            <v>žž</v>
          </cell>
        </row>
        <row r="125">
          <cell r="A125">
            <v>0</v>
          </cell>
          <cell r="C125">
            <v>1</v>
          </cell>
          <cell r="D125" t="str">
            <v>žž</v>
          </cell>
        </row>
        <row r="126">
          <cell r="A126">
            <v>0</v>
          </cell>
          <cell r="C126">
            <v>1</v>
          </cell>
          <cell r="D126" t="str">
            <v>žž</v>
          </cell>
        </row>
        <row r="127">
          <cell r="A127">
            <v>0</v>
          </cell>
          <cell r="C127">
            <v>1</v>
          </cell>
          <cell r="D127" t="str">
            <v>žž</v>
          </cell>
        </row>
        <row r="128">
          <cell r="A128">
            <v>0</v>
          </cell>
          <cell r="C128">
            <v>1</v>
          </cell>
          <cell r="D128" t="str">
            <v>žž</v>
          </cell>
        </row>
        <row r="129">
          <cell r="A129">
            <v>9</v>
          </cell>
          <cell r="C129">
            <v>1</v>
          </cell>
          <cell r="D129" t="str">
            <v>Uhelné sklady B</v>
          </cell>
        </row>
        <row r="130">
          <cell r="A130">
            <v>4258</v>
          </cell>
          <cell r="C130">
            <v>1</v>
          </cell>
          <cell r="D130" t="str">
            <v>Bočánek</v>
          </cell>
          <cell r="E130" t="str">
            <v>Vlastimil</v>
          </cell>
        </row>
        <row r="131">
          <cell r="A131">
            <v>15516</v>
          </cell>
          <cell r="C131">
            <v>1</v>
          </cell>
          <cell r="D131" t="str">
            <v>Černý</v>
          </cell>
          <cell r="E131" t="str">
            <v>Pavel</v>
          </cell>
        </row>
        <row r="132">
          <cell r="A132">
            <v>1252</v>
          </cell>
          <cell r="C132">
            <v>2</v>
          </cell>
          <cell r="D132" t="str">
            <v>Heřma</v>
          </cell>
          <cell r="E132" t="str">
            <v>Gusta</v>
          </cell>
        </row>
        <row r="133">
          <cell r="A133">
            <v>16206</v>
          </cell>
          <cell r="C133">
            <v>1</v>
          </cell>
          <cell r="D133" t="str">
            <v>Míchal</v>
          </cell>
          <cell r="E133" t="str">
            <v>Miroslav</v>
          </cell>
        </row>
        <row r="134">
          <cell r="A134">
            <v>1263</v>
          </cell>
          <cell r="C134">
            <v>1</v>
          </cell>
          <cell r="D134" t="str">
            <v>Míchal</v>
          </cell>
          <cell r="E134" t="str">
            <v>Petr</v>
          </cell>
        </row>
        <row r="135">
          <cell r="A135">
            <v>18612</v>
          </cell>
          <cell r="C135">
            <v>1</v>
          </cell>
          <cell r="D135" t="str">
            <v>Míchalová</v>
          </cell>
          <cell r="E135" t="str">
            <v>Markéta</v>
          </cell>
        </row>
        <row r="136">
          <cell r="A136">
            <v>15519</v>
          </cell>
          <cell r="C136">
            <v>1</v>
          </cell>
          <cell r="D136" t="str">
            <v>Mudra</v>
          </cell>
          <cell r="E136" t="str">
            <v>Jiří</v>
          </cell>
        </row>
        <row r="137">
          <cell r="A137">
            <v>24268</v>
          </cell>
          <cell r="C137">
            <v>1</v>
          </cell>
          <cell r="D137" t="str">
            <v>Rajnoch</v>
          </cell>
          <cell r="E137" t="str">
            <v>Adam</v>
          </cell>
        </row>
        <row r="138">
          <cell r="A138">
            <v>24268</v>
          </cell>
          <cell r="C138">
            <v>1</v>
          </cell>
          <cell r="D138" t="str">
            <v>Tumpach</v>
          </cell>
          <cell r="E138" t="str">
            <v>Roman</v>
          </cell>
        </row>
        <row r="139">
          <cell r="A139">
            <v>0</v>
          </cell>
          <cell r="C139">
            <v>1</v>
          </cell>
          <cell r="D139" t="str">
            <v>žž</v>
          </cell>
        </row>
        <row r="140">
          <cell r="A140">
            <v>0</v>
          </cell>
          <cell r="C140">
            <v>1</v>
          </cell>
          <cell r="D140" t="str">
            <v>žž</v>
          </cell>
        </row>
        <row r="141">
          <cell r="A141">
            <v>0</v>
          </cell>
          <cell r="C141">
            <v>1</v>
          </cell>
          <cell r="D141" t="str">
            <v>žž</v>
          </cell>
        </row>
        <row r="142">
          <cell r="A142">
            <v>0</v>
          </cell>
          <cell r="C142">
            <v>1</v>
          </cell>
          <cell r="D142" t="str">
            <v>žž</v>
          </cell>
        </row>
        <row r="143">
          <cell r="A143">
            <v>0</v>
          </cell>
          <cell r="C143">
            <v>1</v>
          </cell>
          <cell r="D143" t="str">
            <v>žž</v>
          </cell>
        </row>
        <row r="144">
          <cell r="A144">
            <v>0</v>
          </cell>
          <cell r="D144" t="str">
            <v>žž</v>
          </cell>
        </row>
        <row r="145">
          <cell r="A145">
            <v>10</v>
          </cell>
          <cell r="C145">
            <v>1</v>
          </cell>
          <cell r="D145" t="str">
            <v>Velké Popovice A</v>
          </cell>
        </row>
        <row r="146">
          <cell r="A146">
            <v>11929</v>
          </cell>
          <cell r="C146">
            <v>1</v>
          </cell>
          <cell r="D146" t="str">
            <v>Balliš</v>
          </cell>
          <cell r="E146" t="str">
            <v>Karel</v>
          </cell>
        </row>
        <row r="147">
          <cell r="A147">
            <v>14501</v>
          </cell>
          <cell r="C147">
            <v>1</v>
          </cell>
          <cell r="D147" t="str">
            <v>Havrdová</v>
          </cell>
          <cell r="E147" t="str">
            <v>Jaruška</v>
          </cell>
        </row>
        <row r="148">
          <cell r="A148">
            <v>10264</v>
          </cell>
          <cell r="C148">
            <v>1</v>
          </cell>
          <cell r="D148" t="str">
            <v>Kratochvil</v>
          </cell>
          <cell r="E148" t="str">
            <v>Jan</v>
          </cell>
        </row>
        <row r="149">
          <cell r="A149">
            <v>20061</v>
          </cell>
          <cell r="C149">
            <v>1</v>
          </cell>
          <cell r="D149" t="str">
            <v>Kučerka</v>
          </cell>
          <cell r="E149" t="str">
            <v>Martin</v>
          </cell>
        </row>
        <row r="150">
          <cell r="A150">
            <v>20060</v>
          </cell>
          <cell r="C150">
            <v>1</v>
          </cell>
          <cell r="D150" t="str">
            <v>Mrzílek</v>
          </cell>
          <cell r="E150" t="str">
            <v>Jiří</v>
          </cell>
        </row>
        <row r="151">
          <cell r="A151">
            <v>8577</v>
          </cell>
          <cell r="C151">
            <v>1</v>
          </cell>
          <cell r="D151" t="str">
            <v>Švec</v>
          </cell>
          <cell r="E151" t="str">
            <v>Bedřich</v>
          </cell>
        </row>
        <row r="152">
          <cell r="A152">
            <v>2585</v>
          </cell>
          <cell r="C152">
            <v>1</v>
          </cell>
          <cell r="D152" t="str">
            <v>Vodešil</v>
          </cell>
          <cell r="E152" t="str">
            <v>Josef</v>
          </cell>
        </row>
        <row r="153">
          <cell r="A153">
            <v>0</v>
          </cell>
          <cell r="C153">
            <v>1</v>
          </cell>
          <cell r="D153" t="str">
            <v>žž</v>
          </cell>
        </row>
        <row r="154">
          <cell r="A154">
            <v>0</v>
          </cell>
          <cell r="C154">
            <v>1</v>
          </cell>
          <cell r="D154" t="str">
            <v>žž</v>
          </cell>
        </row>
        <row r="155">
          <cell r="A155">
            <v>0</v>
          </cell>
          <cell r="C155">
            <v>1</v>
          </cell>
          <cell r="D155" t="str">
            <v>žž</v>
          </cell>
        </row>
        <row r="156">
          <cell r="A156">
            <v>0</v>
          </cell>
          <cell r="C156">
            <v>1</v>
          </cell>
          <cell r="D156" t="str">
            <v>žž</v>
          </cell>
        </row>
        <row r="157">
          <cell r="A157">
            <v>0</v>
          </cell>
          <cell r="C157">
            <v>1</v>
          </cell>
          <cell r="D157" t="str">
            <v>žž</v>
          </cell>
        </row>
        <row r="158">
          <cell r="A158">
            <v>0</v>
          </cell>
          <cell r="C158">
            <v>1</v>
          </cell>
          <cell r="D158" t="str">
            <v>žž</v>
          </cell>
        </row>
        <row r="159">
          <cell r="A159">
            <v>0</v>
          </cell>
          <cell r="C159">
            <v>1</v>
          </cell>
          <cell r="D159" t="str">
            <v>žž</v>
          </cell>
        </row>
        <row r="160">
          <cell r="A160">
            <v>11</v>
          </cell>
          <cell r="C160">
            <v>1</v>
          </cell>
          <cell r="D160" t="str">
            <v>Vršovice B</v>
          </cell>
        </row>
        <row r="161">
          <cell r="A161">
            <v>13410</v>
          </cell>
          <cell r="C161">
            <v>2</v>
          </cell>
          <cell r="D161" t="str">
            <v>Finger</v>
          </cell>
          <cell r="E161" t="str">
            <v>Petr</v>
          </cell>
        </row>
        <row r="162">
          <cell r="A162">
            <v>1350</v>
          </cell>
          <cell r="C162">
            <v>1</v>
          </cell>
          <cell r="D162" t="str">
            <v xml:space="preserve">Janata </v>
          </cell>
          <cell r="E162" t="str">
            <v>Jiří</v>
          </cell>
        </row>
        <row r="163">
          <cell r="A163">
            <v>1348</v>
          </cell>
          <cell r="C163">
            <v>1</v>
          </cell>
          <cell r="D163" t="str">
            <v>Havránek</v>
          </cell>
          <cell r="E163" t="str">
            <v>Jaroslav</v>
          </cell>
        </row>
        <row r="164">
          <cell r="A164">
            <v>1359</v>
          </cell>
          <cell r="D164" t="str">
            <v>Papež</v>
          </cell>
          <cell r="E164" t="str">
            <v>Václav</v>
          </cell>
        </row>
        <row r="165">
          <cell r="A165">
            <v>13409</v>
          </cell>
          <cell r="C165">
            <v>1</v>
          </cell>
          <cell r="D165" t="str">
            <v>Polák</v>
          </cell>
          <cell r="E165" t="str">
            <v>Luboš</v>
          </cell>
        </row>
        <row r="166">
          <cell r="A166">
            <v>19845</v>
          </cell>
          <cell r="C166">
            <v>2</v>
          </cell>
          <cell r="D166" t="str">
            <v>Vávra</v>
          </cell>
          <cell r="E166" t="str">
            <v>Ivo</v>
          </cell>
        </row>
        <row r="167">
          <cell r="A167">
            <v>1372</v>
          </cell>
          <cell r="C167">
            <v>1</v>
          </cell>
          <cell r="D167" t="str">
            <v>Vilímovský</v>
          </cell>
          <cell r="E167" t="str">
            <v>Jiří</v>
          </cell>
        </row>
        <row r="168">
          <cell r="A168">
            <v>14125</v>
          </cell>
          <cell r="C168">
            <v>1</v>
          </cell>
          <cell r="D168" t="str">
            <v>Tluka</v>
          </cell>
          <cell r="E168" t="str">
            <v>Vladimír</v>
          </cell>
        </row>
        <row r="169">
          <cell r="A169">
            <v>13843</v>
          </cell>
          <cell r="D169" t="str">
            <v xml:space="preserve">Hladík </v>
          </cell>
          <cell r="E169" t="str">
            <v>Josef</v>
          </cell>
        </row>
        <row r="170">
          <cell r="A170">
            <v>0</v>
          </cell>
          <cell r="C170">
            <v>1</v>
          </cell>
        </row>
        <row r="171">
          <cell r="A171">
            <v>0</v>
          </cell>
          <cell r="C171">
            <v>1</v>
          </cell>
        </row>
        <row r="172">
          <cell r="A172">
            <v>0</v>
          </cell>
          <cell r="C172">
            <v>1</v>
          </cell>
        </row>
        <row r="173">
          <cell r="A173">
            <v>0</v>
          </cell>
          <cell r="C173">
            <v>1</v>
          </cell>
        </row>
        <row r="174">
          <cell r="A174">
            <v>12</v>
          </cell>
          <cell r="C174">
            <v>1</v>
          </cell>
          <cell r="D174" t="str">
            <v>Žižkov C</v>
          </cell>
        </row>
        <row r="175">
          <cell r="A175">
            <v>13268</v>
          </cell>
          <cell r="C175">
            <v>1</v>
          </cell>
          <cell r="D175" t="str">
            <v>Brveník</v>
          </cell>
          <cell r="E175" t="str">
            <v>Peter</v>
          </cell>
        </row>
        <row r="176">
          <cell r="A176">
            <v>16297</v>
          </cell>
          <cell r="C176">
            <v>1</v>
          </cell>
          <cell r="D176" t="str">
            <v>Kazimour</v>
          </cell>
          <cell r="E176" t="str">
            <v>Tomáš</v>
          </cell>
        </row>
        <row r="177">
          <cell r="A177">
            <v>10717</v>
          </cell>
          <cell r="C177">
            <v>1</v>
          </cell>
          <cell r="D177" t="str">
            <v>Platil</v>
          </cell>
          <cell r="E177" t="str">
            <v>Jan</v>
          </cell>
        </row>
        <row r="178">
          <cell r="A178">
            <v>1443</v>
          </cell>
          <cell r="C178">
            <v>1</v>
          </cell>
          <cell r="D178" t="str">
            <v>Špinka</v>
          </cell>
          <cell r="E178" t="str">
            <v>Jan</v>
          </cell>
        </row>
        <row r="179">
          <cell r="A179">
            <v>14590</v>
          </cell>
          <cell r="C179">
            <v>1</v>
          </cell>
          <cell r="D179" t="str">
            <v>Váňa</v>
          </cell>
          <cell r="E179" t="str">
            <v>Pavel</v>
          </cell>
        </row>
        <row r="180">
          <cell r="A180">
            <v>16617</v>
          </cell>
          <cell r="C180">
            <v>1</v>
          </cell>
          <cell r="D180" t="str">
            <v>Opatovský</v>
          </cell>
          <cell r="E180" t="str">
            <v>Petr</v>
          </cell>
        </row>
        <row r="181">
          <cell r="A181">
            <v>0</v>
          </cell>
          <cell r="C181">
            <v>1</v>
          </cell>
          <cell r="D181" t="str">
            <v>žž</v>
          </cell>
        </row>
        <row r="182">
          <cell r="A182">
            <v>0</v>
          </cell>
          <cell r="C182">
            <v>1</v>
          </cell>
          <cell r="D182" t="str">
            <v>žž</v>
          </cell>
        </row>
        <row r="183">
          <cell r="A183">
            <v>0</v>
          </cell>
          <cell r="C183">
            <v>1</v>
          </cell>
          <cell r="D183" t="str">
            <v>žž</v>
          </cell>
        </row>
        <row r="184">
          <cell r="A184">
            <v>0</v>
          </cell>
          <cell r="D184" t="str">
            <v>žž</v>
          </cell>
        </row>
        <row r="185">
          <cell r="A185">
            <v>0</v>
          </cell>
          <cell r="C185">
            <v>1</v>
          </cell>
        </row>
        <row r="186">
          <cell r="A186">
            <v>0</v>
          </cell>
          <cell r="C186">
            <v>1</v>
          </cell>
        </row>
        <row r="187">
          <cell r="A187">
            <v>0</v>
          </cell>
          <cell r="C187">
            <v>1</v>
          </cell>
        </row>
        <row r="188">
          <cell r="A188">
            <v>0</v>
          </cell>
          <cell r="C188">
            <v>1</v>
          </cell>
        </row>
        <row r="189">
          <cell r="A189">
            <v>0</v>
          </cell>
          <cell r="C189">
            <v>2</v>
          </cell>
        </row>
        <row r="190">
          <cell r="A190">
            <v>13</v>
          </cell>
          <cell r="C190">
            <v>1</v>
          </cell>
          <cell r="D190" t="str">
            <v>Konstruktiva D</v>
          </cell>
        </row>
        <row r="191">
          <cell r="A191">
            <v>23520</v>
          </cell>
          <cell r="D191" t="str">
            <v>Jakešová</v>
          </cell>
          <cell r="E191" t="str">
            <v>Magdaléna</v>
          </cell>
        </row>
        <row r="192">
          <cell r="A192">
            <v>19341</v>
          </cell>
          <cell r="D192" t="str">
            <v>Janoušková</v>
          </cell>
          <cell r="E192" t="str">
            <v>Šarlota</v>
          </cell>
        </row>
        <row r="193">
          <cell r="A193">
            <v>14565</v>
          </cell>
          <cell r="D193" t="str">
            <v>Kučerová</v>
          </cell>
          <cell r="E193" t="str">
            <v>Zuzana</v>
          </cell>
        </row>
        <row r="194">
          <cell r="A194">
            <v>894</v>
          </cell>
          <cell r="D194" t="str">
            <v>Máca</v>
          </cell>
          <cell r="E194" t="str">
            <v>Vojtěch</v>
          </cell>
        </row>
        <row r="195">
          <cell r="A195">
            <v>23332</v>
          </cell>
          <cell r="D195" t="str">
            <v>Macháčková</v>
          </cell>
          <cell r="E195" t="str">
            <v>Václava</v>
          </cell>
        </row>
        <row r="196">
          <cell r="A196">
            <v>23279</v>
          </cell>
          <cell r="D196" t="str">
            <v>Pleinerová</v>
          </cell>
          <cell r="E196" t="str">
            <v>Yvetta</v>
          </cell>
        </row>
        <row r="197">
          <cell r="A197">
            <v>14478</v>
          </cell>
          <cell r="D197" t="str">
            <v>Sionová</v>
          </cell>
          <cell r="E197" t="str">
            <v>Kristýna</v>
          </cell>
        </row>
        <row r="198">
          <cell r="A198">
            <v>865</v>
          </cell>
          <cell r="D198" t="str">
            <v>Váňa</v>
          </cell>
          <cell r="E198" t="str">
            <v>Jan</v>
          </cell>
        </row>
        <row r="199">
          <cell r="A199">
            <v>0</v>
          </cell>
          <cell r="D199" t="str">
            <v>žž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  <cell r="C202">
            <v>2</v>
          </cell>
          <cell r="D202" t="str">
            <v>žž</v>
          </cell>
        </row>
        <row r="203">
          <cell r="A203">
            <v>0</v>
          </cell>
          <cell r="C203">
            <v>2</v>
          </cell>
          <cell r="D203" t="str">
            <v>žž</v>
          </cell>
        </row>
        <row r="204">
          <cell r="A204">
            <v>0</v>
          </cell>
          <cell r="D204" t="str">
            <v>žž</v>
          </cell>
        </row>
        <row r="205">
          <cell r="A205">
            <v>0</v>
          </cell>
          <cell r="C205">
            <v>1</v>
          </cell>
          <cell r="D205" t="str">
            <v>žž</v>
          </cell>
        </row>
        <row r="206">
          <cell r="A206">
            <v>14</v>
          </cell>
          <cell r="C206">
            <v>1</v>
          </cell>
          <cell r="D206" t="str">
            <v>Konstruktiva E</v>
          </cell>
        </row>
        <row r="207">
          <cell r="A207">
            <v>2707</v>
          </cell>
          <cell r="D207" t="str">
            <v>Beranová</v>
          </cell>
          <cell r="E207" t="str">
            <v>Jiřina</v>
          </cell>
        </row>
        <row r="208">
          <cell r="A208">
            <v>24156</v>
          </cell>
          <cell r="D208" t="str">
            <v>Chlumská</v>
          </cell>
          <cell r="E208" t="str">
            <v>Tereza</v>
          </cell>
        </row>
        <row r="209">
          <cell r="A209">
            <v>19345</v>
          </cell>
          <cell r="D209" t="str">
            <v>Chlumský</v>
          </cell>
          <cell r="E209" t="str">
            <v>Vlastimil</v>
          </cell>
        </row>
        <row r="210">
          <cell r="A210">
            <v>23635</v>
          </cell>
          <cell r="D210" t="str">
            <v>Lébl</v>
          </cell>
          <cell r="E210" t="str">
            <v>Zbyněk</v>
          </cell>
        </row>
        <row r="211">
          <cell r="A211">
            <v>10871</v>
          </cell>
          <cell r="D211" t="str">
            <v>Musil</v>
          </cell>
          <cell r="E211" t="str">
            <v>Bohumír</v>
          </cell>
        </row>
        <row r="212">
          <cell r="A212">
            <v>2725</v>
          </cell>
          <cell r="D212" t="str">
            <v>Perman</v>
          </cell>
          <cell r="E212" t="str">
            <v>Milan</v>
          </cell>
        </row>
        <row r="213">
          <cell r="A213">
            <v>2705</v>
          </cell>
          <cell r="D213" t="str">
            <v>Švindlová</v>
          </cell>
          <cell r="E213" t="str">
            <v>Stanislava</v>
          </cell>
        </row>
        <row r="214">
          <cell r="A214">
            <v>853</v>
          </cell>
          <cell r="D214" t="str">
            <v>Vondráček</v>
          </cell>
          <cell r="E214" t="str">
            <v>František</v>
          </cell>
        </row>
        <row r="215">
          <cell r="A215">
            <v>0</v>
          </cell>
          <cell r="D215" t="str">
            <v>žž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  <cell r="C218">
            <v>2</v>
          </cell>
        </row>
        <row r="219">
          <cell r="A219">
            <v>0</v>
          </cell>
          <cell r="C219">
            <v>2</v>
          </cell>
          <cell r="D219" t="str">
            <v>žž</v>
          </cell>
        </row>
        <row r="220">
          <cell r="A220">
            <v>0</v>
          </cell>
          <cell r="C220">
            <v>2</v>
          </cell>
          <cell r="D220" t="str">
            <v>žž</v>
          </cell>
        </row>
        <row r="221">
          <cell r="A221">
            <v>0</v>
          </cell>
          <cell r="C221">
            <v>2</v>
          </cell>
          <cell r="D221" t="str">
            <v>žž</v>
          </cell>
        </row>
        <row r="222">
          <cell r="A222">
            <v>0</v>
          </cell>
          <cell r="C222">
            <v>2</v>
          </cell>
          <cell r="D222" t="str">
            <v>žž</v>
          </cell>
        </row>
        <row r="223">
          <cell r="A223">
            <v>0</v>
          </cell>
          <cell r="C223">
            <v>2</v>
          </cell>
          <cell r="D223" t="str">
            <v>žž</v>
          </cell>
        </row>
        <row r="224">
          <cell r="A224">
            <v>0</v>
          </cell>
          <cell r="D224" t="str">
            <v>žž</v>
          </cell>
        </row>
        <row r="235">
          <cell r="C235">
            <v>3</v>
          </cell>
        </row>
        <row r="236">
          <cell r="C236">
            <v>2</v>
          </cell>
        </row>
        <row r="237">
          <cell r="C237">
            <v>2</v>
          </cell>
        </row>
        <row r="238">
          <cell r="C238">
            <v>2</v>
          </cell>
        </row>
        <row r="239">
          <cell r="C239">
            <v>2</v>
          </cell>
        </row>
        <row r="240">
          <cell r="C240">
            <v>2</v>
          </cell>
        </row>
        <row r="241">
          <cell r="C241">
            <v>1</v>
          </cell>
        </row>
        <row r="242">
          <cell r="C242">
            <v>2</v>
          </cell>
        </row>
        <row r="243">
          <cell r="C243">
            <v>2</v>
          </cell>
        </row>
        <row r="244">
          <cell r="C244">
            <v>2</v>
          </cell>
        </row>
        <row r="245">
          <cell r="C245">
            <v>1</v>
          </cell>
        </row>
        <row r="246">
          <cell r="C246">
            <v>2</v>
          </cell>
        </row>
        <row r="247">
          <cell r="C247">
            <v>1</v>
          </cell>
        </row>
        <row r="248">
          <cell r="C248">
            <v>1</v>
          </cell>
        </row>
        <row r="249">
          <cell r="C249">
            <v>2</v>
          </cell>
        </row>
        <row r="250">
          <cell r="C250">
            <v>2</v>
          </cell>
        </row>
        <row r="251">
          <cell r="C251">
            <v>2</v>
          </cell>
        </row>
        <row r="252">
          <cell r="C252">
            <v>2</v>
          </cell>
        </row>
        <row r="253">
          <cell r="C253">
            <v>2</v>
          </cell>
        </row>
        <row r="254">
          <cell r="C254">
            <v>2</v>
          </cell>
        </row>
        <row r="255">
          <cell r="C255">
            <v>2</v>
          </cell>
        </row>
        <row r="256">
          <cell r="C256">
            <v>1</v>
          </cell>
        </row>
        <row r="257">
          <cell r="C257">
            <v>2</v>
          </cell>
        </row>
        <row r="258">
          <cell r="C258">
            <v>2</v>
          </cell>
        </row>
        <row r="259">
          <cell r="C259">
            <v>1</v>
          </cell>
        </row>
        <row r="260">
          <cell r="C260">
            <v>2</v>
          </cell>
        </row>
        <row r="261">
          <cell r="C261">
            <v>2</v>
          </cell>
        </row>
        <row r="262">
          <cell r="C262">
            <v>2</v>
          </cell>
        </row>
        <row r="263">
          <cell r="C263">
            <v>1</v>
          </cell>
        </row>
        <row r="264">
          <cell r="C264">
            <v>2</v>
          </cell>
        </row>
        <row r="265">
          <cell r="C265">
            <v>1</v>
          </cell>
        </row>
        <row r="266">
          <cell r="C266">
            <v>4</v>
          </cell>
        </row>
        <row r="267">
          <cell r="C267">
            <v>2</v>
          </cell>
        </row>
        <row r="268">
          <cell r="C268">
            <v>2</v>
          </cell>
        </row>
        <row r="269">
          <cell r="C269">
            <v>2</v>
          </cell>
        </row>
        <row r="270">
          <cell r="C270">
            <v>2</v>
          </cell>
        </row>
        <row r="271">
          <cell r="C271">
            <v>2</v>
          </cell>
        </row>
        <row r="272">
          <cell r="C272">
            <v>2</v>
          </cell>
        </row>
        <row r="273">
          <cell r="C273">
            <v>2</v>
          </cell>
        </row>
        <row r="274">
          <cell r="C274">
            <v>2</v>
          </cell>
        </row>
        <row r="275">
          <cell r="C275">
            <v>2</v>
          </cell>
        </row>
        <row r="277">
          <cell r="C277">
            <v>1</v>
          </cell>
        </row>
        <row r="278">
          <cell r="C278">
            <v>1</v>
          </cell>
        </row>
        <row r="284">
          <cell r="C284">
            <v>2</v>
          </cell>
        </row>
        <row r="286">
          <cell r="C286">
            <v>2</v>
          </cell>
        </row>
        <row r="289">
          <cell r="C289">
            <v>2</v>
          </cell>
        </row>
        <row r="315">
          <cell r="C315">
            <v>1</v>
          </cell>
        </row>
        <row r="316">
          <cell r="C316">
            <v>1</v>
          </cell>
        </row>
        <row r="317">
          <cell r="C317">
            <v>2</v>
          </cell>
        </row>
        <row r="318">
          <cell r="C318">
            <v>1</v>
          </cell>
        </row>
        <row r="319">
          <cell r="C319">
            <v>1</v>
          </cell>
        </row>
        <row r="320">
          <cell r="C320">
            <v>1</v>
          </cell>
        </row>
        <row r="321">
          <cell r="C321">
            <v>1</v>
          </cell>
        </row>
        <row r="322">
          <cell r="C322">
            <v>1</v>
          </cell>
        </row>
        <row r="323">
          <cell r="C323">
            <v>1</v>
          </cell>
        </row>
        <row r="324">
          <cell r="C324">
            <v>2</v>
          </cell>
        </row>
        <row r="325">
          <cell r="C325">
            <v>1</v>
          </cell>
        </row>
        <row r="326">
          <cell r="C326">
            <v>1</v>
          </cell>
        </row>
        <row r="327">
          <cell r="C327">
            <v>1</v>
          </cell>
        </row>
        <row r="328">
          <cell r="C328">
            <v>1</v>
          </cell>
        </row>
        <row r="329">
          <cell r="C329">
            <v>2</v>
          </cell>
        </row>
        <row r="330">
          <cell r="C330">
            <v>2</v>
          </cell>
        </row>
        <row r="332">
          <cell r="C332">
            <v>2</v>
          </cell>
        </row>
        <row r="333">
          <cell r="C333">
            <v>3</v>
          </cell>
        </row>
        <row r="334">
          <cell r="C334">
            <v>2</v>
          </cell>
        </row>
        <row r="335">
          <cell r="C335">
            <v>2</v>
          </cell>
        </row>
        <row r="336">
          <cell r="C336">
            <v>2</v>
          </cell>
        </row>
        <row r="337">
          <cell r="C337">
            <v>3</v>
          </cell>
        </row>
        <row r="338">
          <cell r="C338">
            <v>2</v>
          </cell>
        </row>
        <row r="356">
          <cell r="C356">
            <v>2</v>
          </cell>
        </row>
        <row r="357">
          <cell r="C357">
            <v>2</v>
          </cell>
        </row>
        <row r="358">
          <cell r="C358">
            <v>2</v>
          </cell>
        </row>
        <row r="359">
          <cell r="C359">
            <v>2</v>
          </cell>
        </row>
        <row r="360">
          <cell r="C360">
            <v>2</v>
          </cell>
        </row>
        <row r="361">
          <cell r="C361">
            <v>2</v>
          </cell>
        </row>
        <row r="362">
          <cell r="C362">
            <v>2</v>
          </cell>
        </row>
        <row r="363">
          <cell r="C363">
            <v>2</v>
          </cell>
        </row>
        <row r="364">
          <cell r="C364">
            <v>2</v>
          </cell>
        </row>
        <row r="367">
          <cell r="C367">
            <v>2</v>
          </cell>
        </row>
        <row r="368">
          <cell r="C368">
            <v>1</v>
          </cell>
        </row>
        <row r="369">
          <cell r="C369">
            <v>1</v>
          </cell>
        </row>
        <row r="484">
          <cell r="E484" t="str">
            <v>Toto je poslední řádek databáze ! Pro rozšíření vlož řádek dovnitř databáze !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13"/>
      <sheetName val="Vyhodnocení služby"/>
      <sheetName val="#ODKAZ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showGridLines="0" showRowColHeaders="0" tabSelected="1" zoomScaleNormal="100" workbookViewId="0">
      <selection activeCell="M41" sqref="M41:O41"/>
    </sheetView>
  </sheetViews>
  <sheetFormatPr defaultRowHeight="12.75" zeroHeight="1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5.710937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0" style="2" hidden="1" customWidth="1"/>
    <col min="22" max="254" width="0" style="1" hidden="1" customWidth="1"/>
    <col min="255" max="255" width="5.28515625" style="1" customWidth="1"/>
    <col min="256" max="16384" width="9.140625" style="1"/>
  </cols>
  <sheetData>
    <row r="1" spans="1:19" ht="40.5" customHeight="1" x14ac:dyDescent="0.4">
      <c r="B1" s="158" t="s">
        <v>121</v>
      </c>
      <c r="C1" s="158"/>
      <c r="D1" s="157" t="s">
        <v>120</v>
      </c>
      <c r="E1" s="157"/>
      <c r="F1" s="157"/>
      <c r="G1" s="157"/>
      <c r="H1" s="157"/>
      <c r="I1" s="157"/>
      <c r="K1" s="156" t="s">
        <v>119</v>
      </c>
      <c r="L1" s="155" t="s">
        <v>44</v>
      </c>
      <c r="M1" s="155"/>
      <c r="N1" s="155"/>
      <c r="O1" s="154" t="s">
        <v>118</v>
      </c>
      <c r="P1" s="154"/>
      <c r="Q1" s="153" t="s">
        <v>117</v>
      </c>
      <c r="R1" s="153"/>
      <c r="S1" s="153"/>
    </row>
    <row r="2" spans="1:19" ht="9.9499999999999993" customHeight="1" thickBot="1" x14ac:dyDescent="0.25">
      <c r="B2" s="152"/>
      <c r="C2" s="152"/>
    </row>
    <row r="3" spans="1:19" ht="20.25" customHeight="1" thickBot="1" x14ac:dyDescent="0.25">
      <c r="A3" s="151" t="s">
        <v>64</v>
      </c>
      <c r="B3" s="150" t="s">
        <v>116</v>
      </c>
      <c r="C3" s="149"/>
      <c r="D3" s="149"/>
      <c r="E3" s="149"/>
      <c r="F3" s="149"/>
      <c r="G3" s="149"/>
      <c r="H3" s="149"/>
      <c r="I3" s="148"/>
      <c r="K3" s="151" t="s">
        <v>63</v>
      </c>
      <c r="L3" s="150" t="s">
        <v>115</v>
      </c>
      <c r="M3" s="149"/>
      <c r="N3" s="149"/>
      <c r="O3" s="149"/>
      <c r="P3" s="149"/>
      <c r="Q3" s="149"/>
      <c r="R3" s="149"/>
      <c r="S3" s="148"/>
    </row>
    <row r="4" spans="1:19" ht="5.25" customHeight="1" x14ac:dyDescent="0.2"/>
    <row r="5" spans="1:19" ht="12.95" customHeight="1" x14ac:dyDescent="0.2">
      <c r="A5" s="15" t="s">
        <v>114</v>
      </c>
      <c r="B5" s="20"/>
      <c r="C5" s="147" t="s">
        <v>113</v>
      </c>
      <c r="D5" s="146" t="s">
        <v>112</v>
      </c>
      <c r="E5" s="145"/>
      <c r="F5" s="145"/>
      <c r="G5" s="144"/>
      <c r="H5" s="143"/>
      <c r="I5" s="142" t="s">
        <v>111</v>
      </c>
      <c r="K5" s="15" t="s">
        <v>114</v>
      </c>
      <c r="L5" s="20"/>
      <c r="M5" s="147" t="s">
        <v>113</v>
      </c>
      <c r="N5" s="146" t="s">
        <v>112</v>
      </c>
      <c r="O5" s="145"/>
      <c r="P5" s="145"/>
      <c r="Q5" s="144"/>
      <c r="R5" s="143"/>
      <c r="S5" s="142" t="s">
        <v>111</v>
      </c>
    </row>
    <row r="6" spans="1:19" ht="12.95" customHeight="1" x14ac:dyDescent="0.2">
      <c r="A6" s="141" t="s">
        <v>110</v>
      </c>
      <c r="B6" s="140"/>
      <c r="C6" s="139"/>
      <c r="D6" s="138" t="s">
        <v>109</v>
      </c>
      <c r="E6" s="137" t="s">
        <v>108</v>
      </c>
      <c r="F6" s="137" t="s">
        <v>107</v>
      </c>
      <c r="G6" s="136" t="s">
        <v>83</v>
      </c>
      <c r="H6" s="135"/>
      <c r="I6" s="134" t="s">
        <v>106</v>
      </c>
      <c r="K6" s="141" t="s">
        <v>110</v>
      </c>
      <c r="L6" s="140"/>
      <c r="M6" s="139"/>
      <c r="N6" s="138" t="s">
        <v>109</v>
      </c>
      <c r="O6" s="137" t="s">
        <v>108</v>
      </c>
      <c r="P6" s="137" t="s">
        <v>107</v>
      </c>
      <c r="Q6" s="136" t="s">
        <v>83</v>
      </c>
      <c r="R6" s="135"/>
      <c r="S6" s="134" t="s">
        <v>106</v>
      </c>
    </row>
    <row r="7" spans="1:19" ht="5.25" customHeight="1" x14ac:dyDescent="0.2">
      <c r="A7" s="133"/>
      <c r="B7" s="133"/>
      <c r="K7" s="133"/>
      <c r="L7" s="133"/>
    </row>
    <row r="8" spans="1:19" ht="12.95" customHeight="1" x14ac:dyDescent="0.2">
      <c r="A8" s="132" t="s">
        <v>105</v>
      </c>
      <c r="B8" s="131"/>
      <c r="C8" s="130">
        <v>1</v>
      </c>
      <c r="D8" s="129">
        <v>137</v>
      </c>
      <c r="E8" s="128">
        <v>62</v>
      </c>
      <c r="F8" s="128">
        <v>5</v>
      </c>
      <c r="G8" s="127">
        <f>IF(ISBLANK(D8),"",D8+E8)</f>
        <v>199</v>
      </c>
      <c r="H8" s="103"/>
      <c r="I8" s="113"/>
      <c r="K8" s="132" t="s">
        <v>104</v>
      </c>
      <c r="L8" s="131"/>
      <c r="M8" s="130">
        <v>1</v>
      </c>
      <c r="N8" s="129">
        <v>112</v>
      </c>
      <c r="O8" s="128">
        <v>62</v>
      </c>
      <c r="P8" s="128">
        <v>5</v>
      </c>
      <c r="Q8" s="127">
        <f>IF(ISBLANK(N8),"",N8+O8)</f>
        <v>174</v>
      </c>
      <c r="R8" s="103"/>
      <c r="S8" s="113"/>
    </row>
    <row r="9" spans="1:19" ht="12.95" customHeight="1" x14ac:dyDescent="0.2">
      <c r="A9" s="119"/>
      <c r="B9" s="118"/>
      <c r="C9" s="117">
        <v>2</v>
      </c>
      <c r="D9" s="116">
        <v>139</v>
      </c>
      <c r="E9" s="115">
        <v>60</v>
      </c>
      <c r="F9" s="115">
        <v>3</v>
      </c>
      <c r="G9" s="114">
        <f>IF(ISBLANK(D9),"",D9+E9)</f>
        <v>199</v>
      </c>
      <c r="H9" s="103"/>
      <c r="I9" s="113"/>
      <c r="K9" s="119"/>
      <c r="L9" s="118"/>
      <c r="M9" s="117">
        <v>2</v>
      </c>
      <c r="N9" s="116">
        <v>128</v>
      </c>
      <c r="O9" s="115">
        <v>51</v>
      </c>
      <c r="P9" s="115">
        <v>7</v>
      </c>
      <c r="Q9" s="114">
        <f>IF(ISBLANK(N9),"",N9+O9)</f>
        <v>179</v>
      </c>
      <c r="R9" s="103"/>
      <c r="S9" s="113"/>
    </row>
    <row r="10" spans="1:19" ht="9.9499999999999993" customHeight="1" x14ac:dyDescent="0.2">
      <c r="A10" s="108" t="s">
        <v>100</v>
      </c>
      <c r="B10" s="107"/>
      <c r="C10" s="112"/>
      <c r="D10" s="111"/>
      <c r="E10" s="111"/>
      <c r="F10" s="111"/>
      <c r="G10" s="110" t="str">
        <f>IF(ISBLANK(D10),"",D10+E10)</f>
        <v/>
      </c>
      <c r="H10" s="103"/>
      <c r="I10" s="109"/>
      <c r="K10" s="108" t="s">
        <v>103</v>
      </c>
      <c r="L10" s="107"/>
      <c r="M10" s="112"/>
      <c r="N10" s="111"/>
      <c r="O10" s="111"/>
      <c r="P10" s="111"/>
      <c r="Q10" s="110" t="str">
        <f>IF(ISBLANK(N10),"",N10+O10)</f>
        <v/>
      </c>
      <c r="R10" s="103"/>
      <c r="S10" s="109"/>
    </row>
    <row r="11" spans="1:19" ht="9.9499999999999993" customHeight="1" thickBot="1" x14ac:dyDescent="0.25">
      <c r="A11" s="108"/>
      <c r="B11" s="107"/>
      <c r="C11" s="106"/>
      <c r="D11" s="105"/>
      <c r="E11" s="105"/>
      <c r="F11" s="105"/>
      <c r="G11" s="126" t="str">
        <f>IF(ISBLANK(D11),"",D11+E11)</f>
        <v/>
      </c>
      <c r="H11" s="103"/>
      <c r="I11" s="102">
        <f>IF(ISNUMBER(G12),IF(G12&gt;Q12,2,IF(G12=Q12,1,0)),"")</f>
        <v>2</v>
      </c>
      <c r="K11" s="108"/>
      <c r="L11" s="107"/>
      <c r="M11" s="106"/>
      <c r="N11" s="105"/>
      <c r="O11" s="105"/>
      <c r="P11" s="105"/>
      <c r="Q11" s="126" t="str">
        <f>IF(ISBLANK(N11),"",N11+O11)</f>
        <v/>
      </c>
      <c r="R11" s="103"/>
      <c r="S11" s="102">
        <f>IF(ISNUMBER(Q12),IF(G12&lt;Q12,2,IF(G12=Q12,1,0)),"")</f>
        <v>0</v>
      </c>
    </row>
    <row r="12" spans="1:19" ht="15.95" customHeight="1" thickBot="1" x14ac:dyDescent="0.25">
      <c r="A12" s="101">
        <v>1443</v>
      </c>
      <c r="B12" s="100"/>
      <c r="C12" s="99" t="s">
        <v>83</v>
      </c>
      <c r="D12" s="98">
        <f>IF(ISNUMBER(D8),SUM(D8:D11),"")</f>
        <v>276</v>
      </c>
      <c r="E12" s="97">
        <f>IF(ISNUMBER(E8),SUM(E8:E11),"")</f>
        <v>122</v>
      </c>
      <c r="F12" s="96">
        <f>IF(ISNUMBER(F8),SUM(F8:F11),"")</f>
        <v>8</v>
      </c>
      <c r="G12" s="95">
        <f>IF(ISNUMBER(G8),SUM(G8:G11),"")</f>
        <v>398</v>
      </c>
      <c r="H12" s="94"/>
      <c r="I12" s="93"/>
      <c r="K12" s="101">
        <v>9868</v>
      </c>
      <c r="L12" s="100"/>
      <c r="M12" s="99" t="s">
        <v>83</v>
      </c>
      <c r="N12" s="98">
        <f>IF(ISNUMBER(N8),SUM(N8:N11),"")</f>
        <v>240</v>
      </c>
      <c r="O12" s="97">
        <f>IF(ISNUMBER(O8),SUM(O8:O11),"")</f>
        <v>113</v>
      </c>
      <c r="P12" s="96">
        <f>IF(ISNUMBER(P8),SUM(P8:P11),"")</f>
        <v>12</v>
      </c>
      <c r="Q12" s="95">
        <f>IF(ISNUMBER(Q8),SUM(Q8:Q11),"")</f>
        <v>353</v>
      </c>
      <c r="R12" s="94"/>
      <c r="S12" s="93"/>
    </row>
    <row r="13" spans="1:19" ht="12.95" customHeight="1" thickTop="1" x14ac:dyDescent="0.2">
      <c r="A13" s="125" t="s">
        <v>102</v>
      </c>
      <c r="B13" s="124"/>
      <c r="C13" s="123">
        <v>1</v>
      </c>
      <c r="D13" s="122">
        <v>148</v>
      </c>
      <c r="E13" s="121">
        <v>61</v>
      </c>
      <c r="F13" s="121">
        <v>5</v>
      </c>
      <c r="G13" s="120">
        <f>IF(ISBLANK(D13),"",D13+E13)</f>
        <v>209</v>
      </c>
      <c r="H13" s="103"/>
      <c r="I13" s="113"/>
      <c r="K13" s="125" t="s">
        <v>101</v>
      </c>
      <c r="L13" s="124"/>
      <c r="M13" s="123">
        <v>1</v>
      </c>
      <c r="N13" s="122">
        <v>146</v>
      </c>
      <c r="O13" s="121">
        <v>78</v>
      </c>
      <c r="P13" s="121">
        <v>4</v>
      </c>
      <c r="Q13" s="120">
        <f>IF(ISBLANK(N13),"",N13+O13)</f>
        <v>224</v>
      </c>
      <c r="R13" s="103"/>
      <c r="S13" s="113"/>
    </row>
    <row r="14" spans="1:19" ht="12.95" customHeight="1" x14ac:dyDescent="0.2">
      <c r="A14" s="119"/>
      <c r="B14" s="118"/>
      <c r="C14" s="117">
        <v>2</v>
      </c>
      <c r="D14" s="116">
        <v>152</v>
      </c>
      <c r="E14" s="115">
        <v>70</v>
      </c>
      <c r="F14" s="115">
        <v>2</v>
      </c>
      <c r="G14" s="114">
        <f>IF(ISBLANK(D14),"",D14+E14)</f>
        <v>222</v>
      </c>
      <c r="H14" s="103"/>
      <c r="I14" s="113"/>
      <c r="K14" s="119"/>
      <c r="L14" s="118"/>
      <c r="M14" s="117">
        <v>2</v>
      </c>
      <c r="N14" s="116">
        <v>138</v>
      </c>
      <c r="O14" s="115">
        <v>63</v>
      </c>
      <c r="P14" s="115">
        <v>3</v>
      </c>
      <c r="Q14" s="114">
        <f>IF(ISBLANK(N14),"",N14+O14)</f>
        <v>201</v>
      </c>
      <c r="R14" s="103"/>
      <c r="S14" s="113"/>
    </row>
    <row r="15" spans="1:19" ht="9.9499999999999993" customHeight="1" x14ac:dyDescent="0.2">
      <c r="A15" s="108" t="s">
        <v>100</v>
      </c>
      <c r="B15" s="107"/>
      <c r="C15" s="112"/>
      <c r="D15" s="111"/>
      <c r="E15" s="111"/>
      <c r="F15" s="111"/>
      <c r="G15" s="110" t="str">
        <f>IF(ISBLANK(D15),"",D15+E15)</f>
        <v/>
      </c>
      <c r="H15" s="103"/>
      <c r="I15" s="109"/>
      <c r="K15" s="108" t="s">
        <v>99</v>
      </c>
      <c r="L15" s="107"/>
      <c r="M15" s="112"/>
      <c r="N15" s="111"/>
      <c r="O15" s="111"/>
      <c r="P15" s="111"/>
      <c r="Q15" s="110" t="str">
        <f>IF(ISBLANK(N15),"",N15+O15)</f>
        <v/>
      </c>
      <c r="R15" s="103"/>
      <c r="S15" s="109"/>
    </row>
    <row r="16" spans="1:19" ht="9.9499999999999993" customHeight="1" thickBot="1" x14ac:dyDescent="0.25">
      <c r="A16" s="108"/>
      <c r="B16" s="107"/>
      <c r="C16" s="106"/>
      <c r="D16" s="105"/>
      <c r="E16" s="105"/>
      <c r="F16" s="105"/>
      <c r="G16" s="104" t="str">
        <f>IF(ISBLANK(D16),"",D16+E16)</f>
        <v/>
      </c>
      <c r="H16" s="103"/>
      <c r="I16" s="102">
        <f>IF(ISNUMBER(G17),IF(G17&gt;Q17,2,IF(G17=Q17,1,0)),"")</f>
        <v>2</v>
      </c>
      <c r="K16" s="108"/>
      <c r="L16" s="107"/>
      <c r="M16" s="106"/>
      <c r="N16" s="105"/>
      <c r="O16" s="105"/>
      <c r="P16" s="105"/>
      <c r="Q16" s="104" t="str">
        <f>IF(ISBLANK(N16),"",N16+O16)</f>
        <v/>
      </c>
      <c r="R16" s="103"/>
      <c r="S16" s="102">
        <f>IF(ISNUMBER(Q17),IF(G17&lt;Q17,2,IF(G17=Q17,1,0)),"")</f>
        <v>0</v>
      </c>
    </row>
    <row r="17" spans="1:19" ht="15.95" customHeight="1" thickBot="1" x14ac:dyDescent="0.25">
      <c r="A17" s="101">
        <v>10717</v>
      </c>
      <c r="B17" s="100"/>
      <c r="C17" s="99" t="s">
        <v>83</v>
      </c>
      <c r="D17" s="98">
        <f>IF(ISNUMBER(D13),SUM(D13:D16),"")</f>
        <v>300</v>
      </c>
      <c r="E17" s="97">
        <f>IF(ISNUMBER(E13),SUM(E13:E16),"")</f>
        <v>131</v>
      </c>
      <c r="F17" s="96">
        <f>IF(ISNUMBER(F13),SUM(F13:F16),"")</f>
        <v>7</v>
      </c>
      <c r="G17" s="95">
        <f>IF(ISNUMBER(G13),SUM(G13:G16),"")</f>
        <v>431</v>
      </c>
      <c r="H17" s="94"/>
      <c r="I17" s="93"/>
      <c r="K17" s="101">
        <v>10265</v>
      </c>
      <c r="L17" s="100"/>
      <c r="M17" s="99" t="s">
        <v>83</v>
      </c>
      <c r="N17" s="98">
        <f>IF(ISNUMBER(N13),SUM(N13:N16),"")</f>
        <v>284</v>
      </c>
      <c r="O17" s="97">
        <f>IF(ISNUMBER(O13),SUM(O13:O16),"")</f>
        <v>141</v>
      </c>
      <c r="P17" s="96">
        <f>IF(ISNUMBER(P13),SUM(P13:P16),"")</f>
        <v>7</v>
      </c>
      <c r="Q17" s="95">
        <f>IF(ISNUMBER(Q13),SUM(Q13:Q16),"")</f>
        <v>425</v>
      </c>
      <c r="R17" s="94"/>
      <c r="S17" s="93"/>
    </row>
    <row r="18" spans="1:19" ht="12.95" customHeight="1" thickTop="1" x14ac:dyDescent="0.2">
      <c r="A18" s="125" t="s">
        <v>98</v>
      </c>
      <c r="B18" s="124"/>
      <c r="C18" s="123">
        <v>1</v>
      </c>
      <c r="D18" s="122">
        <v>169</v>
      </c>
      <c r="E18" s="121">
        <v>70</v>
      </c>
      <c r="F18" s="121">
        <v>1</v>
      </c>
      <c r="G18" s="120">
        <f>IF(ISBLANK(D18),"",D18+E18)</f>
        <v>239</v>
      </c>
      <c r="H18" s="103"/>
      <c r="I18" s="113"/>
      <c r="K18" s="125" t="s">
        <v>94</v>
      </c>
      <c r="L18" s="124"/>
      <c r="M18" s="123">
        <v>1</v>
      </c>
      <c r="N18" s="122">
        <v>157</v>
      </c>
      <c r="O18" s="121">
        <v>67</v>
      </c>
      <c r="P18" s="121">
        <v>3</v>
      </c>
      <c r="Q18" s="120">
        <f>IF(ISBLANK(N18),"",N18+O18)</f>
        <v>224</v>
      </c>
      <c r="R18" s="103"/>
      <c r="S18" s="113"/>
    </row>
    <row r="19" spans="1:19" ht="12.95" customHeight="1" x14ac:dyDescent="0.2">
      <c r="A19" s="119"/>
      <c r="B19" s="118"/>
      <c r="C19" s="117">
        <v>2</v>
      </c>
      <c r="D19" s="116">
        <v>137</v>
      </c>
      <c r="E19" s="115">
        <v>62</v>
      </c>
      <c r="F19" s="115">
        <v>4</v>
      </c>
      <c r="G19" s="114">
        <f>IF(ISBLANK(D19),"",D19+E19)</f>
        <v>199</v>
      </c>
      <c r="H19" s="103"/>
      <c r="I19" s="113"/>
      <c r="K19" s="119"/>
      <c r="L19" s="118"/>
      <c r="M19" s="117">
        <v>2</v>
      </c>
      <c r="N19" s="116">
        <v>146</v>
      </c>
      <c r="O19" s="115">
        <v>62</v>
      </c>
      <c r="P19" s="115">
        <v>2</v>
      </c>
      <c r="Q19" s="114">
        <f>IF(ISBLANK(N19),"",N19+O19)</f>
        <v>208</v>
      </c>
      <c r="R19" s="103"/>
      <c r="S19" s="113"/>
    </row>
    <row r="20" spans="1:19" ht="9.9499999999999993" customHeight="1" x14ac:dyDescent="0.2">
      <c r="A20" s="108" t="s">
        <v>97</v>
      </c>
      <c r="B20" s="107"/>
      <c r="C20" s="112"/>
      <c r="D20" s="111"/>
      <c r="E20" s="111"/>
      <c r="F20" s="111"/>
      <c r="G20" s="110" t="str">
        <f>IF(ISBLANK(D20),"",D20+E20)</f>
        <v/>
      </c>
      <c r="H20" s="103"/>
      <c r="I20" s="109"/>
      <c r="K20" s="108" t="s">
        <v>96</v>
      </c>
      <c r="L20" s="107"/>
      <c r="M20" s="112"/>
      <c r="N20" s="111"/>
      <c r="O20" s="111"/>
      <c r="P20" s="111"/>
      <c r="Q20" s="110" t="str">
        <f>IF(ISBLANK(N20),"",N20+O20)</f>
        <v/>
      </c>
      <c r="R20" s="103"/>
      <c r="S20" s="109"/>
    </row>
    <row r="21" spans="1:19" ht="9.9499999999999993" customHeight="1" thickBot="1" x14ac:dyDescent="0.25">
      <c r="A21" s="108"/>
      <c r="B21" s="107"/>
      <c r="C21" s="106"/>
      <c r="D21" s="105"/>
      <c r="E21" s="105"/>
      <c r="F21" s="105"/>
      <c r="G21" s="104" t="str">
        <f>IF(ISBLANK(D21),"",D21+E21)</f>
        <v/>
      </c>
      <c r="H21" s="103"/>
      <c r="I21" s="102">
        <f>IF(ISNUMBER(G22),IF(G22&gt;Q22,2,IF(G22=Q22,1,0)),"")</f>
        <v>2</v>
      </c>
      <c r="K21" s="108"/>
      <c r="L21" s="107"/>
      <c r="M21" s="106"/>
      <c r="N21" s="105"/>
      <c r="O21" s="105"/>
      <c r="P21" s="105"/>
      <c r="Q21" s="104" t="str">
        <f>IF(ISBLANK(N21),"",N21+O21)</f>
        <v/>
      </c>
      <c r="R21" s="103"/>
      <c r="S21" s="102">
        <f>IF(ISNUMBER(Q22),IF(G22&lt;Q22,2,IF(G22=Q22,1,0)),"")</f>
        <v>0</v>
      </c>
    </row>
    <row r="22" spans="1:19" ht="15.95" customHeight="1" thickBot="1" x14ac:dyDescent="0.25">
      <c r="A22" s="101">
        <v>13268</v>
      </c>
      <c r="B22" s="100"/>
      <c r="C22" s="99" t="s">
        <v>83</v>
      </c>
      <c r="D22" s="98">
        <f>IF(ISNUMBER(D18),SUM(D18:D21),"")</f>
        <v>306</v>
      </c>
      <c r="E22" s="97">
        <f>IF(ISNUMBER(E18),SUM(E18:E21),"")</f>
        <v>132</v>
      </c>
      <c r="F22" s="96">
        <f>IF(ISNUMBER(F18),SUM(F18:F21),"")</f>
        <v>5</v>
      </c>
      <c r="G22" s="95">
        <f>IF(ISNUMBER(G18),SUM(G18:G21),"")</f>
        <v>438</v>
      </c>
      <c r="H22" s="94"/>
      <c r="I22" s="93"/>
      <c r="K22" s="101">
        <v>19901</v>
      </c>
      <c r="L22" s="100"/>
      <c r="M22" s="99" t="s">
        <v>83</v>
      </c>
      <c r="N22" s="98">
        <f>IF(ISNUMBER(N18),SUM(N18:N21),"")</f>
        <v>303</v>
      </c>
      <c r="O22" s="97">
        <f>IF(ISNUMBER(O18),SUM(O18:O21),"")</f>
        <v>129</v>
      </c>
      <c r="P22" s="96">
        <f>IF(ISNUMBER(P18),SUM(P18:P21),"")</f>
        <v>5</v>
      </c>
      <c r="Q22" s="95">
        <f>IF(ISNUMBER(Q18),SUM(Q18:Q21),"")</f>
        <v>432</v>
      </c>
      <c r="R22" s="94"/>
      <c r="S22" s="93"/>
    </row>
    <row r="23" spans="1:19" ht="12.95" customHeight="1" thickTop="1" x14ac:dyDescent="0.2">
      <c r="A23" s="125" t="s">
        <v>95</v>
      </c>
      <c r="B23" s="124"/>
      <c r="C23" s="123">
        <v>1</v>
      </c>
      <c r="D23" s="122">
        <v>144</v>
      </c>
      <c r="E23" s="121">
        <v>61</v>
      </c>
      <c r="F23" s="121">
        <v>4</v>
      </c>
      <c r="G23" s="120">
        <f>IF(ISBLANK(D23),"",D23+E23)</f>
        <v>205</v>
      </c>
      <c r="H23" s="103"/>
      <c r="I23" s="113"/>
      <c r="K23" s="125" t="s">
        <v>94</v>
      </c>
      <c r="L23" s="124"/>
      <c r="M23" s="123">
        <v>1</v>
      </c>
      <c r="N23" s="122">
        <v>155</v>
      </c>
      <c r="O23" s="121">
        <v>54</v>
      </c>
      <c r="P23" s="121">
        <v>4</v>
      </c>
      <c r="Q23" s="120">
        <f>IF(ISBLANK(N23),"",N23+O23)</f>
        <v>209</v>
      </c>
      <c r="R23" s="103"/>
      <c r="S23" s="113"/>
    </row>
    <row r="24" spans="1:19" ht="12.95" customHeight="1" x14ac:dyDescent="0.2">
      <c r="A24" s="119"/>
      <c r="B24" s="118"/>
      <c r="C24" s="117">
        <v>2</v>
      </c>
      <c r="D24" s="116">
        <v>153</v>
      </c>
      <c r="E24" s="115">
        <v>61</v>
      </c>
      <c r="F24" s="115">
        <v>7</v>
      </c>
      <c r="G24" s="114">
        <f>IF(ISBLANK(D24),"",D24+E24)</f>
        <v>214</v>
      </c>
      <c r="H24" s="103"/>
      <c r="I24" s="113"/>
      <c r="K24" s="119"/>
      <c r="L24" s="118"/>
      <c r="M24" s="117">
        <v>2</v>
      </c>
      <c r="N24" s="116">
        <v>169</v>
      </c>
      <c r="O24" s="115">
        <v>45</v>
      </c>
      <c r="P24" s="115">
        <v>5</v>
      </c>
      <c r="Q24" s="114">
        <f>IF(ISBLANK(N24),"",N24+O24)</f>
        <v>214</v>
      </c>
      <c r="R24" s="103"/>
      <c r="S24" s="113"/>
    </row>
    <row r="25" spans="1:19" ht="9.9499999999999993" customHeight="1" x14ac:dyDescent="0.2">
      <c r="A25" s="108" t="s">
        <v>93</v>
      </c>
      <c r="B25" s="107"/>
      <c r="C25" s="112"/>
      <c r="D25" s="111"/>
      <c r="E25" s="111"/>
      <c r="F25" s="111"/>
      <c r="G25" s="110" t="str">
        <f>IF(ISBLANK(D25),"",D25+E25)</f>
        <v/>
      </c>
      <c r="H25" s="103"/>
      <c r="I25" s="109"/>
      <c r="K25" s="108" t="s">
        <v>92</v>
      </c>
      <c r="L25" s="107"/>
      <c r="M25" s="112"/>
      <c r="N25" s="111"/>
      <c r="O25" s="111"/>
      <c r="P25" s="111"/>
      <c r="Q25" s="110" t="str">
        <f>IF(ISBLANK(N25),"",N25+O25)</f>
        <v/>
      </c>
      <c r="R25" s="103"/>
      <c r="S25" s="109"/>
    </row>
    <row r="26" spans="1:19" ht="9.9499999999999993" customHeight="1" thickBot="1" x14ac:dyDescent="0.25">
      <c r="A26" s="108"/>
      <c r="B26" s="107"/>
      <c r="C26" s="106"/>
      <c r="D26" s="105"/>
      <c r="E26" s="105"/>
      <c r="F26" s="105"/>
      <c r="G26" s="104" t="str">
        <f>IF(ISBLANK(D26),"",D26+E26)</f>
        <v/>
      </c>
      <c r="H26" s="103"/>
      <c r="I26" s="102">
        <f>IF(ISNUMBER(G27),IF(G27&gt;Q27,2,IF(G27=Q27,1,0)),"")</f>
        <v>0</v>
      </c>
      <c r="K26" s="108"/>
      <c r="L26" s="107"/>
      <c r="M26" s="106"/>
      <c r="N26" s="105"/>
      <c r="O26" s="105"/>
      <c r="P26" s="105"/>
      <c r="Q26" s="104" t="str">
        <f>IF(ISBLANK(N26),"",N26+O26)</f>
        <v/>
      </c>
      <c r="R26" s="103"/>
      <c r="S26" s="102">
        <f>IF(ISNUMBER(Q27),IF(G27&lt;Q27,2,IF(G27=Q27,1,0)),"")</f>
        <v>2</v>
      </c>
    </row>
    <row r="27" spans="1:19" ht="15.95" customHeight="1" thickBot="1" x14ac:dyDescent="0.25">
      <c r="A27" s="101">
        <v>16617</v>
      </c>
      <c r="B27" s="100"/>
      <c r="C27" s="99" t="s">
        <v>83</v>
      </c>
      <c r="D27" s="98">
        <f>IF(ISNUMBER(D23),SUM(D23:D26),"")</f>
        <v>297</v>
      </c>
      <c r="E27" s="97">
        <f>IF(ISNUMBER(E23),SUM(E23:E26),"")</f>
        <v>122</v>
      </c>
      <c r="F27" s="96">
        <f>IF(ISNUMBER(F23),SUM(F23:F26),"")</f>
        <v>11</v>
      </c>
      <c r="G27" s="95">
        <f>IF(ISNUMBER(G23),SUM(G23:G26),"")</f>
        <v>419</v>
      </c>
      <c r="H27" s="94"/>
      <c r="I27" s="93"/>
      <c r="K27" s="101">
        <v>1012</v>
      </c>
      <c r="L27" s="100"/>
      <c r="M27" s="99" t="s">
        <v>83</v>
      </c>
      <c r="N27" s="98">
        <f>IF(ISNUMBER(N23),SUM(N23:N26),"")</f>
        <v>324</v>
      </c>
      <c r="O27" s="97">
        <f>IF(ISNUMBER(O23),SUM(O23:O26),"")</f>
        <v>99</v>
      </c>
      <c r="P27" s="96">
        <f>IF(ISNUMBER(P23),SUM(P23:P26),"")</f>
        <v>9</v>
      </c>
      <c r="Q27" s="95">
        <f>IF(ISNUMBER(Q23),SUM(Q23:Q26),"")</f>
        <v>423</v>
      </c>
      <c r="R27" s="94"/>
      <c r="S27" s="93"/>
    </row>
    <row r="28" spans="1:19" ht="12.95" customHeight="1" thickTop="1" x14ac:dyDescent="0.2">
      <c r="A28" s="125" t="s">
        <v>91</v>
      </c>
      <c r="B28" s="124"/>
      <c r="C28" s="123">
        <v>1</v>
      </c>
      <c r="D28" s="122">
        <v>150</v>
      </c>
      <c r="E28" s="121">
        <v>50</v>
      </c>
      <c r="F28" s="121">
        <v>4</v>
      </c>
      <c r="G28" s="120">
        <f>IF(ISBLANK(D28),"",D28+E28)</f>
        <v>200</v>
      </c>
      <c r="H28" s="103"/>
      <c r="I28" s="113"/>
      <c r="K28" s="125" t="s">
        <v>90</v>
      </c>
      <c r="L28" s="124"/>
      <c r="M28" s="123">
        <v>1</v>
      </c>
      <c r="N28" s="122">
        <v>144</v>
      </c>
      <c r="O28" s="121">
        <v>53</v>
      </c>
      <c r="P28" s="121">
        <v>3</v>
      </c>
      <c r="Q28" s="120">
        <f>IF(ISBLANK(N28),"",N28+O28)</f>
        <v>197</v>
      </c>
      <c r="R28" s="103"/>
      <c r="S28" s="113"/>
    </row>
    <row r="29" spans="1:19" ht="12.95" customHeight="1" x14ac:dyDescent="0.2">
      <c r="A29" s="119"/>
      <c r="B29" s="118"/>
      <c r="C29" s="117">
        <v>2</v>
      </c>
      <c r="D29" s="116">
        <v>147</v>
      </c>
      <c r="E29" s="115">
        <v>54</v>
      </c>
      <c r="F29" s="115">
        <v>4</v>
      </c>
      <c r="G29" s="114">
        <f>IF(ISBLANK(D29),"",D29+E29)</f>
        <v>201</v>
      </c>
      <c r="H29" s="103"/>
      <c r="I29" s="113"/>
      <c r="K29" s="119"/>
      <c r="L29" s="118"/>
      <c r="M29" s="117">
        <v>2</v>
      </c>
      <c r="N29" s="116">
        <v>142</v>
      </c>
      <c r="O29" s="115">
        <v>57</v>
      </c>
      <c r="P29" s="115">
        <v>7</v>
      </c>
      <c r="Q29" s="114">
        <f>IF(ISBLANK(N29),"",N29+O29)</f>
        <v>199</v>
      </c>
      <c r="R29" s="103"/>
      <c r="S29" s="113"/>
    </row>
    <row r="30" spans="1:19" ht="9.9499999999999993" customHeight="1" x14ac:dyDescent="0.2">
      <c r="A30" s="108" t="s">
        <v>89</v>
      </c>
      <c r="B30" s="107"/>
      <c r="C30" s="112"/>
      <c r="D30" s="111"/>
      <c r="E30" s="111"/>
      <c r="F30" s="111"/>
      <c r="G30" s="110" t="str">
        <f>IF(ISBLANK(D30),"",D30+E30)</f>
        <v/>
      </c>
      <c r="H30" s="103"/>
      <c r="I30" s="109"/>
      <c r="K30" s="108" t="s">
        <v>88</v>
      </c>
      <c r="L30" s="107"/>
      <c r="M30" s="112"/>
      <c r="N30" s="111"/>
      <c r="O30" s="111"/>
      <c r="P30" s="111"/>
      <c r="Q30" s="110" t="str">
        <f>IF(ISBLANK(N30),"",N30+O30)</f>
        <v/>
      </c>
      <c r="R30" s="103"/>
      <c r="S30" s="109"/>
    </row>
    <row r="31" spans="1:19" ht="9.9499999999999993" customHeight="1" thickBot="1" x14ac:dyDescent="0.25">
      <c r="A31" s="108"/>
      <c r="B31" s="107"/>
      <c r="C31" s="106"/>
      <c r="D31" s="105"/>
      <c r="E31" s="105"/>
      <c r="F31" s="105"/>
      <c r="G31" s="104" t="str">
        <f>IF(ISBLANK(D31),"",D31+E31)</f>
        <v/>
      </c>
      <c r="H31" s="103"/>
      <c r="I31" s="102">
        <f>IF(ISNUMBER(G32),IF(G32&gt;Q32,2,IF(G32=Q32,1,0)),"")</f>
        <v>2</v>
      </c>
      <c r="K31" s="108"/>
      <c r="L31" s="107"/>
      <c r="M31" s="106"/>
      <c r="N31" s="105"/>
      <c r="O31" s="105"/>
      <c r="P31" s="105"/>
      <c r="Q31" s="104" t="str">
        <f>IF(ISBLANK(N31),"",N31+O31)</f>
        <v/>
      </c>
      <c r="R31" s="103"/>
      <c r="S31" s="102">
        <f>IF(ISNUMBER(Q32),IF(G32&lt;Q32,2,IF(G32=Q32,1,0)),"")</f>
        <v>0</v>
      </c>
    </row>
    <row r="32" spans="1:19" ht="15.95" customHeight="1" thickBot="1" x14ac:dyDescent="0.25">
      <c r="A32" s="101">
        <v>14590</v>
      </c>
      <c r="B32" s="100"/>
      <c r="C32" s="99" t="s">
        <v>83</v>
      </c>
      <c r="D32" s="98">
        <f>IF(ISNUMBER(D28),SUM(D28:D31),"")</f>
        <v>297</v>
      </c>
      <c r="E32" s="97">
        <f>IF(ISNUMBER(E28),SUM(E28:E31),"")</f>
        <v>104</v>
      </c>
      <c r="F32" s="96">
        <f>IF(ISNUMBER(F28),SUM(F28:F31),"")</f>
        <v>8</v>
      </c>
      <c r="G32" s="95">
        <f>IF(ISNUMBER(G28),SUM(G28:G31),"")</f>
        <v>401</v>
      </c>
      <c r="H32" s="94"/>
      <c r="I32" s="93"/>
      <c r="K32" s="101">
        <v>13003</v>
      </c>
      <c r="L32" s="100"/>
      <c r="M32" s="99" t="s">
        <v>83</v>
      </c>
      <c r="N32" s="98">
        <f>IF(ISNUMBER(N28),SUM(N28:N31),"")</f>
        <v>286</v>
      </c>
      <c r="O32" s="97">
        <f>IF(ISNUMBER(O28),SUM(O28:O31),"")</f>
        <v>110</v>
      </c>
      <c r="P32" s="96">
        <f>IF(ISNUMBER(P28),SUM(P28:P31),"")</f>
        <v>10</v>
      </c>
      <c r="Q32" s="95">
        <f>IF(ISNUMBER(Q28),SUM(Q28:Q31),"")</f>
        <v>396</v>
      </c>
      <c r="R32" s="94"/>
      <c r="S32" s="93"/>
    </row>
    <row r="33" spans="1:19" ht="12.95" customHeight="1" thickTop="1" x14ac:dyDescent="0.2">
      <c r="A33" s="125" t="s">
        <v>87</v>
      </c>
      <c r="B33" s="124"/>
      <c r="C33" s="123">
        <v>1</v>
      </c>
      <c r="D33" s="122">
        <v>141</v>
      </c>
      <c r="E33" s="121">
        <v>68</v>
      </c>
      <c r="F33" s="121">
        <v>3</v>
      </c>
      <c r="G33" s="120">
        <f>IF(ISBLANK(D33),"",D33+E33)</f>
        <v>209</v>
      </c>
      <c r="H33" s="103"/>
      <c r="I33" s="113"/>
      <c r="K33" s="125" t="s">
        <v>86</v>
      </c>
      <c r="L33" s="124"/>
      <c r="M33" s="123">
        <v>1</v>
      </c>
      <c r="N33" s="122">
        <v>152</v>
      </c>
      <c r="O33" s="121">
        <v>74</v>
      </c>
      <c r="P33" s="121">
        <v>4</v>
      </c>
      <c r="Q33" s="120">
        <f>IF(ISBLANK(N33),"",N33+O33)</f>
        <v>226</v>
      </c>
      <c r="R33" s="103"/>
      <c r="S33" s="113"/>
    </row>
    <row r="34" spans="1:19" ht="12.95" customHeight="1" x14ac:dyDescent="0.2">
      <c r="A34" s="119"/>
      <c r="B34" s="118"/>
      <c r="C34" s="117">
        <v>2</v>
      </c>
      <c r="D34" s="116">
        <v>136</v>
      </c>
      <c r="E34" s="115">
        <v>62</v>
      </c>
      <c r="F34" s="115">
        <v>4</v>
      </c>
      <c r="G34" s="114">
        <f>IF(ISBLANK(D34),"",D34+E34)</f>
        <v>198</v>
      </c>
      <c r="H34" s="103"/>
      <c r="I34" s="113"/>
      <c r="K34" s="119"/>
      <c r="L34" s="118"/>
      <c r="M34" s="117">
        <v>2</v>
      </c>
      <c r="N34" s="116">
        <v>155</v>
      </c>
      <c r="O34" s="115">
        <v>70</v>
      </c>
      <c r="P34" s="115">
        <v>3</v>
      </c>
      <c r="Q34" s="114">
        <f>IF(ISBLANK(N34),"",N34+O34)</f>
        <v>225</v>
      </c>
      <c r="R34" s="103"/>
      <c r="S34" s="113"/>
    </row>
    <row r="35" spans="1:19" ht="9.9499999999999993" customHeight="1" x14ac:dyDescent="0.2">
      <c r="A35" s="108" t="s">
        <v>85</v>
      </c>
      <c r="B35" s="107"/>
      <c r="C35" s="112"/>
      <c r="D35" s="111"/>
      <c r="E35" s="111"/>
      <c r="F35" s="111"/>
      <c r="G35" s="110" t="str">
        <f>IF(ISBLANK(D35),"",D35+E35)</f>
        <v/>
      </c>
      <c r="H35" s="103"/>
      <c r="I35" s="109"/>
      <c r="K35" s="108" t="s">
        <v>84</v>
      </c>
      <c r="L35" s="107"/>
      <c r="M35" s="112"/>
      <c r="N35" s="111"/>
      <c r="O35" s="111"/>
      <c r="P35" s="111"/>
      <c r="Q35" s="110" t="str">
        <f>IF(ISBLANK(N35),"",N35+O35)</f>
        <v/>
      </c>
      <c r="R35" s="103"/>
      <c r="S35" s="109"/>
    </row>
    <row r="36" spans="1:19" ht="9.9499999999999993" customHeight="1" thickBot="1" x14ac:dyDescent="0.25">
      <c r="A36" s="108"/>
      <c r="B36" s="107"/>
      <c r="C36" s="106"/>
      <c r="D36" s="105"/>
      <c r="E36" s="105"/>
      <c r="F36" s="105"/>
      <c r="G36" s="104" t="str">
        <f>IF(ISBLANK(D36),"",D36+E36)</f>
        <v/>
      </c>
      <c r="H36" s="103"/>
      <c r="I36" s="102">
        <f>IF(ISNUMBER(G37),IF(G37&gt;Q37,2,IF(G37=Q37,1,0)),"")</f>
        <v>0</v>
      </c>
      <c r="K36" s="108"/>
      <c r="L36" s="107"/>
      <c r="M36" s="106"/>
      <c r="N36" s="105"/>
      <c r="O36" s="105"/>
      <c r="P36" s="105"/>
      <c r="Q36" s="104" t="str">
        <f>IF(ISBLANK(N36),"",N36+O36)</f>
        <v/>
      </c>
      <c r="R36" s="103"/>
      <c r="S36" s="102">
        <f>IF(ISNUMBER(Q37),IF(G37&lt;Q37,2,IF(G37=Q37,1,0)),"")</f>
        <v>2</v>
      </c>
    </row>
    <row r="37" spans="1:19" ht="15.95" customHeight="1" thickBot="1" x14ac:dyDescent="0.25">
      <c r="A37" s="101">
        <v>16297</v>
      </c>
      <c r="B37" s="100"/>
      <c r="C37" s="99" t="s">
        <v>83</v>
      </c>
      <c r="D37" s="98">
        <f>IF(ISNUMBER(D33),SUM(D33:D36),"")</f>
        <v>277</v>
      </c>
      <c r="E37" s="97">
        <f>IF(ISNUMBER(E33),SUM(E33:E36),"")</f>
        <v>130</v>
      </c>
      <c r="F37" s="96">
        <f>IF(ISNUMBER(F33),SUM(F33:F36),"")</f>
        <v>7</v>
      </c>
      <c r="G37" s="95">
        <f>IF(ISNUMBER(G33),SUM(G33:G36),"")</f>
        <v>407</v>
      </c>
      <c r="H37" s="94"/>
      <c r="I37" s="93"/>
      <c r="K37" s="101">
        <v>13002</v>
      </c>
      <c r="L37" s="100"/>
      <c r="M37" s="99" t="s">
        <v>83</v>
      </c>
      <c r="N37" s="98">
        <f>IF(ISNUMBER(N33),SUM(N33:N36),"")</f>
        <v>307</v>
      </c>
      <c r="O37" s="97">
        <f>IF(ISNUMBER(O33),SUM(O33:O36),"")</f>
        <v>144</v>
      </c>
      <c r="P37" s="96">
        <f>IF(ISNUMBER(P33),SUM(P33:P36),"")</f>
        <v>7</v>
      </c>
      <c r="Q37" s="95">
        <f>IF(ISNUMBER(Q33),SUM(Q33:Q36),"")</f>
        <v>451</v>
      </c>
      <c r="R37" s="94"/>
      <c r="S37" s="93"/>
    </row>
    <row r="38" spans="1:19" ht="5.25" customHeight="1" thickTop="1" thickBot="1" x14ac:dyDescent="0.25"/>
    <row r="39" spans="1:19" ht="20.25" customHeight="1" thickBot="1" x14ac:dyDescent="0.25">
      <c r="A39" s="92"/>
      <c r="B39" s="91"/>
      <c r="C39" s="90" t="s">
        <v>82</v>
      </c>
      <c r="D39" s="89">
        <f>IF(ISNUMBER(D12),SUM(D12,D17,D22,D27,D32,D37),"")</f>
        <v>1753</v>
      </c>
      <c r="E39" s="88">
        <f>IF(ISNUMBER(E12),SUM(E12,E17,E22,E27,E32,E37),"")</f>
        <v>741</v>
      </c>
      <c r="F39" s="87">
        <f>IF(ISNUMBER(F12),SUM(F12,F17,F22,F27,F32,F37),"")</f>
        <v>46</v>
      </c>
      <c r="G39" s="86">
        <f>IF(ISNUMBER(G12),SUM(G12,G17,G22,G27,G32,G37),"")</f>
        <v>2494</v>
      </c>
      <c r="H39" s="85"/>
      <c r="I39" s="84">
        <f>IF(ISNUMBER(G39),IF(G39&gt;Q39,4,IF(G39=Q39,2,0)),"")</f>
        <v>4</v>
      </c>
      <c r="K39" s="92"/>
      <c r="L39" s="91"/>
      <c r="M39" s="90" t="s">
        <v>82</v>
      </c>
      <c r="N39" s="89">
        <f>IF(ISNUMBER(N12),SUM(N12,N17,N22,N27,N32,N37),"")</f>
        <v>1744</v>
      </c>
      <c r="O39" s="88">
        <f>IF(ISNUMBER(O12),SUM(O12,O17,O22,O27,O32,O37),"")</f>
        <v>736</v>
      </c>
      <c r="P39" s="87">
        <f>IF(ISNUMBER(P12),SUM(P12,P17,P22,P27,P32,P37),"")</f>
        <v>50</v>
      </c>
      <c r="Q39" s="86">
        <f>IF(ISNUMBER(Q12),SUM(Q12,Q17,Q22,Q27,Q32,Q37),"")</f>
        <v>2480</v>
      </c>
      <c r="R39" s="85"/>
      <c r="S39" s="84">
        <f>IF(ISNUMBER(Q39),IF(G39&lt;Q39,4,IF(G39=Q39,2,0)),"")</f>
        <v>0</v>
      </c>
    </row>
    <row r="40" spans="1:19" ht="5.25" customHeight="1" thickBot="1" x14ac:dyDescent="0.25"/>
    <row r="41" spans="1:19" ht="21.95" customHeight="1" thickBot="1" x14ac:dyDescent="0.25">
      <c r="A41" s="78"/>
      <c r="B41" s="69" t="s">
        <v>80</v>
      </c>
      <c r="C41" s="83" t="s">
        <v>81</v>
      </c>
      <c r="D41" s="83"/>
      <c r="E41" s="83"/>
      <c r="G41" s="82" t="s">
        <v>79</v>
      </c>
      <c r="H41" s="81"/>
      <c r="I41" s="80">
        <f>IF(ISNUMBER(I11),SUM(I11,I16,I21,I26,I31,I36,I39),"")</f>
        <v>12</v>
      </c>
      <c r="K41" s="78"/>
      <c r="L41" s="69" t="s">
        <v>80</v>
      </c>
      <c r="M41" s="83"/>
      <c r="N41" s="83"/>
      <c r="O41" s="83"/>
      <c r="Q41" s="82" t="s">
        <v>79</v>
      </c>
      <c r="R41" s="81"/>
      <c r="S41" s="80">
        <f>IF(ISNUMBER(S11),SUM(S11,S16,S21,S26,S31,S36,S39),"")</f>
        <v>4</v>
      </c>
    </row>
    <row r="42" spans="1:19" ht="20.25" customHeight="1" x14ac:dyDescent="0.2">
      <c r="A42" s="78"/>
      <c r="B42" s="69" t="s">
        <v>73</v>
      </c>
      <c r="C42" s="77"/>
      <c r="D42" s="77"/>
      <c r="E42" s="77"/>
      <c r="F42" s="79"/>
      <c r="G42" s="79"/>
      <c r="H42" s="79"/>
      <c r="I42" s="79"/>
      <c r="J42" s="79"/>
      <c r="K42" s="78"/>
      <c r="L42" s="69" t="s">
        <v>73</v>
      </c>
      <c r="M42" s="77" t="s">
        <v>78</v>
      </c>
      <c r="N42" s="77"/>
      <c r="O42" s="77"/>
      <c r="P42" s="76"/>
      <c r="Q42" s="75"/>
      <c r="R42" s="75"/>
      <c r="S42" s="75"/>
    </row>
    <row r="43" spans="1:19" ht="20.45" customHeight="1" x14ac:dyDescent="0.2">
      <c r="A43" s="69" t="s">
        <v>77</v>
      </c>
      <c r="B43" s="69" t="s">
        <v>76</v>
      </c>
      <c r="C43" s="74" t="s">
        <v>75</v>
      </c>
      <c r="D43" s="74"/>
      <c r="E43" s="74"/>
      <c r="F43" s="74"/>
      <c r="G43" s="74"/>
      <c r="H43" s="74"/>
      <c r="I43" s="69"/>
      <c r="J43" s="69"/>
      <c r="K43" s="69" t="s">
        <v>74</v>
      </c>
      <c r="L43" s="73"/>
      <c r="M43" s="73"/>
      <c r="N43" s="70"/>
      <c r="O43" s="69" t="s">
        <v>73</v>
      </c>
      <c r="P43" s="72"/>
      <c r="Q43" s="72"/>
      <c r="R43" s="72"/>
      <c r="S43" s="72"/>
    </row>
    <row r="44" spans="1:19" ht="9.9499999999999993" customHeight="1" x14ac:dyDescent="0.2">
      <c r="A44" s="69"/>
      <c r="B44" s="69"/>
      <c r="C44" s="68"/>
      <c r="D44" s="68"/>
      <c r="E44" s="68"/>
      <c r="F44" s="68"/>
      <c r="G44" s="68"/>
      <c r="H44" s="68"/>
      <c r="I44" s="69"/>
      <c r="J44" s="69"/>
      <c r="K44" s="69"/>
      <c r="L44" s="71"/>
      <c r="M44" s="71"/>
      <c r="N44" s="70"/>
      <c r="O44" s="69"/>
      <c r="P44" s="68"/>
      <c r="Q44" s="68"/>
      <c r="R44" s="68"/>
      <c r="S44" s="68"/>
    </row>
    <row r="45" spans="1:19" ht="30" customHeight="1" x14ac:dyDescent="0.3">
      <c r="A45" s="67" t="s">
        <v>72</v>
      </c>
    </row>
    <row r="46" spans="1:19" ht="20.25" customHeight="1" x14ac:dyDescent="0.2">
      <c r="B46" s="62" t="s">
        <v>71</v>
      </c>
      <c r="C46" s="66" t="s">
        <v>29</v>
      </c>
      <c r="D46" s="66"/>
      <c r="I46" s="62" t="s">
        <v>70</v>
      </c>
      <c r="J46" s="65">
        <v>21</v>
      </c>
      <c r="K46" s="65"/>
    </row>
    <row r="47" spans="1:19" ht="20.25" customHeight="1" x14ac:dyDescent="0.2">
      <c r="B47" s="62" t="s">
        <v>69</v>
      </c>
      <c r="C47" s="64" t="s">
        <v>20</v>
      </c>
      <c r="D47" s="64"/>
      <c r="I47" s="62" t="s">
        <v>68</v>
      </c>
      <c r="J47" s="63">
        <v>3</v>
      </c>
      <c r="K47" s="63"/>
      <c r="P47" s="62" t="s">
        <v>67</v>
      </c>
      <c r="Q47" s="61">
        <v>43317</v>
      </c>
      <c r="R47" s="60"/>
      <c r="S47" s="60"/>
    </row>
    <row r="48" spans="1:19" ht="9.9499999999999993" customHeight="1" x14ac:dyDescent="0.2"/>
    <row r="49" spans="1:19" ht="15" customHeight="1" x14ac:dyDescent="0.2">
      <c r="A49" s="15" t="s">
        <v>66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3"/>
    </row>
    <row r="50" spans="1:19" ht="90" customHeight="1" x14ac:dyDescent="0.2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0"/>
    </row>
    <row r="51" spans="1:19" ht="5.25" customHeight="1" x14ac:dyDescent="0.2"/>
    <row r="52" spans="1:19" ht="15" customHeight="1" x14ac:dyDescent="0.2">
      <c r="A52" s="59" t="s">
        <v>65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7"/>
    </row>
    <row r="53" spans="1:19" ht="6.95" customHeight="1" x14ac:dyDescent="0.2">
      <c r="A53" s="56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54"/>
    </row>
    <row r="54" spans="1:19" ht="18" customHeight="1" x14ac:dyDescent="0.2">
      <c r="A54" s="55" t="s">
        <v>64</v>
      </c>
      <c r="B54" s="22"/>
      <c r="C54" s="22"/>
      <c r="D54" s="22"/>
      <c r="E54" s="22"/>
      <c r="F54" s="22"/>
      <c r="G54" s="22"/>
      <c r="H54" s="22"/>
      <c r="I54" s="22"/>
      <c r="J54" s="22"/>
      <c r="K54" s="23" t="s">
        <v>63</v>
      </c>
      <c r="L54" s="22"/>
      <c r="M54" s="22"/>
      <c r="N54" s="22"/>
      <c r="O54" s="22"/>
      <c r="P54" s="22"/>
      <c r="Q54" s="22"/>
      <c r="R54" s="22"/>
      <c r="S54" s="54"/>
    </row>
    <row r="55" spans="1:19" ht="18" customHeight="1" x14ac:dyDescent="0.2">
      <c r="A55" s="53"/>
      <c r="B55" s="50" t="s">
        <v>62</v>
      </c>
      <c r="C55" s="49"/>
      <c r="D55" s="51"/>
      <c r="E55" s="50" t="s">
        <v>61</v>
      </c>
      <c r="F55" s="49"/>
      <c r="G55" s="49"/>
      <c r="H55" s="49"/>
      <c r="I55" s="51"/>
      <c r="J55" s="49"/>
      <c r="K55" s="52"/>
      <c r="L55" s="50" t="s">
        <v>62</v>
      </c>
      <c r="M55" s="49"/>
      <c r="N55" s="51"/>
      <c r="O55" s="50" t="s">
        <v>61</v>
      </c>
      <c r="P55" s="49"/>
      <c r="Q55" s="49"/>
      <c r="R55" s="49"/>
      <c r="S55" s="48"/>
    </row>
    <row r="56" spans="1:19" ht="18" customHeight="1" x14ac:dyDescent="0.2">
      <c r="A56" s="47" t="s">
        <v>60</v>
      </c>
      <c r="B56" s="44" t="s">
        <v>59</v>
      </c>
      <c r="C56" s="46"/>
      <c r="D56" s="45" t="s">
        <v>58</v>
      </c>
      <c r="E56" s="44" t="s">
        <v>59</v>
      </c>
      <c r="F56" s="43"/>
      <c r="G56" s="43"/>
      <c r="H56" s="42"/>
      <c r="I56" s="45" t="s">
        <v>58</v>
      </c>
      <c r="J56" s="43"/>
      <c r="K56" s="45" t="s">
        <v>60</v>
      </c>
      <c r="L56" s="44" t="s">
        <v>59</v>
      </c>
      <c r="M56" s="46"/>
      <c r="N56" s="45" t="s">
        <v>58</v>
      </c>
      <c r="O56" s="44" t="s">
        <v>59</v>
      </c>
      <c r="P56" s="43"/>
      <c r="Q56" s="43"/>
      <c r="R56" s="42"/>
      <c r="S56" s="41" t="s">
        <v>58</v>
      </c>
    </row>
    <row r="57" spans="1:19" ht="18" customHeight="1" x14ac:dyDescent="0.2">
      <c r="A57" s="40"/>
      <c r="B57" s="37"/>
      <c r="C57" s="35"/>
      <c r="D57" s="38"/>
      <c r="E57" s="37"/>
      <c r="F57" s="36"/>
      <c r="G57" s="36"/>
      <c r="H57" s="35"/>
      <c r="I57" s="38"/>
      <c r="J57" s="22"/>
      <c r="K57" s="39"/>
      <c r="L57" s="37"/>
      <c r="M57" s="35"/>
      <c r="N57" s="38"/>
      <c r="O57" s="37"/>
      <c r="P57" s="36"/>
      <c r="Q57" s="36"/>
      <c r="R57" s="35"/>
      <c r="S57" s="34"/>
    </row>
    <row r="58" spans="1:19" ht="18" customHeight="1" x14ac:dyDescent="0.2">
      <c r="A58" s="33"/>
      <c r="B58" s="30"/>
      <c r="C58" s="28"/>
      <c r="D58" s="31"/>
      <c r="E58" s="30"/>
      <c r="F58" s="29"/>
      <c r="G58" s="29"/>
      <c r="H58" s="28"/>
      <c r="I58" s="31"/>
      <c r="J58" s="22"/>
      <c r="K58" s="32"/>
      <c r="L58" s="30"/>
      <c r="M58" s="28"/>
      <c r="N58" s="31"/>
      <c r="O58" s="30"/>
      <c r="P58" s="29"/>
      <c r="Q58" s="29"/>
      <c r="R58" s="28"/>
      <c r="S58" s="27"/>
    </row>
    <row r="59" spans="1:19" ht="11.45" customHeight="1" x14ac:dyDescent="0.2">
      <c r="A59" s="26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4"/>
    </row>
    <row r="60" spans="1:19" ht="3.95" customHeight="1" x14ac:dyDescent="0.2">
      <c r="A60" s="23"/>
      <c r="B60" s="22"/>
      <c r="C60" s="22"/>
      <c r="D60" s="22"/>
      <c r="E60" s="22"/>
      <c r="F60" s="22"/>
      <c r="G60" s="22"/>
      <c r="H60" s="22"/>
      <c r="I60" s="22"/>
      <c r="J60" s="22"/>
      <c r="K60" s="23"/>
      <c r="L60" s="22"/>
      <c r="M60" s="22"/>
      <c r="N60" s="22"/>
      <c r="O60" s="22"/>
      <c r="P60" s="22"/>
      <c r="Q60" s="22"/>
      <c r="R60" s="22"/>
      <c r="S60" s="22"/>
    </row>
    <row r="61" spans="1:19" ht="19.5" customHeight="1" x14ac:dyDescent="0.2">
      <c r="A61" s="21" t="s">
        <v>57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19"/>
    </row>
    <row r="62" spans="1:19" ht="90" customHeight="1" x14ac:dyDescent="0.2">
      <c r="A62" s="18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6"/>
    </row>
    <row r="63" spans="1:19" ht="5.25" customHeight="1" x14ac:dyDescent="0.2"/>
    <row r="64" spans="1:19" ht="15" customHeight="1" x14ac:dyDescent="0.2">
      <c r="A64" s="15" t="s">
        <v>56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3"/>
    </row>
    <row r="65" spans="1:19" ht="90" customHeight="1" x14ac:dyDescent="0.2">
      <c r="A65" s="12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0"/>
    </row>
    <row r="66" spans="1:19" ht="30" customHeight="1" x14ac:dyDescent="0.2">
      <c r="A66" s="9" t="s">
        <v>55</v>
      </c>
      <c r="B66" s="9"/>
      <c r="C66" s="8"/>
      <c r="D66" s="8"/>
      <c r="E66" s="8"/>
      <c r="F66" s="8"/>
      <c r="G66" s="8"/>
      <c r="H66" s="8"/>
    </row>
    <row r="67" spans="1:19" x14ac:dyDescent="0.2">
      <c r="K67" s="4" t="s">
        <v>29</v>
      </c>
      <c r="L67" s="6" t="s">
        <v>54</v>
      </c>
      <c r="M67" s="7"/>
      <c r="N67" s="7"/>
      <c r="O67" s="6" t="s">
        <v>53</v>
      </c>
      <c r="P67" s="5"/>
    </row>
    <row r="68" spans="1:19" x14ac:dyDescent="0.2">
      <c r="K68" s="4" t="s">
        <v>52</v>
      </c>
      <c r="L68" s="6" t="s">
        <v>51</v>
      </c>
      <c r="M68" s="7"/>
      <c r="N68" s="7"/>
      <c r="O68" s="6" t="s">
        <v>50</v>
      </c>
      <c r="P68" s="5"/>
    </row>
    <row r="69" spans="1:19" x14ac:dyDescent="0.2">
      <c r="K69" s="4" t="s">
        <v>49</v>
      </c>
      <c r="L69" s="6" t="s">
        <v>48</v>
      </c>
      <c r="M69" s="7"/>
      <c r="N69" s="7"/>
      <c r="O69" s="6" t="s">
        <v>47</v>
      </c>
      <c r="P69" s="5"/>
    </row>
    <row r="70" spans="1:19" x14ac:dyDescent="0.2">
      <c r="K70" s="4" t="s">
        <v>46</v>
      </c>
      <c r="L70" s="6" t="s">
        <v>45</v>
      </c>
      <c r="M70" s="7"/>
      <c r="N70" s="7"/>
      <c r="O70" s="6" t="s">
        <v>44</v>
      </c>
      <c r="P70" s="5"/>
    </row>
    <row r="71" spans="1:19" x14ac:dyDescent="0.2">
      <c r="K71" s="4" t="s">
        <v>43</v>
      </c>
      <c r="L71" s="6" t="s">
        <v>42</v>
      </c>
      <c r="M71" s="7"/>
      <c r="N71" s="7"/>
      <c r="O71" s="6" t="s">
        <v>41</v>
      </c>
      <c r="P71" s="5"/>
    </row>
    <row r="72" spans="1:19" x14ac:dyDescent="0.2">
      <c r="K72" s="4" t="s">
        <v>40</v>
      </c>
      <c r="L72" s="6" t="s">
        <v>39</v>
      </c>
      <c r="M72" s="7"/>
      <c r="N72" s="7"/>
      <c r="O72" s="6" t="s">
        <v>38</v>
      </c>
      <c r="P72" s="5"/>
    </row>
    <row r="73" spans="1:19" x14ac:dyDescent="0.2">
      <c r="K73" s="4" t="s">
        <v>37</v>
      </c>
      <c r="L73" s="6" t="s">
        <v>36</v>
      </c>
      <c r="M73" s="7"/>
      <c r="N73" s="7"/>
      <c r="O73" s="6" t="s">
        <v>21</v>
      </c>
      <c r="P73" s="5"/>
    </row>
    <row r="74" spans="1:19" x14ac:dyDescent="0.2">
      <c r="K74" s="4" t="s">
        <v>35</v>
      </c>
      <c r="L74" s="6" t="s">
        <v>34</v>
      </c>
      <c r="M74" s="7"/>
      <c r="N74" s="7"/>
      <c r="O74" s="6" t="s">
        <v>33</v>
      </c>
      <c r="P74" s="5"/>
    </row>
    <row r="75" spans="1:19" x14ac:dyDescent="0.2">
      <c r="K75" s="4" t="s">
        <v>32</v>
      </c>
      <c r="L75" s="6" t="s">
        <v>31</v>
      </c>
      <c r="M75" s="7"/>
      <c r="N75" s="7"/>
      <c r="O75" s="6" t="s">
        <v>30</v>
      </c>
      <c r="P75" s="5"/>
    </row>
    <row r="76" spans="1:19" x14ac:dyDescent="0.2">
      <c r="K76" s="4" t="s">
        <v>29</v>
      </c>
      <c r="L76" s="6" t="s">
        <v>28</v>
      </c>
      <c r="M76" s="7"/>
      <c r="N76" s="7"/>
      <c r="O76" s="6" t="s">
        <v>27</v>
      </c>
      <c r="P76" s="5"/>
    </row>
    <row r="77" spans="1:19" x14ac:dyDescent="0.2">
      <c r="K77" s="4" t="s">
        <v>26</v>
      </c>
      <c r="L77" s="6" t="s">
        <v>25</v>
      </c>
      <c r="M77" s="7"/>
      <c r="N77" s="7"/>
      <c r="O77" s="6" t="s">
        <v>24</v>
      </c>
      <c r="P77" s="5"/>
    </row>
    <row r="78" spans="1:19" x14ac:dyDescent="0.2">
      <c r="K78" s="4" t="s">
        <v>23</v>
      </c>
      <c r="L78" s="6" t="s">
        <v>22</v>
      </c>
      <c r="M78" s="7"/>
      <c r="N78" s="7"/>
      <c r="O78" s="6" t="s">
        <v>21</v>
      </c>
      <c r="P78" s="5"/>
    </row>
    <row r="79" spans="1:19" x14ac:dyDescent="0.2">
      <c r="K79" s="4" t="s">
        <v>20</v>
      </c>
      <c r="L79" s="6" t="s">
        <v>19</v>
      </c>
      <c r="M79" s="7"/>
      <c r="N79" s="7"/>
      <c r="O79" s="6" t="s">
        <v>18</v>
      </c>
      <c r="P79" s="5"/>
    </row>
    <row r="80" spans="1:19" x14ac:dyDescent="0.2">
      <c r="K80" s="4" t="s">
        <v>17</v>
      </c>
      <c r="L80" s="6" t="s">
        <v>16</v>
      </c>
      <c r="M80" s="7"/>
      <c r="N80" s="7"/>
      <c r="O80" s="6" t="s">
        <v>15</v>
      </c>
      <c r="P80" s="5"/>
    </row>
    <row r="81" spans="11:16" x14ac:dyDescent="0.2">
      <c r="K81" s="4" t="s">
        <v>14</v>
      </c>
      <c r="L81" s="6" t="s">
        <v>13</v>
      </c>
      <c r="M81" s="7"/>
      <c r="N81" s="7"/>
      <c r="O81" s="6" t="s">
        <v>12</v>
      </c>
      <c r="P81" s="5"/>
    </row>
    <row r="82" spans="11:16" x14ac:dyDescent="0.2">
      <c r="K82" s="4" t="s">
        <v>11</v>
      </c>
      <c r="L82" s="6" t="s">
        <v>10</v>
      </c>
      <c r="M82" s="7"/>
      <c r="N82" s="7"/>
      <c r="O82" s="6" t="s">
        <v>9</v>
      </c>
      <c r="P82" s="5"/>
    </row>
    <row r="83" spans="11:16" x14ac:dyDescent="0.2">
      <c r="K83" s="4" t="s">
        <v>8</v>
      </c>
      <c r="L83" s="3"/>
      <c r="M83" s="3"/>
      <c r="N83" s="3"/>
      <c r="O83" s="6"/>
      <c r="P83" s="5"/>
    </row>
    <row r="84" spans="11:16" x14ac:dyDescent="0.2">
      <c r="K84" s="4" t="s">
        <v>7</v>
      </c>
      <c r="L84" s="3"/>
      <c r="M84" s="3"/>
      <c r="N84" s="3"/>
      <c r="O84" s="6"/>
      <c r="P84" s="5"/>
    </row>
    <row r="85" spans="11:16" x14ac:dyDescent="0.2">
      <c r="K85" s="4" t="s">
        <v>6</v>
      </c>
      <c r="L85" s="3"/>
      <c r="M85" s="3"/>
      <c r="N85" s="3"/>
      <c r="O85" s="6"/>
      <c r="P85" s="5"/>
    </row>
    <row r="86" spans="11:16" x14ac:dyDescent="0.2">
      <c r="K86" s="4" t="s">
        <v>5</v>
      </c>
      <c r="L86" s="3"/>
      <c r="M86" s="3"/>
      <c r="N86" s="3"/>
      <c r="O86" s="6"/>
      <c r="P86" s="5"/>
    </row>
    <row r="87" spans="11:16" x14ac:dyDescent="0.2">
      <c r="K87" s="4" t="s">
        <v>4</v>
      </c>
      <c r="L87" s="3"/>
      <c r="M87" s="3"/>
      <c r="N87" s="3"/>
      <c r="O87" s="6"/>
      <c r="P87" s="5"/>
    </row>
    <row r="88" spans="11:16" x14ac:dyDescent="0.2">
      <c r="K88" s="4" t="s">
        <v>3</v>
      </c>
      <c r="L88" s="3"/>
      <c r="M88" s="3"/>
      <c r="N88" s="3"/>
      <c r="O88" s="3"/>
      <c r="P88" s="3"/>
    </row>
    <row r="89" spans="11:16" x14ac:dyDescent="0.2">
      <c r="K89" s="4" t="s">
        <v>2</v>
      </c>
      <c r="L89" s="3"/>
      <c r="M89" s="3"/>
      <c r="N89" s="3"/>
      <c r="O89" s="3"/>
      <c r="P89" s="3"/>
    </row>
    <row r="90" spans="11:16" x14ac:dyDescent="0.2">
      <c r="K90" s="4" t="s">
        <v>1</v>
      </c>
      <c r="L90" s="3"/>
      <c r="M90" s="3"/>
      <c r="N90" s="3"/>
      <c r="O90" s="3"/>
      <c r="P90" s="3"/>
    </row>
    <row r="91" spans="11:16" x14ac:dyDescent="0.2">
      <c r="K91" s="4" t="s">
        <v>0</v>
      </c>
      <c r="L91" s="3"/>
      <c r="M91" s="3"/>
      <c r="N91" s="3"/>
      <c r="O91" s="3"/>
      <c r="P91" s="3"/>
    </row>
    <row r="92" spans="11:16" hidden="1" x14ac:dyDescent="0.2"/>
    <row r="93" spans="11:16" hidden="1" x14ac:dyDescent="0.2"/>
    <row r="94" spans="11:16" hidden="1" x14ac:dyDescent="0.2"/>
    <row r="95" spans="11:16" hidden="1" x14ac:dyDescent="0.2"/>
    <row r="96" spans="11:1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sheetProtection password="CF34" sheet="1" objects="1" scenarios="1" selectLockedCells="1"/>
  <mergeCells count="94">
    <mergeCell ref="A66:B66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C46:D46"/>
    <mergeCell ref="J46:K46"/>
    <mergeCell ref="C47:D47"/>
    <mergeCell ref="J47:K47"/>
    <mergeCell ref="M41:O41"/>
    <mergeCell ref="S36:S37"/>
    <mergeCell ref="S26:S27"/>
    <mergeCell ref="I26:I27"/>
    <mergeCell ref="I36:I37"/>
    <mergeCell ref="K37:L37"/>
    <mergeCell ref="K30:L31"/>
    <mergeCell ref="K32:L32"/>
    <mergeCell ref="K35:L36"/>
    <mergeCell ref="I31:I32"/>
    <mergeCell ref="S31:S32"/>
    <mergeCell ref="S16:S17"/>
    <mergeCell ref="S21:S22"/>
    <mergeCell ref="K33:L34"/>
    <mergeCell ref="K28:L29"/>
    <mergeCell ref="K27:L27"/>
    <mergeCell ref="K22:L22"/>
    <mergeCell ref="K23:L24"/>
    <mergeCell ref="M5:M6"/>
    <mergeCell ref="S11:S12"/>
    <mergeCell ref="I11:I12"/>
    <mergeCell ref="K25:L26"/>
    <mergeCell ref="K15:L16"/>
    <mergeCell ref="K17:L17"/>
    <mergeCell ref="I21:I22"/>
    <mergeCell ref="I16:I17"/>
    <mergeCell ref="K18:L19"/>
    <mergeCell ref="K20:L21"/>
    <mergeCell ref="C5:C6"/>
    <mergeCell ref="L1:N1"/>
    <mergeCell ref="O1:P1"/>
    <mergeCell ref="Q1:S1"/>
    <mergeCell ref="B3:I3"/>
    <mergeCell ref="B1:C2"/>
    <mergeCell ref="D1:I1"/>
    <mergeCell ref="L3:S3"/>
    <mergeCell ref="N5:Q5"/>
    <mergeCell ref="D5:G5"/>
    <mergeCell ref="A6:B6"/>
    <mergeCell ref="K13:L14"/>
    <mergeCell ref="K12:L12"/>
    <mergeCell ref="A5:B5"/>
    <mergeCell ref="K5:L5"/>
    <mergeCell ref="K6:L6"/>
    <mergeCell ref="K8:L9"/>
    <mergeCell ref="K10:L11"/>
    <mergeCell ref="A10:B11"/>
    <mergeCell ref="A12:B12"/>
    <mergeCell ref="M42:O42"/>
    <mergeCell ref="C43:H43"/>
    <mergeCell ref="L43:M43"/>
    <mergeCell ref="G41:H41"/>
    <mergeCell ref="C41:E41"/>
    <mergeCell ref="C42:E42"/>
    <mergeCell ref="P43:S43"/>
    <mergeCell ref="B57:C57"/>
    <mergeCell ref="E57:H57"/>
    <mergeCell ref="L57:M57"/>
    <mergeCell ref="O57:R57"/>
    <mergeCell ref="B58:C58"/>
    <mergeCell ref="E58:H58"/>
    <mergeCell ref="L58:M58"/>
    <mergeCell ref="O58:R58"/>
    <mergeCell ref="A8:B9"/>
    <mergeCell ref="A20:B21"/>
    <mergeCell ref="A25:B26"/>
    <mergeCell ref="A23:B24"/>
    <mergeCell ref="A18:B19"/>
    <mergeCell ref="A13:B14"/>
    <mergeCell ref="A37:B37"/>
    <mergeCell ref="A15:B16"/>
    <mergeCell ref="A17:B17"/>
    <mergeCell ref="A22:B22"/>
    <mergeCell ref="A35:B36"/>
    <mergeCell ref="A33:B34"/>
    <mergeCell ref="A32:B32"/>
    <mergeCell ref="A30:B31"/>
    <mergeCell ref="A28:B29"/>
    <mergeCell ref="A27:B27"/>
  </mergeCells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$O$67:$O$87</formula1>
    </dataValidation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$L$67:$L$82</formula1>
    </dataValidation>
    <dataValidation type="list" allowBlank="1" showInputMessage="1" showErrorMessage="1" prompt="Vyber čas ukončení" sqref="C47:D47 IY47:IZ47 SU47:SV47 ACQ47:ACR47 AMM47:AMN47 AWI47:AWJ47 BGE47:BGF47 BQA47:BQB47 BZW47:BZX47 CJS47:CJT47 CTO47:CTP47 DDK47:DDL47 DNG47:DNH47 DXC47:DXD47 EGY47:EGZ47 EQU47:EQV47 FAQ47:FAR47 FKM47:FKN47 FUI47:FUJ47 GEE47:GEF47 GOA47:GOB47 GXW47:GXX47 HHS47:HHT47 HRO47:HRP47 IBK47:IBL47 ILG47:ILH47 IVC47:IVD47 JEY47:JEZ47 JOU47:JOV47 JYQ47:JYR47 KIM47:KIN47 KSI47:KSJ47 LCE47:LCF47 LMA47:LMB47 LVW47:LVX47 MFS47:MFT47 MPO47:MPP47 MZK47:MZL47 NJG47:NJH47 NTC47:NTD47 OCY47:OCZ47 OMU47:OMV47 OWQ47:OWR47 PGM47:PGN47 PQI47:PQJ47 QAE47:QAF47 QKA47:QKB47 QTW47:QTX47 RDS47:RDT47 RNO47:RNP47 RXK47:RXL47 SHG47:SHH47 SRC47:SRD47 TAY47:TAZ47 TKU47:TKV47 TUQ47:TUR47 UEM47:UEN47 UOI47:UOJ47 UYE47:UYF47 VIA47:VIB47 VRW47:VRX47 WBS47:WBT47 WLO47:WLP47 WVK47:WVL47 C65583:D65583 IY65583:IZ65583 SU65583:SV65583 ACQ65583:ACR65583 AMM65583:AMN65583 AWI65583:AWJ65583 BGE65583:BGF65583 BQA65583:BQB65583 BZW65583:BZX65583 CJS65583:CJT65583 CTO65583:CTP65583 DDK65583:DDL65583 DNG65583:DNH65583 DXC65583:DXD65583 EGY65583:EGZ65583 EQU65583:EQV65583 FAQ65583:FAR65583 FKM65583:FKN65583 FUI65583:FUJ65583 GEE65583:GEF65583 GOA65583:GOB65583 GXW65583:GXX65583 HHS65583:HHT65583 HRO65583:HRP65583 IBK65583:IBL65583 ILG65583:ILH65583 IVC65583:IVD65583 JEY65583:JEZ65583 JOU65583:JOV65583 JYQ65583:JYR65583 KIM65583:KIN65583 KSI65583:KSJ65583 LCE65583:LCF65583 LMA65583:LMB65583 LVW65583:LVX65583 MFS65583:MFT65583 MPO65583:MPP65583 MZK65583:MZL65583 NJG65583:NJH65583 NTC65583:NTD65583 OCY65583:OCZ65583 OMU65583:OMV65583 OWQ65583:OWR65583 PGM65583:PGN65583 PQI65583:PQJ65583 QAE65583:QAF65583 QKA65583:QKB65583 QTW65583:QTX65583 RDS65583:RDT65583 RNO65583:RNP65583 RXK65583:RXL65583 SHG65583:SHH65583 SRC65583:SRD65583 TAY65583:TAZ65583 TKU65583:TKV65583 TUQ65583:TUR65583 UEM65583:UEN65583 UOI65583:UOJ65583 UYE65583:UYF65583 VIA65583:VIB65583 VRW65583:VRX65583 WBS65583:WBT65583 WLO65583:WLP65583 WVK65583:WVL65583 C131119:D131119 IY131119:IZ131119 SU131119:SV131119 ACQ131119:ACR131119 AMM131119:AMN131119 AWI131119:AWJ131119 BGE131119:BGF131119 BQA131119:BQB131119 BZW131119:BZX131119 CJS131119:CJT131119 CTO131119:CTP131119 DDK131119:DDL131119 DNG131119:DNH131119 DXC131119:DXD131119 EGY131119:EGZ131119 EQU131119:EQV131119 FAQ131119:FAR131119 FKM131119:FKN131119 FUI131119:FUJ131119 GEE131119:GEF131119 GOA131119:GOB131119 GXW131119:GXX131119 HHS131119:HHT131119 HRO131119:HRP131119 IBK131119:IBL131119 ILG131119:ILH131119 IVC131119:IVD131119 JEY131119:JEZ131119 JOU131119:JOV131119 JYQ131119:JYR131119 KIM131119:KIN131119 KSI131119:KSJ131119 LCE131119:LCF131119 LMA131119:LMB131119 LVW131119:LVX131119 MFS131119:MFT131119 MPO131119:MPP131119 MZK131119:MZL131119 NJG131119:NJH131119 NTC131119:NTD131119 OCY131119:OCZ131119 OMU131119:OMV131119 OWQ131119:OWR131119 PGM131119:PGN131119 PQI131119:PQJ131119 QAE131119:QAF131119 QKA131119:QKB131119 QTW131119:QTX131119 RDS131119:RDT131119 RNO131119:RNP131119 RXK131119:RXL131119 SHG131119:SHH131119 SRC131119:SRD131119 TAY131119:TAZ131119 TKU131119:TKV131119 TUQ131119:TUR131119 UEM131119:UEN131119 UOI131119:UOJ131119 UYE131119:UYF131119 VIA131119:VIB131119 VRW131119:VRX131119 WBS131119:WBT131119 WLO131119:WLP131119 WVK131119:WVL131119 C196655:D196655 IY196655:IZ196655 SU196655:SV196655 ACQ196655:ACR196655 AMM196655:AMN196655 AWI196655:AWJ196655 BGE196655:BGF196655 BQA196655:BQB196655 BZW196655:BZX196655 CJS196655:CJT196655 CTO196655:CTP196655 DDK196655:DDL196655 DNG196655:DNH196655 DXC196655:DXD196655 EGY196655:EGZ196655 EQU196655:EQV196655 FAQ196655:FAR196655 FKM196655:FKN196655 FUI196655:FUJ196655 GEE196655:GEF196655 GOA196655:GOB196655 GXW196655:GXX196655 HHS196655:HHT196655 HRO196655:HRP196655 IBK196655:IBL196655 ILG196655:ILH196655 IVC196655:IVD196655 JEY196655:JEZ196655 JOU196655:JOV196655 JYQ196655:JYR196655 KIM196655:KIN196655 KSI196655:KSJ196655 LCE196655:LCF196655 LMA196655:LMB196655 LVW196655:LVX196655 MFS196655:MFT196655 MPO196655:MPP196655 MZK196655:MZL196655 NJG196655:NJH196655 NTC196655:NTD196655 OCY196655:OCZ196655 OMU196655:OMV196655 OWQ196655:OWR196655 PGM196655:PGN196655 PQI196655:PQJ196655 QAE196655:QAF196655 QKA196655:QKB196655 QTW196655:QTX196655 RDS196655:RDT196655 RNO196655:RNP196655 RXK196655:RXL196655 SHG196655:SHH196655 SRC196655:SRD196655 TAY196655:TAZ196655 TKU196655:TKV196655 TUQ196655:TUR196655 UEM196655:UEN196655 UOI196655:UOJ196655 UYE196655:UYF196655 VIA196655:VIB196655 VRW196655:VRX196655 WBS196655:WBT196655 WLO196655:WLP196655 WVK196655:WVL196655 C262191:D262191 IY262191:IZ262191 SU262191:SV262191 ACQ262191:ACR262191 AMM262191:AMN262191 AWI262191:AWJ262191 BGE262191:BGF262191 BQA262191:BQB262191 BZW262191:BZX262191 CJS262191:CJT262191 CTO262191:CTP262191 DDK262191:DDL262191 DNG262191:DNH262191 DXC262191:DXD262191 EGY262191:EGZ262191 EQU262191:EQV262191 FAQ262191:FAR262191 FKM262191:FKN262191 FUI262191:FUJ262191 GEE262191:GEF262191 GOA262191:GOB262191 GXW262191:GXX262191 HHS262191:HHT262191 HRO262191:HRP262191 IBK262191:IBL262191 ILG262191:ILH262191 IVC262191:IVD262191 JEY262191:JEZ262191 JOU262191:JOV262191 JYQ262191:JYR262191 KIM262191:KIN262191 KSI262191:KSJ262191 LCE262191:LCF262191 LMA262191:LMB262191 LVW262191:LVX262191 MFS262191:MFT262191 MPO262191:MPP262191 MZK262191:MZL262191 NJG262191:NJH262191 NTC262191:NTD262191 OCY262191:OCZ262191 OMU262191:OMV262191 OWQ262191:OWR262191 PGM262191:PGN262191 PQI262191:PQJ262191 QAE262191:QAF262191 QKA262191:QKB262191 QTW262191:QTX262191 RDS262191:RDT262191 RNO262191:RNP262191 RXK262191:RXL262191 SHG262191:SHH262191 SRC262191:SRD262191 TAY262191:TAZ262191 TKU262191:TKV262191 TUQ262191:TUR262191 UEM262191:UEN262191 UOI262191:UOJ262191 UYE262191:UYF262191 VIA262191:VIB262191 VRW262191:VRX262191 WBS262191:WBT262191 WLO262191:WLP262191 WVK262191:WVL262191 C327727:D327727 IY327727:IZ327727 SU327727:SV327727 ACQ327727:ACR327727 AMM327727:AMN327727 AWI327727:AWJ327727 BGE327727:BGF327727 BQA327727:BQB327727 BZW327727:BZX327727 CJS327727:CJT327727 CTO327727:CTP327727 DDK327727:DDL327727 DNG327727:DNH327727 DXC327727:DXD327727 EGY327727:EGZ327727 EQU327727:EQV327727 FAQ327727:FAR327727 FKM327727:FKN327727 FUI327727:FUJ327727 GEE327727:GEF327727 GOA327727:GOB327727 GXW327727:GXX327727 HHS327727:HHT327727 HRO327727:HRP327727 IBK327727:IBL327727 ILG327727:ILH327727 IVC327727:IVD327727 JEY327727:JEZ327727 JOU327727:JOV327727 JYQ327727:JYR327727 KIM327727:KIN327727 KSI327727:KSJ327727 LCE327727:LCF327727 LMA327727:LMB327727 LVW327727:LVX327727 MFS327727:MFT327727 MPO327727:MPP327727 MZK327727:MZL327727 NJG327727:NJH327727 NTC327727:NTD327727 OCY327727:OCZ327727 OMU327727:OMV327727 OWQ327727:OWR327727 PGM327727:PGN327727 PQI327727:PQJ327727 QAE327727:QAF327727 QKA327727:QKB327727 QTW327727:QTX327727 RDS327727:RDT327727 RNO327727:RNP327727 RXK327727:RXL327727 SHG327727:SHH327727 SRC327727:SRD327727 TAY327727:TAZ327727 TKU327727:TKV327727 TUQ327727:TUR327727 UEM327727:UEN327727 UOI327727:UOJ327727 UYE327727:UYF327727 VIA327727:VIB327727 VRW327727:VRX327727 WBS327727:WBT327727 WLO327727:WLP327727 WVK327727:WVL327727 C393263:D393263 IY393263:IZ393263 SU393263:SV393263 ACQ393263:ACR393263 AMM393263:AMN393263 AWI393263:AWJ393263 BGE393263:BGF393263 BQA393263:BQB393263 BZW393263:BZX393263 CJS393263:CJT393263 CTO393263:CTP393263 DDK393263:DDL393263 DNG393263:DNH393263 DXC393263:DXD393263 EGY393263:EGZ393263 EQU393263:EQV393263 FAQ393263:FAR393263 FKM393263:FKN393263 FUI393263:FUJ393263 GEE393263:GEF393263 GOA393263:GOB393263 GXW393263:GXX393263 HHS393263:HHT393263 HRO393263:HRP393263 IBK393263:IBL393263 ILG393263:ILH393263 IVC393263:IVD393263 JEY393263:JEZ393263 JOU393263:JOV393263 JYQ393263:JYR393263 KIM393263:KIN393263 KSI393263:KSJ393263 LCE393263:LCF393263 LMA393263:LMB393263 LVW393263:LVX393263 MFS393263:MFT393263 MPO393263:MPP393263 MZK393263:MZL393263 NJG393263:NJH393263 NTC393263:NTD393263 OCY393263:OCZ393263 OMU393263:OMV393263 OWQ393263:OWR393263 PGM393263:PGN393263 PQI393263:PQJ393263 QAE393263:QAF393263 QKA393263:QKB393263 QTW393263:QTX393263 RDS393263:RDT393263 RNO393263:RNP393263 RXK393263:RXL393263 SHG393263:SHH393263 SRC393263:SRD393263 TAY393263:TAZ393263 TKU393263:TKV393263 TUQ393263:TUR393263 UEM393263:UEN393263 UOI393263:UOJ393263 UYE393263:UYF393263 VIA393263:VIB393263 VRW393263:VRX393263 WBS393263:WBT393263 WLO393263:WLP393263 WVK393263:WVL393263 C458799:D458799 IY458799:IZ458799 SU458799:SV458799 ACQ458799:ACR458799 AMM458799:AMN458799 AWI458799:AWJ458799 BGE458799:BGF458799 BQA458799:BQB458799 BZW458799:BZX458799 CJS458799:CJT458799 CTO458799:CTP458799 DDK458799:DDL458799 DNG458799:DNH458799 DXC458799:DXD458799 EGY458799:EGZ458799 EQU458799:EQV458799 FAQ458799:FAR458799 FKM458799:FKN458799 FUI458799:FUJ458799 GEE458799:GEF458799 GOA458799:GOB458799 GXW458799:GXX458799 HHS458799:HHT458799 HRO458799:HRP458799 IBK458799:IBL458799 ILG458799:ILH458799 IVC458799:IVD458799 JEY458799:JEZ458799 JOU458799:JOV458799 JYQ458799:JYR458799 KIM458799:KIN458799 KSI458799:KSJ458799 LCE458799:LCF458799 LMA458799:LMB458799 LVW458799:LVX458799 MFS458799:MFT458799 MPO458799:MPP458799 MZK458799:MZL458799 NJG458799:NJH458799 NTC458799:NTD458799 OCY458799:OCZ458799 OMU458799:OMV458799 OWQ458799:OWR458799 PGM458799:PGN458799 PQI458799:PQJ458799 QAE458799:QAF458799 QKA458799:QKB458799 QTW458799:QTX458799 RDS458799:RDT458799 RNO458799:RNP458799 RXK458799:RXL458799 SHG458799:SHH458799 SRC458799:SRD458799 TAY458799:TAZ458799 TKU458799:TKV458799 TUQ458799:TUR458799 UEM458799:UEN458799 UOI458799:UOJ458799 UYE458799:UYF458799 VIA458799:VIB458799 VRW458799:VRX458799 WBS458799:WBT458799 WLO458799:WLP458799 WVK458799:WVL458799 C524335:D524335 IY524335:IZ524335 SU524335:SV524335 ACQ524335:ACR524335 AMM524335:AMN524335 AWI524335:AWJ524335 BGE524335:BGF524335 BQA524335:BQB524335 BZW524335:BZX524335 CJS524335:CJT524335 CTO524335:CTP524335 DDK524335:DDL524335 DNG524335:DNH524335 DXC524335:DXD524335 EGY524335:EGZ524335 EQU524335:EQV524335 FAQ524335:FAR524335 FKM524335:FKN524335 FUI524335:FUJ524335 GEE524335:GEF524335 GOA524335:GOB524335 GXW524335:GXX524335 HHS524335:HHT524335 HRO524335:HRP524335 IBK524335:IBL524335 ILG524335:ILH524335 IVC524335:IVD524335 JEY524335:JEZ524335 JOU524335:JOV524335 JYQ524335:JYR524335 KIM524335:KIN524335 KSI524335:KSJ524335 LCE524335:LCF524335 LMA524335:LMB524335 LVW524335:LVX524335 MFS524335:MFT524335 MPO524335:MPP524335 MZK524335:MZL524335 NJG524335:NJH524335 NTC524335:NTD524335 OCY524335:OCZ524335 OMU524335:OMV524335 OWQ524335:OWR524335 PGM524335:PGN524335 PQI524335:PQJ524335 QAE524335:QAF524335 QKA524335:QKB524335 QTW524335:QTX524335 RDS524335:RDT524335 RNO524335:RNP524335 RXK524335:RXL524335 SHG524335:SHH524335 SRC524335:SRD524335 TAY524335:TAZ524335 TKU524335:TKV524335 TUQ524335:TUR524335 UEM524335:UEN524335 UOI524335:UOJ524335 UYE524335:UYF524335 VIA524335:VIB524335 VRW524335:VRX524335 WBS524335:WBT524335 WLO524335:WLP524335 WVK524335:WVL524335 C589871:D589871 IY589871:IZ589871 SU589871:SV589871 ACQ589871:ACR589871 AMM589871:AMN589871 AWI589871:AWJ589871 BGE589871:BGF589871 BQA589871:BQB589871 BZW589871:BZX589871 CJS589871:CJT589871 CTO589871:CTP589871 DDK589871:DDL589871 DNG589871:DNH589871 DXC589871:DXD589871 EGY589871:EGZ589871 EQU589871:EQV589871 FAQ589871:FAR589871 FKM589871:FKN589871 FUI589871:FUJ589871 GEE589871:GEF589871 GOA589871:GOB589871 GXW589871:GXX589871 HHS589871:HHT589871 HRO589871:HRP589871 IBK589871:IBL589871 ILG589871:ILH589871 IVC589871:IVD589871 JEY589871:JEZ589871 JOU589871:JOV589871 JYQ589871:JYR589871 KIM589871:KIN589871 KSI589871:KSJ589871 LCE589871:LCF589871 LMA589871:LMB589871 LVW589871:LVX589871 MFS589871:MFT589871 MPO589871:MPP589871 MZK589871:MZL589871 NJG589871:NJH589871 NTC589871:NTD589871 OCY589871:OCZ589871 OMU589871:OMV589871 OWQ589871:OWR589871 PGM589871:PGN589871 PQI589871:PQJ589871 QAE589871:QAF589871 QKA589871:QKB589871 QTW589871:QTX589871 RDS589871:RDT589871 RNO589871:RNP589871 RXK589871:RXL589871 SHG589871:SHH589871 SRC589871:SRD589871 TAY589871:TAZ589871 TKU589871:TKV589871 TUQ589871:TUR589871 UEM589871:UEN589871 UOI589871:UOJ589871 UYE589871:UYF589871 VIA589871:VIB589871 VRW589871:VRX589871 WBS589871:WBT589871 WLO589871:WLP589871 WVK589871:WVL589871 C655407:D655407 IY655407:IZ655407 SU655407:SV655407 ACQ655407:ACR655407 AMM655407:AMN655407 AWI655407:AWJ655407 BGE655407:BGF655407 BQA655407:BQB655407 BZW655407:BZX655407 CJS655407:CJT655407 CTO655407:CTP655407 DDK655407:DDL655407 DNG655407:DNH655407 DXC655407:DXD655407 EGY655407:EGZ655407 EQU655407:EQV655407 FAQ655407:FAR655407 FKM655407:FKN655407 FUI655407:FUJ655407 GEE655407:GEF655407 GOA655407:GOB655407 GXW655407:GXX655407 HHS655407:HHT655407 HRO655407:HRP655407 IBK655407:IBL655407 ILG655407:ILH655407 IVC655407:IVD655407 JEY655407:JEZ655407 JOU655407:JOV655407 JYQ655407:JYR655407 KIM655407:KIN655407 KSI655407:KSJ655407 LCE655407:LCF655407 LMA655407:LMB655407 LVW655407:LVX655407 MFS655407:MFT655407 MPO655407:MPP655407 MZK655407:MZL655407 NJG655407:NJH655407 NTC655407:NTD655407 OCY655407:OCZ655407 OMU655407:OMV655407 OWQ655407:OWR655407 PGM655407:PGN655407 PQI655407:PQJ655407 QAE655407:QAF655407 QKA655407:QKB655407 QTW655407:QTX655407 RDS655407:RDT655407 RNO655407:RNP655407 RXK655407:RXL655407 SHG655407:SHH655407 SRC655407:SRD655407 TAY655407:TAZ655407 TKU655407:TKV655407 TUQ655407:TUR655407 UEM655407:UEN655407 UOI655407:UOJ655407 UYE655407:UYF655407 VIA655407:VIB655407 VRW655407:VRX655407 WBS655407:WBT655407 WLO655407:WLP655407 WVK655407:WVL655407 C720943:D720943 IY720943:IZ720943 SU720943:SV720943 ACQ720943:ACR720943 AMM720943:AMN720943 AWI720943:AWJ720943 BGE720943:BGF720943 BQA720943:BQB720943 BZW720943:BZX720943 CJS720943:CJT720943 CTO720943:CTP720943 DDK720943:DDL720943 DNG720943:DNH720943 DXC720943:DXD720943 EGY720943:EGZ720943 EQU720943:EQV720943 FAQ720943:FAR720943 FKM720943:FKN720943 FUI720943:FUJ720943 GEE720943:GEF720943 GOA720943:GOB720943 GXW720943:GXX720943 HHS720943:HHT720943 HRO720943:HRP720943 IBK720943:IBL720943 ILG720943:ILH720943 IVC720943:IVD720943 JEY720943:JEZ720943 JOU720943:JOV720943 JYQ720943:JYR720943 KIM720943:KIN720943 KSI720943:KSJ720943 LCE720943:LCF720943 LMA720943:LMB720943 LVW720943:LVX720943 MFS720943:MFT720943 MPO720943:MPP720943 MZK720943:MZL720943 NJG720943:NJH720943 NTC720943:NTD720943 OCY720943:OCZ720943 OMU720943:OMV720943 OWQ720943:OWR720943 PGM720943:PGN720943 PQI720943:PQJ720943 QAE720943:QAF720943 QKA720943:QKB720943 QTW720943:QTX720943 RDS720943:RDT720943 RNO720943:RNP720943 RXK720943:RXL720943 SHG720943:SHH720943 SRC720943:SRD720943 TAY720943:TAZ720943 TKU720943:TKV720943 TUQ720943:TUR720943 UEM720943:UEN720943 UOI720943:UOJ720943 UYE720943:UYF720943 VIA720943:VIB720943 VRW720943:VRX720943 WBS720943:WBT720943 WLO720943:WLP720943 WVK720943:WVL720943 C786479:D786479 IY786479:IZ786479 SU786479:SV786479 ACQ786479:ACR786479 AMM786479:AMN786479 AWI786479:AWJ786479 BGE786479:BGF786479 BQA786479:BQB786479 BZW786479:BZX786479 CJS786479:CJT786479 CTO786479:CTP786479 DDK786479:DDL786479 DNG786479:DNH786479 DXC786479:DXD786479 EGY786479:EGZ786479 EQU786479:EQV786479 FAQ786479:FAR786479 FKM786479:FKN786479 FUI786479:FUJ786479 GEE786479:GEF786479 GOA786479:GOB786479 GXW786479:GXX786479 HHS786479:HHT786479 HRO786479:HRP786479 IBK786479:IBL786479 ILG786479:ILH786479 IVC786479:IVD786479 JEY786479:JEZ786479 JOU786479:JOV786479 JYQ786479:JYR786479 KIM786479:KIN786479 KSI786479:KSJ786479 LCE786479:LCF786479 LMA786479:LMB786479 LVW786479:LVX786479 MFS786479:MFT786479 MPO786479:MPP786479 MZK786479:MZL786479 NJG786479:NJH786479 NTC786479:NTD786479 OCY786479:OCZ786479 OMU786479:OMV786479 OWQ786479:OWR786479 PGM786479:PGN786479 PQI786479:PQJ786479 QAE786479:QAF786479 QKA786479:QKB786479 QTW786479:QTX786479 RDS786479:RDT786479 RNO786479:RNP786479 RXK786479:RXL786479 SHG786479:SHH786479 SRC786479:SRD786479 TAY786479:TAZ786479 TKU786479:TKV786479 TUQ786479:TUR786479 UEM786479:UEN786479 UOI786479:UOJ786479 UYE786479:UYF786479 VIA786479:VIB786479 VRW786479:VRX786479 WBS786479:WBT786479 WLO786479:WLP786479 WVK786479:WVL786479 C852015:D852015 IY852015:IZ852015 SU852015:SV852015 ACQ852015:ACR852015 AMM852015:AMN852015 AWI852015:AWJ852015 BGE852015:BGF852015 BQA852015:BQB852015 BZW852015:BZX852015 CJS852015:CJT852015 CTO852015:CTP852015 DDK852015:DDL852015 DNG852015:DNH852015 DXC852015:DXD852015 EGY852015:EGZ852015 EQU852015:EQV852015 FAQ852015:FAR852015 FKM852015:FKN852015 FUI852015:FUJ852015 GEE852015:GEF852015 GOA852015:GOB852015 GXW852015:GXX852015 HHS852015:HHT852015 HRO852015:HRP852015 IBK852015:IBL852015 ILG852015:ILH852015 IVC852015:IVD852015 JEY852015:JEZ852015 JOU852015:JOV852015 JYQ852015:JYR852015 KIM852015:KIN852015 KSI852015:KSJ852015 LCE852015:LCF852015 LMA852015:LMB852015 LVW852015:LVX852015 MFS852015:MFT852015 MPO852015:MPP852015 MZK852015:MZL852015 NJG852015:NJH852015 NTC852015:NTD852015 OCY852015:OCZ852015 OMU852015:OMV852015 OWQ852015:OWR852015 PGM852015:PGN852015 PQI852015:PQJ852015 QAE852015:QAF852015 QKA852015:QKB852015 QTW852015:QTX852015 RDS852015:RDT852015 RNO852015:RNP852015 RXK852015:RXL852015 SHG852015:SHH852015 SRC852015:SRD852015 TAY852015:TAZ852015 TKU852015:TKV852015 TUQ852015:TUR852015 UEM852015:UEN852015 UOI852015:UOJ852015 UYE852015:UYF852015 VIA852015:VIB852015 VRW852015:VRX852015 WBS852015:WBT852015 WLO852015:WLP852015 WVK852015:WVL852015 C917551:D917551 IY917551:IZ917551 SU917551:SV917551 ACQ917551:ACR917551 AMM917551:AMN917551 AWI917551:AWJ917551 BGE917551:BGF917551 BQA917551:BQB917551 BZW917551:BZX917551 CJS917551:CJT917551 CTO917551:CTP917551 DDK917551:DDL917551 DNG917551:DNH917551 DXC917551:DXD917551 EGY917551:EGZ917551 EQU917551:EQV917551 FAQ917551:FAR917551 FKM917551:FKN917551 FUI917551:FUJ917551 GEE917551:GEF917551 GOA917551:GOB917551 GXW917551:GXX917551 HHS917551:HHT917551 HRO917551:HRP917551 IBK917551:IBL917551 ILG917551:ILH917551 IVC917551:IVD917551 JEY917551:JEZ917551 JOU917551:JOV917551 JYQ917551:JYR917551 KIM917551:KIN917551 KSI917551:KSJ917551 LCE917551:LCF917551 LMA917551:LMB917551 LVW917551:LVX917551 MFS917551:MFT917551 MPO917551:MPP917551 MZK917551:MZL917551 NJG917551:NJH917551 NTC917551:NTD917551 OCY917551:OCZ917551 OMU917551:OMV917551 OWQ917551:OWR917551 PGM917551:PGN917551 PQI917551:PQJ917551 QAE917551:QAF917551 QKA917551:QKB917551 QTW917551:QTX917551 RDS917551:RDT917551 RNO917551:RNP917551 RXK917551:RXL917551 SHG917551:SHH917551 SRC917551:SRD917551 TAY917551:TAZ917551 TKU917551:TKV917551 TUQ917551:TUR917551 UEM917551:UEN917551 UOI917551:UOJ917551 UYE917551:UYF917551 VIA917551:VIB917551 VRW917551:VRX917551 WBS917551:WBT917551 WLO917551:WLP917551 WVK917551:WVL917551 C983087:D983087 IY983087:IZ983087 SU983087:SV983087 ACQ983087:ACR983087 AMM983087:AMN983087 AWI983087:AWJ983087 BGE983087:BGF983087 BQA983087:BQB983087 BZW983087:BZX983087 CJS983087:CJT983087 CTO983087:CTP983087 DDK983087:DDL983087 DNG983087:DNH983087 DXC983087:DXD983087 EGY983087:EGZ983087 EQU983087:EQV983087 FAQ983087:FAR983087 FKM983087:FKN983087 FUI983087:FUJ983087 GEE983087:GEF983087 GOA983087:GOB983087 GXW983087:GXX983087 HHS983087:HHT983087 HRO983087:HRP983087 IBK983087:IBL983087 ILG983087:ILH983087 IVC983087:IVD983087 JEY983087:JEZ983087 JOU983087:JOV983087 JYQ983087:JYR983087 KIM983087:KIN983087 KSI983087:KSJ983087 LCE983087:LCF983087 LMA983087:LMB983087 LVW983087:LVX983087 MFS983087:MFT983087 MPO983087:MPP983087 MZK983087:MZL983087 NJG983087:NJH983087 NTC983087:NTD983087 OCY983087:OCZ983087 OMU983087:OMV983087 OWQ983087:OWR983087 PGM983087:PGN983087 PQI983087:PQJ983087 QAE983087:QAF983087 QKA983087:QKB983087 QTW983087:QTX983087 RDS983087:RDT983087 RNO983087:RNP983087 RXK983087:RXL983087 SHG983087:SHH983087 SRC983087:SRD983087 TAY983087:TAZ983087 TKU983087:TKV983087 TUQ983087:TUR983087 UEM983087:UEN983087 UOI983087:UOJ983087 UYE983087:UYF983087 VIA983087:VIB983087 VRW983087:VRX983087 WBS983087:WBT983087 WLO983087:WLP983087 WVK983087:WVL983087">
      <formula1>$K$79:$K$91</formula1>
    </dataValidation>
    <dataValidation type="list" allowBlank="1" showInputMessage="1" showErrorMessage="1" prompt="Vyber čas zahájení" sqref="C46:D46 IY46:IZ46 SU46:SV46 ACQ46:ACR46 AMM46:AMN46 AWI46:AWJ46 BGE46:BGF46 BQA46:BQB46 BZW46:BZX46 CJS46:CJT46 CTO46:CTP46 DDK46:DDL46 DNG46:DNH46 DXC46:DXD46 EGY46:EGZ46 EQU46:EQV46 FAQ46:FAR46 FKM46:FKN46 FUI46:FUJ46 GEE46:GEF46 GOA46:GOB46 GXW46:GXX46 HHS46:HHT46 HRO46:HRP46 IBK46:IBL46 ILG46:ILH46 IVC46:IVD46 JEY46:JEZ46 JOU46:JOV46 JYQ46:JYR46 KIM46:KIN46 KSI46:KSJ46 LCE46:LCF46 LMA46:LMB46 LVW46:LVX46 MFS46:MFT46 MPO46:MPP46 MZK46:MZL46 NJG46:NJH46 NTC46:NTD46 OCY46:OCZ46 OMU46:OMV46 OWQ46:OWR46 PGM46:PGN46 PQI46:PQJ46 QAE46:QAF46 QKA46:QKB46 QTW46:QTX46 RDS46:RDT46 RNO46:RNP46 RXK46:RXL46 SHG46:SHH46 SRC46:SRD46 TAY46:TAZ46 TKU46:TKV46 TUQ46:TUR46 UEM46:UEN46 UOI46:UOJ46 UYE46:UYF46 VIA46:VIB46 VRW46:VRX46 WBS46:WBT46 WLO46:WLP46 WVK46:WVL46 C65582:D65582 IY65582:IZ65582 SU65582:SV65582 ACQ65582:ACR65582 AMM65582:AMN65582 AWI65582:AWJ65582 BGE65582:BGF65582 BQA65582:BQB65582 BZW65582:BZX65582 CJS65582:CJT65582 CTO65582:CTP65582 DDK65582:DDL65582 DNG65582:DNH65582 DXC65582:DXD65582 EGY65582:EGZ65582 EQU65582:EQV65582 FAQ65582:FAR65582 FKM65582:FKN65582 FUI65582:FUJ65582 GEE65582:GEF65582 GOA65582:GOB65582 GXW65582:GXX65582 HHS65582:HHT65582 HRO65582:HRP65582 IBK65582:IBL65582 ILG65582:ILH65582 IVC65582:IVD65582 JEY65582:JEZ65582 JOU65582:JOV65582 JYQ65582:JYR65582 KIM65582:KIN65582 KSI65582:KSJ65582 LCE65582:LCF65582 LMA65582:LMB65582 LVW65582:LVX65582 MFS65582:MFT65582 MPO65582:MPP65582 MZK65582:MZL65582 NJG65582:NJH65582 NTC65582:NTD65582 OCY65582:OCZ65582 OMU65582:OMV65582 OWQ65582:OWR65582 PGM65582:PGN65582 PQI65582:PQJ65582 QAE65582:QAF65582 QKA65582:QKB65582 QTW65582:QTX65582 RDS65582:RDT65582 RNO65582:RNP65582 RXK65582:RXL65582 SHG65582:SHH65582 SRC65582:SRD65582 TAY65582:TAZ65582 TKU65582:TKV65582 TUQ65582:TUR65582 UEM65582:UEN65582 UOI65582:UOJ65582 UYE65582:UYF65582 VIA65582:VIB65582 VRW65582:VRX65582 WBS65582:WBT65582 WLO65582:WLP65582 WVK65582:WVL65582 C131118:D131118 IY131118:IZ131118 SU131118:SV131118 ACQ131118:ACR131118 AMM131118:AMN131118 AWI131118:AWJ131118 BGE131118:BGF131118 BQA131118:BQB131118 BZW131118:BZX131118 CJS131118:CJT131118 CTO131118:CTP131118 DDK131118:DDL131118 DNG131118:DNH131118 DXC131118:DXD131118 EGY131118:EGZ131118 EQU131118:EQV131118 FAQ131118:FAR131118 FKM131118:FKN131118 FUI131118:FUJ131118 GEE131118:GEF131118 GOA131118:GOB131118 GXW131118:GXX131118 HHS131118:HHT131118 HRO131118:HRP131118 IBK131118:IBL131118 ILG131118:ILH131118 IVC131118:IVD131118 JEY131118:JEZ131118 JOU131118:JOV131118 JYQ131118:JYR131118 KIM131118:KIN131118 KSI131118:KSJ131118 LCE131118:LCF131118 LMA131118:LMB131118 LVW131118:LVX131118 MFS131118:MFT131118 MPO131118:MPP131118 MZK131118:MZL131118 NJG131118:NJH131118 NTC131118:NTD131118 OCY131118:OCZ131118 OMU131118:OMV131118 OWQ131118:OWR131118 PGM131118:PGN131118 PQI131118:PQJ131118 QAE131118:QAF131118 QKA131118:QKB131118 QTW131118:QTX131118 RDS131118:RDT131118 RNO131118:RNP131118 RXK131118:RXL131118 SHG131118:SHH131118 SRC131118:SRD131118 TAY131118:TAZ131118 TKU131118:TKV131118 TUQ131118:TUR131118 UEM131118:UEN131118 UOI131118:UOJ131118 UYE131118:UYF131118 VIA131118:VIB131118 VRW131118:VRX131118 WBS131118:WBT131118 WLO131118:WLP131118 WVK131118:WVL131118 C196654:D196654 IY196654:IZ196654 SU196654:SV196654 ACQ196654:ACR196654 AMM196654:AMN196654 AWI196654:AWJ196654 BGE196654:BGF196654 BQA196654:BQB196654 BZW196654:BZX196654 CJS196654:CJT196654 CTO196654:CTP196654 DDK196654:DDL196654 DNG196654:DNH196654 DXC196654:DXD196654 EGY196654:EGZ196654 EQU196654:EQV196654 FAQ196654:FAR196654 FKM196654:FKN196654 FUI196654:FUJ196654 GEE196654:GEF196654 GOA196654:GOB196654 GXW196654:GXX196654 HHS196654:HHT196654 HRO196654:HRP196654 IBK196654:IBL196654 ILG196654:ILH196654 IVC196654:IVD196654 JEY196654:JEZ196654 JOU196654:JOV196654 JYQ196654:JYR196654 KIM196654:KIN196654 KSI196654:KSJ196654 LCE196654:LCF196654 LMA196654:LMB196654 LVW196654:LVX196654 MFS196654:MFT196654 MPO196654:MPP196654 MZK196654:MZL196654 NJG196654:NJH196654 NTC196654:NTD196654 OCY196654:OCZ196654 OMU196654:OMV196654 OWQ196654:OWR196654 PGM196654:PGN196654 PQI196654:PQJ196654 QAE196654:QAF196654 QKA196654:QKB196654 QTW196654:QTX196654 RDS196654:RDT196654 RNO196654:RNP196654 RXK196654:RXL196654 SHG196654:SHH196654 SRC196654:SRD196654 TAY196654:TAZ196654 TKU196654:TKV196654 TUQ196654:TUR196654 UEM196654:UEN196654 UOI196654:UOJ196654 UYE196654:UYF196654 VIA196654:VIB196654 VRW196654:VRX196654 WBS196654:WBT196654 WLO196654:WLP196654 WVK196654:WVL196654 C262190:D262190 IY262190:IZ262190 SU262190:SV262190 ACQ262190:ACR262190 AMM262190:AMN262190 AWI262190:AWJ262190 BGE262190:BGF262190 BQA262190:BQB262190 BZW262190:BZX262190 CJS262190:CJT262190 CTO262190:CTP262190 DDK262190:DDL262190 DNG262190:DNH262190 DXC262190:DXD262190 EGY262190:EGZ262190 EQU262190:EQV262190 FAQ262190:FAR262190 FKM262190:FKN262190 FUI262190:FUJ262190 GEE262190:GEF262190 GOA262190:GOB262190 GXW262190:GXX262190 HHS262190:HHT262190 HRO262190:HRP262190 IBK262190:IBL262190 ILG262190:ILH262190 IVC262190:IVD262190 JEY262190:JEZ262190 JOU262190:JOV262190 JYQ262190:JYR262190 KIM262190:KIN262190 KSI262190:KSJ262190 LCE262190:LCF262190 LMA262190:LMB262190 LVW262190:LVX262190 MFS262190:MFT262190 MPO262190:MPP262190 MZK262190:MZL262190 NJG262190:NJH262190 NTC262190:NTD262190 OCY262190:OCZ262190 OMU262190:OMV262190 OWQ262190:OWR262190 PGM262190:PGN262190 PQI262190:PQJ262190 QAE262190:QAF262190 QKA262190:QKB262190 QTW262190:QTX262190 RDS262190:RDT262190 RNO262190:RNP262190 RXK262190:RXL262190 SHG262190:SHH262190 SRC262190:SRD262190 TAY262190:TAZ262190 TKU262190:TKV262190 TUQ262190:TUR262190 UEM262190:UEN262190 UOI262190:UOJ262190 UYE262190:UYF262190 VIA262190:VIB262190 VRW262190:VRX262190 WBS262190:WBT262190 WLO262190:WLP262190 WVK262190:WVL262190 C327726:D327726 IY327726:IZ327726 SU327726:SV327726 ACQ327726:ACR327726 AMM327726:AMN327726 AWI327726:AWJ327726 BGE327726:BGF327726 BQA327726:BQB327726 BZW327726:BZX327726 CJS327726:CJT327726 CTO327726:CTP327726 DDK327726:DDL327726 DNG327726:DNH327726 DXC327726:DXD327726 EGY327726:EGZ327726 EQU327726:EQV327726 FAQ327726:FAR327726 FKM327726:FKN327726 FUI327726:FUJ327726 GEE327726:GEF327726 GOA327726:GOB327726 GXW327726:GXX327726 HHS327726:HHT327726 HRO327726:HRP327726 IBK327726:IBL327726 ILG327726:ILH327726 IVC327726:IVD327726 JEY327726:JEZ327726 JOU327726:JOV327726 JYQ327726:JYR327726 KIM327726:KIN327726 KSI327726:KSJ327726 LCE327726:LCF327726 LMA327726:LMB327726 LVW327726:LVX327726 MFS327726:MFT327726 MPO327726:MPP327726 MZK327726:MZL327726 NJG327726:NJH327726 NTC327726:NTD327726 OCY327726:OCZ327726 OMU327726:OMV327726 OWQ327726:OWR327726 PGM327726:PGN327726 PQI327726:PQJ327726 QAE327726:QAF327726 QKA327726:QKB327726 QTW327726:QTX327726 RDS327726:RDT327726 RNO327726:RNP327726 RXK327726:RXL327726 SHG327726:SHH327726 SRC327726:SRD327726 TAY327726:TAZ327726 TKU327726:TKV327726 TUQ327726:TUR327726 UEM327726:UEN327726 UOI327726:UOJ327726 UYE327726:UYF327726 VIA327726:VIB327726 VRW327726:VRX327726 WBS327726:WBT327726 WLO327726:WLP327726 WVK327726:WVL327726 C393262:D393262 IY393262:IZ393262 SU393262:SV393262 ACQ393262:ACR393262 AMM393262:AMN393262 AWI393262:AWJ393262 BGE393262:BGF393262 BQA393262:BQB393262 BZW393262:BZX393262 CJS393262:CJT393262 CTO393262:CTP393262 DDK393262:DDL393262 DNG393262:DNH393262 DXC393262:DXD393262 EGY393262:EGZ393262 EQU393262:EQV393262 FAQ393262:FAR393262 FKM393262:FKN393262 FUI393262:FUJ393262 GEE393262:GEF393262 GOA393262:GOB393262 GXW393262:GXX393262 HHS393262:HHT393262 HRO393262:HRP393262 IBK393262:IBL393262 ILG393262:ILH393262 IVC393262:IVD393262 JEY393262:JEZ393262 JOU393262:JOV393262 JYQ393262:JYR393262 KIM393262:KIN393262 KSI393262:KSJ393262 LCE393262:LCF393262 LMA393262:LMB393262 LVW393262:LVX393262 MFS393262:MFT393262 MPO393262:MPP393262 MZK393262:MZL393262 NJG393262:NJH393262 NTC393262:NTD393262 OCY393262:OCZ393262 OMU393262:OMV393262 OWQ393262:OWR393262 PGM393262:PGN393262 PQI393262:PQJ393262 QAE393262:QAF393262 QKA393262:QKB393262 QTW393262:QTX393262 RDS393262:RDT393262 RNO393262:RNP393262 RXK393262:RXL393262 SHG393262:SHH393262 SRC393262:SRD393262 TAY393262:TAZ393262 TKU393262:TKV393262 TUQ393262:TUR393262 UEM393262:UEN393262 UOI393262:UOJ393262 UYE393262:UYF393262 VIA393262:VIB393262 VRW393262:VRX393262 WBS393262:WBT393262 WLO393262:WLP393262 WVK393262:WVL393262 C458798:D458798 IY458798:IZ458798 SU458798:SV458798 ACQ458798:ACR458798 AMM458798:AMN458798 AWI458798:AWJ458798 BGE458798:BGF458798 BQA458798:BQB458798 BZW458798:BZX458798 CJS458798:CJT458798 CTO458798:CTP458798 DDK458798:DDL458798 DNG458798:DNH458798 DXC458798:DXD458798 EGY458798:EGZ458798 EQU458798:EQV458798 FAQ458798:FAR458798 FKM458798:FKN458798 FUI458798:FUJ458798 GEE458798:GEF458798 GOA458798:GOB458798 GXW458798:GXX458798 HHS458798:HHT458798 HRO458798:HRP458798 IBK458798:IBL458798 ILG458798:ILH458798 IVC458798:IVD458798 JEY458798:JEZ458798 JOU458798:JOV458798 JYQ458798:JYR458798 KIM458798:KIN458798 KSI458798:KSJ458798 LCE458798:LCF458798 LMA458798:LMB458798 LVW458798:LVX458798 MFS458798:MFT458798 MPO458798:MPP458798 MZK458798:MZL458798 NJG458798:NJH458798 NTC458798:NTD458798 OCY458798:OCZ458798 OMU458798:OMV458798 OWQ458798:OWR458798 PGM458798:PGN458798 PQI458798:PQJ458798 QAE458798:QAF458798 QKA458798:QKB458798 QTW458798:QTX458798 RDS458798:RDT458798 RNO458798:RNP458798 RXK458798:RXL458798 SHG458798:SHH458798 SRC458798:SRD458798 TAY458798:TAZ458798 TKU458798:TKV458798 TUQ458798:TUR458798 UEM458798:UEN458798 UOI458798:UOJ458798 UYE458798:UYF458798 VIA458798:VIB458798 VRW458798:VRX458798 WBS458798:WBT458798 WLO458798:WLP458798 WVK458798:WVL458798 C524334:D524334 IY524334:IZ524334 SU524334:SV524334 ACQ524334:ACR524334 AMM524334:AMN524334 AWI524334:AWJ524334 BGE524334:BGF524334 BQA524334:BQB524334 BZW524334:BZX524334 CJS524334:CJT524334 CTO524334:CTP524334 DDK524334:DDL524334 DNG524334:DNH524334 DXC524334:DXD524334 EGY524334:EGZ524334 EQU524334:EQV524334 FAQ524334:FAR524334 FKM524334:FKN524334 FUI524334:FUJ524334 GEE524334:GEF524334 GOA524334:GOB524334 GXW524334:GXX524334 HHS524334:HHT524334 HRO524334:HRP524334 IBK524334:IBL524334 ILG524334:ILH524334 IVC524334:IVD524334 JEY524334:JEZ524334 JOU524334:JOV524334 JYQ524334:JYR524334 KIM524334:KIN524334 KSI524334:KSJ524334 LCE524334:LCF524334 LMA524334:LMB524334 LVW524334:LVX524334 MFS524334:MFT524334 MPO524334:MPP524334 MZK524334:MZL524334 NJG524334:NJH524334 NTC524334:NTD524334 OCY524334:OCZ524334 OMU524334:OMV524334 OWQ524334:OWR524334 PGM524334:PGN524334 PQI524334:PQJ524334 QAE524334:QAF524334 QKA524334:QKB524334 QTW524334:QTX524334 RDS524334:RDT524334 RNO524334:RNP524334 RXK524334:RXL524334 SHG524334:SHH524334 SRC524334:SRD524334 TAY524334:TAZ524334 TKU524334:TKV524334 TUQ524334:TUR524334 UEM524334:UEN524334 UOI524334:UOJ524334 UYE524334:UYF524334 VIA524334:VIB524334 VRW524334:VRX524334 WBS524334:WBT524334 WLO524334:WLP524334 WVK524334:WVL524334 C589870:D589870 IY589870:IZ589870 SU589870:SV589870 ACQ589870:ACR589870 AMM589870:AMN589870 AWI589870:AWJ589870 BGE589870:BGF589870 BQA589870:BQB589870 BZW589870:BZX589870 CJS589870:CJT589870 CTO589870:CTP589870 DDK589870:DDL589870 DNG589870:DNH589870 DXC589870:DXD589870 EGY589870:EGZ589870 EQU589870:EQV589870 FAQ589870:FAR589870 FKM589870:FKN589870 FUI589870:FUJ589870 GEE589870:GEF589870 GOA589870:GOB589870 GXW589870:GXX589870 HHS589870:HHT589870 HRO589870:HRP589870 IBK589870:IBL589870 ILG589870:ILH589870 IVC589870:IVD589870 JEY589870:JEZ589870 JOU589870:JOV589870 JYQ589870:JYR589870 KIM589870:KIN589870 KSI589870:KSJ589870 LCE589870:LCF589870 LMA589870:LMB589870 LVW589870:LVX589870 MFS589870:MFT589870 MPO589870:MPP589870 MZK589870:MZL589870 NJG589870:NJH589870 NTC589870:NTD589870 OCY589870:OCZ589870 OMU589870:OMV589870 OWQ589870:OWR589870 PGM589870:PGN589870 PQI589870:PQJ589870 QAE589870:QAF589870 QKA589870:QKB589870 QTW589870:QTX589870 RDS589870:RDT589870 RNO589870:RNP589870 RXK589870:RXL589870 SHG589870:SHH589870 SRC589870:SRD589870 TAY589870:TAZ589870 TKU589870:TKV589870 TUQ589870:TUR589870 UEM589870:UEN589870 UOI589870:UOJ589870 UYE589870:UYF589870 VIA589870:VIB589870 VRW589870:VRX589870 WBS589870:WBT589870 WLO589870:WLP589870 WVK589870:WVL589870 C655406:D655406 IY655406:IZ655406 SU655406:SV655406 ACQ655406:ACR655406 AMM655406:AMN655406 AWI655406:AWJ655406 BGE655406:BGF655406 BQA655406:BQB655406 BZW655406:BZX655406 CJS655406:CJT655406 CTO655406:CTP655406 DDK655406:DDL655406 DNG655406:DNH655406 DXC655406:DXD655406 EGY655406:EGZ655406 EQU655406:EQV655406 FAQ655406:FAR655406 FKM655406:FKN655406 FUI655406:FUJ655406 GEE655406:GEF655406 GOA655406:GOB655406 GXW655406:GXX655406 HHS655406:HHT655406 HRO655406:HRP655406 IBK655406:IBL655406 ILG655406:ILH655406 IVC655406:IVD655406 JEY655406:JEZ655406 JOU655406:JOV655406 JYQ655406:JYR655406 KIM655406:KIN655406 KSI655406:KSJ655406 LCE655406:LCF655406 LMA655406:LMB655406 LVW655406:LVX655406 MFS655406:MFT655406 MPO655406:MPP655406 MZK655406:MZL655406 NJG655406:NJH655406 NTC655406:NTD655406 OCY655406:OCZ655406 OMU655406:OMV655406 OWQ655406:OWR655406 PGM655406:PGN655406 PQI655406:PQJ655406 QAE655406:QAF655406 QKA655406:QKB655406 QTW655406:QTX655406 RDS655406:RDT655406 RNO655406:RNP655406 RXK655406:RXL655406 SHG655406:SHH655406 SRC655406:SRD655406 TAY655406:TAZ655406 TKU655406:TKV655406 TUQ655406:TUR655406 UEM655406:UEN655406 UOI655406:UOJ655406 UYE655406:UYF655406 VIA655406:VIB655406 VRW655406:VRX655406 WBS655406:WBT655406 WLO655406:WLP655406 WVK655406:WVL655406 C720942:D720942 IY720942:IZ720942 SU720942:SV720942 ACQ720942:ACR720942 AMM720942:AMN720942 AWI720942:AWJ720942 BGE720942:BGF720942 BQA720942:BQB720942 BZW720942:BZX720942 CJS720942:CJT720942 CTO720942:CTP720942 DDK720942:DDL720942 DNG720942:DNH720942 DXC720942:DXD720942 EGY720942:EGZ720942 EQU720942:EQV720942 FAQ720942:FAR720942 FKM720942:FKN720942 FUI720942:FUJ720942 GEE720942:GEF720942 GOA720942:GOB720942 GXW720942:GXX720942 HHS720942:HHT720942 HRO720942:HRP720942 IBK720942:IBL720942 ILG720942:ILH720942 IVC720942:IVD720942 JEY720942:JEZ720942 JOU720942:JOV720942 JYQ720942:JYR720942 KIM720942:KIN720942 KSI720942:KSJ720942 LCE720942:LCF720942 LMA720942:LMB720942 LVW720942:LVX720942 MFS720942:MFT720942 MPO720942:MPP720942 MZK720942:MZL720942 NJG720942:NJH720942 NTC720942:NTD720942 OCY720942:OCZ720942 OMU720942:OMV720942 OWQ720942:OWR720942 PGM720942:PGN720942 PQI720942:PQJ720942 QAE720942:QAF720942 QKA720942:QKB720942 QTW720942:QTX720942 RDS720942:RDT720942 RNO720942:RNP720942 RXK720942:RXL720942 SHG720942:SHH720942 SRC720942:SRD720942 TAY720942:TAZ720942 TKU720942:TKV720942 TUQ720942:TUR720942 UEM720942:UEN720942 UOI720942:UOJ720942 UYE720942:UYF720942 VIA720942:VIB720942 VRW720942:VRX720942 WBS720942:WBT720942 WLO720942:WLP720942 WVK720942:WVL720942 C786478:D786478 IY786478:IZ786478 SU786478:SV786478 ACQ786478:ACR786478 AMM786478:AMN786478 AWI786478:AWJ786478 BGE786478:BGF786478 BQA786478:BQB786478 BZW786478:BZX786478 CJS786478:CJT786478 CTO786478:CTP786478 DDK786478:DDL786478 DNG786478:DNH786478 DXC786478:DXD786478 EGY786478:EGZ786478 EQU786478:EQV786478 FAQ786478:FAR786478 FKM786478:FKN786478 FUI786478:FUJ786478 GEE786478:GEF786478 GOA786478:GOB786478 GXW786478:GXX786478 HHS786478:HHT786478 HRO786478:HRP786478 IBK786478:IBL786478 ILG786478:ILH786478 IVC786478:IVD786478 JEY786478:JEZ786478 JOU786478:JOV786478 JYQ786478:JYR786478 KIM786478:KIN786478 KSI786478:KSJ786478 LCE786478:LCF786478 LMA786478:LMB786478 LVW786478:LVX786478 MFS786478:MFT786478 MPO786478:MPP786478 MZK786478:MZL786478 NJG786478:NJH786478 NTC786478:NTD786478 OCY786478:OCZ786478 OMU786478:OMV786478 OWQ786478:OWR786478 PGM786478:PGN786478 PQI786478:PQJ786478 QAE786478:QAF786478 QKA786478:QKB786478 QTW786478:QTX786478 RDS786478:RDT786478 RNO786478:RNP786478 RXK786478:RXL786478 SHG786478:SHH786478 SRC786478:SRD786478 TAY786478:TAZ786478 TKU786478:TKV786478 TUQ786478:TUR786478 UEM786478:UEN786478 UOI786478:UOJ786478 UYE786478:UYF786478 VIA786478:VIB786478 VRW786478:VRX786478 WBS786478:WBT786478 WLO786478:WLP786478 WVK786478:WVL786478 C852014:D852014 IY852014:IZ852014 SU852014:SV852014 ACQ852014:ACR852014 AMM852014:AMN852014 AWI852014:AWJ852014 BGE852014:BGF852014 BQA852014:BQB852014 BZW852014:BZX852014 CJS852014:CJT852014 CTO852014:CTP852014 DDK852014:DDL852014 DNG852014:DNH852014 DXC852014:DXD852014 EGY852014:EGZ852014 EQU852014:EQV852014 FAQ852014:FAR852014 FKM852014:FKN852014 FUI852014:FUJ852014 GEE852014:GEF852014 GOA852014:GOB852014 GXW852014:GXX852014 HHS852014:HHT852014 HRO852014:HRP852014 IBK852014:IBL852014 ILG852014:ILH852014 IVC852014:IVD852014 JEY852014:JEZ852014 JOU852014:JOV852014 JYQ852014:JYR852014 KIM852014:KIN852014 KSI852014:KSJ852014 LCE852014:LCF852014 LMA852014:LMB852014 LVW852014:LVX852014 MFS852014:MFT852014 MPO852014:MPP852014 MZK852014:MZL852014 NJG852014:NJH852014 NTC852014:NTD852014 OCY852014:OCZ852014 OMU852014:OMV852014 OWQ852014:OWR852014 PGM852014:PGN852014 PQI852014:PQJ852014 QAE852014:QAF852014 QKA852014:QKB852014 QTW852014:QTX852014 RDS852014:RDT852014 RNO852014:RNP852014 RXK852014:RXL852014 SHG852014:SHH852014 SRC852014:SRD852014 TAY852014:TAZ852014 TKU852014:TKV852014 TUQ852014:TUR852014 UEM852014:UEN852014 UOI852014:UOJ852014 UYE852014:UYF852014 VIA852014:VIB852014 VRW852014:VRX852014 WBS852014:WBT852014 WLO852014:WLP852014 WVK852014:WVL852014 C917550:D917550 IY917550:IZ917550 SU917550:SV917550 ACQ917550:ACR917550 AMM917550:AMN917550 AWI917550:AWJ917550 BGE917550:BGF917550 BQA917550:BQB917550 BZW917550:BZX917550 CJS917550:CJT917550 CTO917550:CTP917550 DDK917550:DDL917550 DNG917550:DNH917550 DXC917550:DXD917550 EGY917550:EGZ917550 EQU917550:EQV917550 FAQ917550:FAR917550 FKM917550:FKN917550 FUI917550:FUJ917550 GEE917550:GEF917550 GOA917550:GOB917550 GXW917550:GXX917550 HHS917550:HHT917550 HRO917550:HRP917550 IBK917550:IBL917550 ILG917550:ILH917550 IVC917550:IVD917550 JEY917550:JEZ917550 JOU917550:JOV917550 JYQ917550:JYR917550 KIM917550:KIN917550 KSI917550:KSJ917550 LCE917550:LCF917550 LMA917550:LMB917550 LVW917550:LVX917550 MFS917550:MFT917550 MPO917550:MPP917550 MZK917550:MZL917550 NJG917550:NJH917550 NTC917550:NTD917550 OCY917550:OCZ917550 OMU917550:OMV917550 OWQ917550:OWR917550 PGM917550:PGN917550 PQI917550:PQJ917550 QAE917550:QAF917550 QKA917550:QKB917550 QTW917550:QTX917550 RDS917550:RDT917550 RNO917550:RNP917550 RXK917550:RXL917550 SHG917550:SHH917550 SRC917550:SRD917550 TAY917550:TAZ917550 TKU917550:TKV917550 TUQ917550:TUR917550 UEM917550:UEN917550 UOI917550:UOJ917550 UYE917550:UYF917550 VIA917550:VIB917550 VRW917550:VRX917550 WBS917550:WBT917550 WLO917550:WLP917550 WVK917550:WVL917550 C983086:D983086 IY983086:IZ983086 SU983086:SV983086 ACQ983086:ACR983086 AMM983086:AMN983086 AWI983086:AWJ983086 BGE983086:BGF983086 BQA983086:BQB983086 BZW983086:BZX983086 CJS983086:CJT983086 CTO983086:CTP983086 DDK983086:DDL983086 DNG983086:DNH983086 DXC983086:DXD983086 EGY983086:EGZ983086 EQU983086:EQV983086 FAQ983086:FAR983086 FKM983086:FKN983086 FUI983086:FUJ983086 GEE983086:GEF983086 GOA983086:GOB983086 GXW983086:GXX983086 HHS983086:HHT983086 HRO983086:HRP983086 IBK983086:IBL983086 ILG983086:ILH983086 IVC983086:IVD983086 JEY983086:JEZ983086 JOU983086:JOV983086 JYQ983086:JYR983086 KIM983086:KIN983086 KSI983086:KSJ983086 LCE983086:LCF983086 LMA983086:LMB983086 LVW983086:LVX983086 MFS983086:MFT983086 MPO983086:MPP983086 MZK983086:MZL983086 NJG983086:NJH983086 NTC983086:NTD983086 OCY983086:OCZ983086 OMU983086:OMV983086 OWQ983086:OWR983086 PGM983086:PGN983086 PQI983086:PQJ983086 QAE983086:QAF983086 QKA983086:QKB983086 QTW983086:QTX983086 RDS983086:RDT983086 RNO983086:RNP983086 RXK983086:RXL983086 SHG983086:SHH983086 SRC983086:SRD983086 TAY983086:TAZ983086 TKU983086:TKV983086 TUQ983086:TUR983086 UEM983086:UEN983086 UOI983086:UOJ983086 UYE983086:UYF983086 VIA983086:VIB983086 VRW983086:VRX983086 WBS983086:WBT983086 WLO983086:WLP983086 WVK983086:WVL983086">
      <formula1>$K$67:$K$78</formula1>
    </dataValidation>
    <dataValidation type="whole" allowBlank="1" showInputMessage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S91"/>
  <sheetViews>
    <sheetView showGridLines="0" showRowColHeaders="0" zoomScaleNormal="100" workbookViewId="0">
      <selection activeCell="G44" sqref="G44"/>
    </sheetView>
  </sheetViews>
  <sheetFormatPr defaultColWidth="8.7109375" defaultRowHeight="12.75" x14ac:dyDescent="0.2"/>
  <cols>
    <col min="1" max="1" width="10.7109375" style="159" customWidth="1"/>
    <col min="2" max="2" width="15.7109375" style="159" customWidth="1"/>
    <col min="3" max="3" width="5.7109375" style="159" customWidth="1"/>
    <col min="4" max="5" width="6.7109375" style="159" customWidth="1"/>
    <col min="6" max="6" width="4.7109375" style="159" customWidth="1"/>
    <col min="7" max="7" width="6.7109375" style="159" customWidth="1"/>
    <col min="8" max="8" width="5.7109375" style="159" customWidth="1"/>
    <col min="9" max="9" width="6.7109375" style="159" customWidth="1"/>
    <col min="10" max="10" width="1.7109375" style="159" customWidth="1"/>
    <col min="11" max="11" width="10.7109375" style="159" customWidth="1"/>
    <col min="12" max="12" width="15.7109375" style="159" customWidth="1"/>
    <col min="13" max="13" width="5.7109375" style="159" customWidth="1"/>
    <col min="14" max="15" width="6.7109375" style="159" customWidth="1"/>
    <col min="16" max="16" width="4.7109375" style="159" customWidth="1"/>
    <col min="17" max="17" width="6.7109375" style="159" customWidth="1"/>
    <col min="18" max="18" width="5.7109375" style="159" customWidth="1"/>
    <col min="19" max="19" width="6.7109375" style="159" customWidth="1"/>
    <col min="20" max="20" width="1.5703125" style="159" customWidth="1"/>
    <col min="21" max="254" width="0" style="159" hidden="1" customWidth="1"/>
    <col min="255" max="255" width="5.28515625" style="159" customWidth="1"/>
    <col min="256" max="16384" width="8.7109375" style="159"/>
  </cols>
  <sheetData>
    <row r="1" spans="1:19" ht="40.5" customHeight="1" thickBot="1" x14ac:dyDescent="0.45">
      <c r="B1" s="270" t="s">
        <v>121</v>
      </c>
      <c r="C1" s="270"/>
      <c r="D1" s="275" t="s">
        <v>120</v>
      </c>
      <c r="E1" s="275"/>
      <c r="F1" s="275"/>
      <c r="G1" s="275"/>
      <c r="H1" s="275"/>
      <c r="I1" s="275"/>
      <c r="K1" s="274" t="s">
        <v>119</v>
      </c>
      <c r="L1" s="273" t="s">
        <v>12</v>
      </c>
      <c r="M1" s="273"/>
      <c r="N1" s="273"/>
      <c r="O1" s="272" t="s">
        <v>118</v>
      </c>
      <c r="P1" s="272"/>
      <c r="Q1" s="271">
        <v>42255</v>
      </c>
      <c r="R1" s="271"/>
      <c r="S1" s="271"/>
    </row>
    <row r="2" spans="1:19" ht="9.9499999999999993" customHeight="1" thickBot="1" x14ac:dyDescent="0.25">
      <c r="B2" s="270"/>
      <c r="C2" s="270"/>
    </row>
    <row r="3" spans="1:19" ht="20.100000000000001" customHeight="1" thickBot="1" x14ac:dyDescent="0.25">
      <c r="A3" s="269" t="s">
        <v>64</v>
      </c>
      <c r="B3" s="268" t="s">
        <v>146</v>
      </c>
      <c r="C3" s="268"/>
      <c r="D3" s="268"/>
      <c r="E3" s="268"/>
      <c r="F3" s="268"/>
      <c r="G3" s="268"/>
      <c r="H3" s="268"/>
      <c r="I3" s="268"/>
      <c r="K3" s="269" t="s">
        <v>63</v>
      </c>
      <c r="L3" s="268" t="s">
        <v>128</v>
      </c>
      <c r="M3" s="268"/>
      <c r="N3" s="268"/>
      <c r="O3" s="268"/>
      <c r="P3" s="268"/>
      <c r="Q3" s="268"/>
      <c r="R3" s="268"/>
      <c r="S3" s="268"/>
    </row>
    <row r="5" spans="1:19" ht="12.95" customHeight="1" thickBot="1" x14ac:dyDescent="0.25">
      <c r="A5" s="267" t="s">
        <v>114</v>
      </c>
      <c r="B5" s="267"/>
      <c r="C5" s="262" t="s">
        <v>113</v>
      </c>
      <c r="D5" s="266" t="s">
        <v>112</v>
      </c>
      <c r="E5" s="266"/>
      <c r="F5" s="266"/>
      <c r="G5" s="266"/>
      <c r="H5" s="265"/>
      <c r="I5" s="264" t="s">
        <v>111</v>
      </c>
      <c r="K5" s="267" t="s">
        <v>114</v>
      </c>
      <c r="L5" s="267"/>
      <c r="M5" s="262" t="s">
        <v>113</v>
      </c>
      <c r="N5" s="266" t="s">
        <v>112</v>
      </c>
      <c r="O5" s="266"/>
      <c r="P5" s="266"/>
      <c r="Q5" s="266"/>
      <c r="R5" s="265"/>
      <c r="S5" s="264" t="s">
        <v>111</v>
      </c>
    </row>
    <row r="6" spans="1:19" ht="12.95" customHeight="1" thickBot="1" x14ac:dyDescent="0.25">
      <c r="A6" s="263" t="s">
        <v>110</v>
      </c>
      <c r="B6" s="263"/>
      <c r="C6" s="262"/>
      <c r="D6" s="261" t="s">
        <v>109</v>
      </c>
      <c r="E6" s="260" t="s">
        <v>108</v>
      </c>
      <c r="F6" s="260" t="s">
        <v>107</v>
      </c>
      <c r="G6" s="259" t="s">
        <v>83</v>
      </c>
      <c r="H6" s="258"/>
      <c r="I6" s="257" t="s">
        <v>106</v>
      </c>
      <c r="K6" s="263" t="s">
        <v>110</v>
      </c>
      <c r="L6" s="263"/>
      <c r="M6" s="262"/>
      <c r="N6" s="261" t="s">
        <v>109</v>
      </c>
      <c r="O6" s="260" t="s">
        <v>108</v>
      </c>
      <c r="P6" s="260" t="s">
        <v>107</v>
      </c>
      <c r="Q6" s="259" t="s">
        <v>83</v>
      </c>
      <c r="R6" s="258"/>
      <c r="S6" s="257" t="s">
        <v>106</v>
      </c>
    </row>
    <row r="7" spans="1:19" ht="5.0999999999999996" customHeight="1" thickBot="1" x14ac:dyDescent="0.25">
      <c r="A7" s="256"/>
      <c r="B7" s="256"/>
      <c r="K7" s="256"/>
      <c r="L7" s="256"/>
    </row>
    <row r="8" spans="1:19" ht="12.95" customHeight="1" thickBot="1" x14ac:dyDescent="0.25">
      <c r="A8" s="250" t="s">
        <v>155</v>
      </c>
      <c r="B8" s="250"/>
      <c r="C8" s="254">
        <v>1</v>
      </c>
      <c r="D8" s="253">
        <v>151</v>
      </c>
      <c r="E8" s="252">
        <v>63</v>
      </c>
      <c r="F8" s="252">
        <v>4</v>
      </c>
      <c r="G8" s="251">
        <f>IF(ISBLANK(D8),"",D8+E8)</f>
        <v>214</v>
      </c>
      <c r="H8" s="245"/>
      <c r="I8" s="244"/>
      <c r="K8" s="250" t="s">
        <v>152</v>
      </c>
      <c r="L8" s="250"/>
      <c r="M8" s="254">
        <v>2</v>
      </c>
      <c r="N8" s="253">
        <v>137</v>
      </c>
      <c r="O8" s="252">
        <v>79</v>
      </c>
      <c r="P8" s="252">
        <v>1</v>
      </c>
      <c r="Q8" s="251">
        <f>IF(ISBLANK(N8),"",N8+O8)</f>
        <v>216</v>
      </c>
      <c r="R8" s="245"/>
      <c r="S8" s="244"/>
    </row>
    <row r="9" spans="1:19" ht="12.95" customHeight="1" x14ac:dyDescent="0.2">
      <c r="A9" s="250"/>
      <c r="B9" s="250"/>
      <c r="C9" s="249">
        <v>2</v>
      </c>
      <c r="D9" s="248">
        <v>150</v>
      </c>
      <c r="E9" s="247">
        <v>70</v>
      </c>
      <c r="F9" s="247">
        <v>4</v>
      </c>
      <c r="G9" s="246">
        <f>IF(ISBLANK(D9),"",D9+E9)</f>
        <v>220</v>
      </c>
      <c r="H9" s="245"/>
      <c r="I9" s="244"/>
      <c r="K9" s="250"/>
      <c r="L9" s="250"/>
      <c r="M9" s="249">
        <v>1</v>
      </c>
      <c r="N9" s="248">
        <v>136</v>
      </c>
      <c r="O9" s="247">
        <v>53</v>
      </c>
      <c r="P9" s="247">
        <v>3</v>
      </c>
      <c r="Q9" s="246">
        <f>IF(ISBLANK(N9),"",N9+O9)</f>
        <v>189</v>
      </c>
      <c r="R9" s="245"/>
      <c r="S9" s="244"/>
    </row>
    <row r="10" spans="1:19" ht="9.9499999999999993" customHeight="1" thickBot="1" x14ac:dyDescent="0.25">
      <c r="A10" s="239" t="s">
        <v>172</v>
      </c>
      <c r="B10" s="239"/>
      <c r="C10" s="243"/>
      <c r="D10" s="242"/>
      <c r="E10" s="242"/>
      <c r="F10" s="242"/>
      <c r="G10" s="241" t="str">
        <f>IF(ISBLANK(D10),"",D10+E10)</f>
        <v/>
      </c>
      <c r="H10" s="235"/>
      <c r="I10" s="240"/>
      <c r="K10" s="239" t="s">
        <v>171</v>
      </c>
      <c r="L10" s="239"/>
      <c r="M10" s="243"/>
      <c r="N10" s="242"/>
      <c r="O10" s="242"/>
      <c r="P10" s="242"/>
      <c r="Q10" s="241" t="str">
        <f>IF(ISBLANK(N10),"",N10+O10)</f>
        <v/>
      </c>
      <c r="R10" s="235"/>
      <c r="S10" s="240"/>
    </row>
    <row r="11" spans="1:19" ht="9.9499999999999993" customHeight="1" thickBot="1" x14ac:dyDescent="0.25">
      <c r="A11" s="239"/>
      <c r="B11" s="239"/>
      <c r="C11" s="238"/>
      <c r="D11" s="237"/>
      <c r="E11" s="237"/>
      <c r="F11" s="237"/>
      <c r="G11" s="255" t="str">
        <f>IF(ISBLANK(D11),"",D11+E11)</f>
        <v/>
      </c>
      <c r="H11" s="235"/>
      <c r="I11" s="227">
        <f>IF(ISNUMBER(G12),IF(G12&gt;Q12,2,IF(G12=Q12,1,0)),"")</f>
        <v>2</v>
      </c>
      <c r="K11" s="239"/>
      <c r="L11" s="239"/>
      <c r="M11" s="238"/>
      <c r="N11" s="237"/>
      <c r="O11" s="237"/>
      <c r="P11" s="237"/>
      <c r="Q11" s="236" t="str">
        <f>IF(ISBLANK(N11),"",N11+O11)</f>
        <v/>
      </c>
      <c r="R11" s="235"/>
      <c r="S11" s="227">
        <f>IF(ISNUMBER(Q12),IF(G12&lt;Q12,2,IF(G12=Q12,1,0)),"")</f>
        <v>0</v>
      </c>
    </row>
    <row r="12" spans="1:19" ht="15.95" customHeight="1" thickTop="1" thickBot="1" x14ac:dyDescent="0.25">
      <c r="A12" s="234">
        <v>16206</v>
      </c>
      <c r="B12" s="234"/>
      <c r="C12" s="233" t="s">
        <v>83</v>
      </c>
      <c r="D12" s="232">
        <f>IF(ISNUMBER(D8),SUM(D8:D11),"")</f>
        <v>301</v>
      </c>
      <c r="E12" s="231">
        <f>IF(ISNUMBER(E8),SUM(E8:E11),"")</f>
        <v>133</v>
      </c>
      <c r="F12" s="230">
        <f>IF(ISNUMBER(F8),SUM(F8:F11),"")</f>
        <v>8</v>
      </c>
      <c r="G12" s="229">
        <f>IF(ISNUMBER(G8),SUM(G8:G11),"")</f>
        <v>434</v>
      </c>
      <c r="H12" s="228"/>
      <c r="I12" s="227"/>
      <c r="K12" s="234">
        <v>2725</v>
      </c>
      <c r="L12" s="234"/>
      <c r="M12" s="233" t="s">
        <v>83</v>
      </c>
      <c r="N12" s="232">
        <f>IF(ISNUMBER(N8),SUM(N8:N11),"")</f>
        <v>273</v>
      </c>
      <c r="O12" s="231">
        <f>IF(ISNUMBER(O8),SUM(O8:O11),"")</f>
        <v>132</v>
      </c>
      <c r="P12" s="230">
        <f>IF(ISNUMBER(P8),SUM(P8:P11),"")</f>
        <v>4</v>
      </c>
      <c r="Q12" s="229">
        <f>IF(ISNUMBER(Q8),SUM(Q8:Q11),"")</f>
        <v>405</v>
      </c>
      <c r="R12" s="228"/>
      <c r="S12" s="227"/>
    </row>
    <row r="13" spans="1:19" ht="12.95" customHeight="1" thickTop="1" thickBot="1" x14ac:dyDescent="0.25">
      <c r="A13" s="250" t="s">
        <v>170</v>
      </c>
      <c r="B13" s="250"/>
      <c r="C13" s="254">
        <v>1</v>
      </c>
      <c r="D13" s="253">
        <v>136</v>
      </c>
      <c r="E13" s="252">
        <v>54</v>
      </c>
      <c r="F13" s="252">
        <v>5</v>
      </c>
      <c r="G13" s="251">
        <f>IF(ISBLANK(D13),"",D13+E13)</f>
        <v>190</v>
      </c>
      <c r="H13" s="245"/>
      <c r="I13" s="244"/>
      <c r="K13" s="250" t="s">
        <v>169</v>
      </c>
      <c r="L13" s="250"/>
      <c r="M13" s="254">
        <v>2</v>
      </c>
      <c r="N13" s="253">
        <v>145</v>
      </c>
      <c r="O13" s="252">
        <v>54</v>
      </c>
      <c r="P13" s="252">
        <v>3</v>
      </c>
      <c r="Q13" s="251">
        <f>IF(ISBLANK(N13),"",N13+O13)</f>
        <v>199</v>
      </c>
      <c r="R13" s="245"/>
      <c r="S13" s="244"/>
    </row>
    <row r="14" spans="1:19" ht="12.95" customHeight="1" x14ac:dyDescent="0.2">
      <c r="A14" s="250"/>
      <c r="B14" s="250"/>
      <c r="C14" s="249">
        <v>2</v>
      </c>
      <c r="D14" s="248">
        <v>133</v>
      </c>
      <c r="E14" s="247">
        <v>34</v>
      </c>
      <c r="F14" s="247">
        <v>12</v>
      </c>
      <c r="G14" s="246">
        <f>IF(ISBLANK(D14),"",D14+E14)</f>
        <v>167</v>
      </c>
      <c r="H14" s="245"/>
      <c r="I14" s="244"/>
      <c r="K14" s="250"/>
      <c r="L14" s="250"/>
      <c r="M14" s="249">
        <v>1</v>
      </c>
      <c r="N14" s="248">
        <v>130</v>
      </c>
      <c r="O14" s="247">
        <v>70</v>
      </c>
      <c r="P14" s="247">
        <v>3</v>
      </c>
      <c r="Q14" s="246">
        <f>IF(ISBLANK(N14),"",N14+O14)</f>
        <v>200</v>
      </c>
      <c r="R14" s="245"/>
      <c r="S14" s="244"/>
    </row>
    <row r="15" spans="1:19" ht="9.9499999999999993" customHeight="1" thickBot="1" x14ac:dyDescent="0.25">
      <c r="A15" s="239" t="s">
        <v>168</v>
      </c>
      <c r="B15" s="239"/>
      <c r="C15" s="243"/>
      <c r="D15" s="242"/>
      <c r="E15" s="242"/>
      <c r="F15" s="242"/>
      <c r="G15" s="241" t="str">
        <f>IF(ISBLANK(D15),"",D15+E15)</f>
        <v/>
      </c>
      <c r="H15" s="235"/>
      <c r="I15" s="240"/>
      <c r="K15" s="239" t="s">
        <v>167</v>
      </c>
      <c r="L15" s="239"/>
      <c r="M15" s="243"/>
      <c r="N15" s="242"/>
      <c r="O15" s="242"/>
      <c r="P15" s="242"/>
      <c r="Q15" s="241" t="str">
        <f>IF(ISBLANK(N15),"",N15+O15)</f>
        <v/>
      </c>
      <c r="R15" s="235"/>
      <c r="S15" s="240"/>
    </row>
    <row r="16" spans="1:19" ht="9.9499999999999993" customHeight="1" thickBot="1" x14ac:dyDescent="0.25">
      <c r="A16" s="239"/>
      <c r="B16" s="239"/>
      <c r="C16" s="238"/>
      <c r="D16" s="237"/>
      <c r="E16" s="237"/>
      <c r="F16" s="237"/>
      <c r="G16" s="236" t="str">
        <f>IF(ISBLANK(D16),"",D16+E16)</f>
        <v/>
      </c>
      <c r="H16" s="235"/>
      <c r="I16" s="227">
        <f>IF(ISNUMBER(G17),IF(G17&gt;Q17,2,IF(G17=Q17,1,0)),"")</f>
        <v>0</v>
      </c>
      <c r="K16" s="239"/>
      <c r="L16" s="239"/>
      <c r="M16" s="238"/>
      <c r="N16" s="237"/>
      <c r="O16" s="237"/>
      <c r="P16" s="237"/>
      <c r="Q16" s="236" t="str">
        <f>IF(ISBLANK(N16),"",N16+O16)</f>
        <v/>
      </c>
      <c r="R16" s="235"/>
      <c r="S16" s="227">
        <f>IF(ISNUMBER(Q17),IF(G17&lt;Q17,2,IF(G17=Q17,1,0)),"")</f>
        <v>2</v>
      </c>
    </row>
    <row r="17" spans="1:19" ht="15.95" customHeight="1" thickTop="1" thickBot="1" x14ac:dyDescent="0.25">
      <c r="A17" s="234">
        <v>18612</v>
      </c>
      <c r="B17" s="234"/>
      <c r="C17" s="233" t="s">
        <v>83</v>
      </c>
      <c r="D17" s="232">
        <f>IF(ISNUMBER(D13),SUM(D13:D16),"")</f>
        <v>269</v>
      </c>
      <c r="E17" s="231">
        <f>IF(ISNUMBER(E13),SUM(E13:E16),"")</f>
        <v>88</v>
      </c>
      <c r="F17" s="230">
        <f>IF(ISNUMBER(F13),SUM(F13:F16),"")</f>
        <v>17</v>
      </c>
      <c r="G17" s="229">
        <f>IF(ISNUMBER(G13),SUM(G13:G16),"")</f>
        <v>357</v>
      </c>
      <c r="H17" s="228"/>
      <c r="I17" s="227"/>
      <c r="K17" s="234">
        <v>853</v>
      </c>
      <c r="L17" s="234"/>
      <c r="M17" s="233" t="s">
        <v>83</v>
      </c>
      <c r="N17" s="232">
        <f>IF(ISNUMBER(N13),SUM(N13:N16),"")</f>
        <v>275</v>
      </c>
      <c r="O17" s="231">
        <f>IF(ISNUMBER(O13),SUM(O13:O16),"")</f>
        <v>124</v>
      </c>
      <c r="P17" s="230">
        <f>IF(ISNUMBER(P13),SUM(P13:P16),"")</f>
        <v>6</v>
      </c>
      <c r="Q17" s="229">
        <f>IF(ISNUMBER(Q13),SUM(Q13:Q16),"")</f>
        <v>399</v>
      </c>
      <c r="R17" s="228"/>
      <c r="S17" s="227"/>
    </row>
    <row r="18" spans="1:19" ht="12.95" customHeight="1" thickTop="1" thickBot="1" x14ac:dyDescent="0.25">
      <c r="A18" s="250" t="s">
        <v>151</v>
      </c>
      <c r="B18" s="250"/>
      <c r="C18" s="254">
        <v>1</v>
      </c>
      <c r="D18" s="253">
        <v>152</v>
      </c>
      <c r="E18" s="252">
        <v>58</v>
      </c>
      <c r="F18" s="252">
        <v>3</v>
      </c>
      <c r="G18" s="251">
        <f>IF(ISBLANK(D18),"",D18+E18)</f>
        <v>210</v>
      </c>
      <c r="H18" s="245"/>
      <c r="I18" s="244"/>
      <c r="K18" s="250" t="s">
        <v>166</v>
      </c>
      <c r="L18" s="250"/>
      <c r="M18" s="254">
        <v>2</v>
      </c>
      <c r="N18" s="253">
        <v>112</v>
      </c>
      <c r="O18" s="252">
        <v>70</v>
      </c>
      <c r="P18" s="252">
        <v>2</v>
      </c>
      <c r="Q18" s="251">
        <f>IF(ISBLANK(N18),"",N18+O18)</f>
        <v>182</v>
      </c>
      <c r="R18" s="245"/>
      <c r="S18" s="244"/>
    </row>
    <row r="19" spans="1:19" ht="12.95" customHeight="1" x14ac:dyDescent="0.2">
      <c r="A19" s="250"/>
      <c r="B19" s="250"/>
      <c r="C19" s="249">
        <v>2</v>
      </c>
      <c r="D19" s="248">
        <v>146</v>
      </c>
      <c r="E19" s="247">
        <v>62</v>
      </c>
      <c r="F19" s="247">
        <v>2</v>
      </c>
      <c r="G19" s="246">
        <f>IF(ISBLANK(D19),"",D19+E19)</f>
        <v>208</v>
      </c>
      <c r="H19" s="245"/>
      <c r="I19" s="244"/>
      <c r="K19" s="250"/>
      <c r="L19" s="250"/>
      <c r="M19" s="249">
        <v>1</v>
      </c>
      <c r="N19" s="248">
        <v>134</v>
      </c>
      <c r="O19" s="247">
        <v>61</v>
      </c>
      <c r="P19" s="247">
        <v>2</v>
      </c>
      <c r="Q19" s="246">
        <f>IF(ISBLANK(N19),"",N19+O19)</f>
        <v>195</v>
      </c>
      <c r="R19" s="245"/>
      <c r="S19" s="244"/>
    </row>
    <row r="20" spans="1:19" ht="9.9499999999999993" customHeight="1" thickBot="1" x14ac:dyDescent="0.25">
      <c r="A20" s="239" t="s">
        <v>165</v>
      </c>
      <c r="B20" s="239"/>
      <c r="C20" s="243"/>
      <c r="D20" s="242"/>
      <c r="E20" s="242"/>
      <c r="F20" s="242"/>
      <c r="G20" s="241" t="str">
        <f>IF(ISBLANK(D20),"",D20+E20)</f>
        <v/>
      </c>
      <c r="H20" s="235"/>
      <c r="I20" s="240"/>
      <c r="K20" s="239" t="s">
        <v>164</v>
      </c>
      <c r="L20" s="239"/>
      <c r="M20" s="243"/>
      <c r="N20" s="242"/>
      <c r="O20" s="242"/>
      <c r="P20" s="242"/>
      <c r="Q20" s="241" t="str">
        <f>IF(ISBLANK(N20),"",N20+O20)</f>
        <v/>
      </c>
      <c r="R20" s="235"/>
      <c r="S20" s="240"/>
    </row>
    <row r="21" spans="1:19" ht="9.9499999999999993" customHeight="1" thickBot="1" x14ac:dyDescent="0.25">
      <c r="A21" s="239"/>
      <c r="B21" s="239"/>
      <c r="C21" s="238"/>
      <c r="D21" s="237"/>
      <c r="E21" s="237"/>
      <c r="F21" s="237"/>
      <c r="G21" s="236" t="str">
        <f>IF(ISBLANK(D21),"",D21+E21)</f>
        <v/>
      </c>
      <c r="H21" s="235"/>
      <c r="I21" s="227">
        <f>IF(ISNUMBER(G22),IF(G22&gt;Q22,2,IF(G22=Q22,1,0)),"")</f>
        <v>2</v>
      </c>
      <c r="K21" s="239"/>
      <c r="L21" s="239"/>
      <c r="M21" s="238"/>
      <c r="N21" s="237"/>
      <c r="O21" s="237"/>
      <c r="P21" s="237"/>
      <c r="Q21" s="236" t="str">
        <f>IF(ISBLANK(N21),"",N21+O21)</f>
        <v/>
      </c>
      <c r="R21" s="235"/>
      <c r="S21" s="227">
        <f>IF(ISNUMBER(Q22),IF(G22&lt;Q22,2,IF(G22=Q22,1,0)),"")</f>
        <v>0</v>
      </c>
    </row>
    <row r="22" spans="1:19" ht="15.95" customHeight="1" thickTop="1" thickBot="1" x14ac:dyDescent="0.25">
      <c r="A22" s="234">
        <v>1282</v>
      </c>
      <c r="B22" s="234"/>
      <c r="C22" s="233" t="s">
        <v>83</v>
      </c>
      <c r="D22" s="232">
        <f>IF(ISNUMBER(D18),SUM(D18:D21),"")</f>
        <v>298</v>
      </c>
      <c r="E22" s="231">
        <f>IF(ISNUMBER(E18),SUM(E18:E21),"")</f>
        <v>120</v>
      </c>
      <c r="F22" s="230">
        <f>IF(ISNUMBER(F18),SUM(F18:F21),"")</f>
        <v>5</v>
      </c>
      <c r="G22" s="229">
        <f>IF(ISNUMBER(G18),SUM(G18:G21),"")</f>
        <v>418</v>
      </c>
      <c r="H22" s="228"/>
      <c r="I22" s="227"/>
      <c r="K22" s="234">
        <v>19345</v>
      </c>
      <c r="L22" s="234"/>
      <c r="M22" s="233" t="s">
        <v>83</v>
      </c>
      <c r="N22" s="232">
        <f>IF(ISNUMBER(N18),SUM(N18:N21),"")</f>
        <v>246</v>
      </c>
      <c r="O22" s="231">
        <f>IF(ISNUMBER(O18),SUM(O18:O21),"")</f>
        <v>131</v>
      </c>
      <c r="P22" s="230">
        <f>IF(ISNUMBER(P18),SUM(P18:P21),"")</f>
        <v>4</v>
      </c>
      <c r="Q22" s="229">
        <f>IF(ISNUMBER(Q18),SUM(Q18:Q21),"")</f>
        <v>377</v>
      </c>
      <c r="R22" s="228"/>
      <c r="S22" s="227"/>
    </row>
    <row r="23" spans="1:19" ht="12.95" customHeight="1" thickTop="1" thickBot="1" x14ac:dyDescent="0.25">
      <c r="A23" s="250" t="s">
        <v>163</v>
      </c>
      <c r="B23" s="250"/>
      <c r="C23" s="254">
        <v>1</v>
      </c>
      <c r="D23" s="253">
        <v>131</v>
      </c>
      <c r="E23" s="252">
        <v>34</v>
      </c>
      <c r="F23" s="252">
        <v>10</v>
      </c>
      <c r="G23" s="251">
        <f>IF(ISBLANK(D23),"",D23+E23)</f>
        <v>165</v>
      </c>
      <c r="H23" s="245"/>
      <c r="I23" s="244"/>
      <c r="K23" s="250" t="s">
        <v>162</v>
      </c>
      <c r="L23" s="250"/>
      <c r="M23" s="254">
        <v>2</v>
      </c>
      <c r="N23" s="253">
        <v>135</v>
      </c>
      <c r="O23" s="252">
        <v>41</v>
      </c>
      <c r="P23" s="252">
        <v>4</v>
      </c>
      <c r="Q23" s="251">
        <f>IF(ISBLANK(N23),"",N23+O23)</f>
        <v>176</v>
      </c>
      <c r="R23" s="245"/>
      <c r="S23" s="244"/>
    </row>
    <row r="24" spans="1:19" ht="12.95" customHeight="1" x14ac:dyDescent="0.2">
      <c r="A24" s="250"/>
      <c r="B24" s="250"/>
      <c r="C24" s="249">
        <v>2</v>
      </c>
      <c r="D24" s="248">
        <v>139</v>
      </c>
      <c r="E24" s="247">
        <v>36</v>
      </c>
      <c r="F24" s="247">
        <v>9</v>
      </c>
      <c r="G24" s="246">
        <f>IF(ISBLANK(D24),"",D24+E24)</f>
        <v>175</v>
      </c>
      <c r="H24" s="245"/>
      <c r="I24" s="244"/>
      <c r="K24" s="250"/>
      <c r="L24" s="250"/>
      <c r="M24" s="249">
        <v>1</v>
      </c>
      <c r="N24" s="248">
        <v>133</v>
      </c>
      <c r="O24" s="247">
        <v>35</v>
      </c>
      <c r="P24" s="247">
        <v>8</v>
      </c>
      <c r="Q24" s="246">
        <f>IF(ISBLANK(N24),"",N24+O24)</f>
        <v>168</v>
      </c>
      <c r="R24" s="245"/>
      <c r="S24" s="244"/>
    </row>
    <row r="25" spans="1:19" ht="9.9499999999999993" customHeight="1" thickBot="1" x14ac:dyDescent="0.25">
      <c r="A25" s="239" t="s">
        <v>161</v>
      </c>
      <c r="B25" s="239"/>
      <c r="C25" s="243"/>
      <c r="D25" s="242"/>
      <c r="E25" s="242"/>
      <c r="F25" s="242"/>
      <c r="G25" s="241" t="str">
        <f>IF(ISBLANK(D25),"",D25+E25)</f>
        <v/>
      </c>
      <c r="H25" s="235"/>
      <c r="I25" s="240"/>
      <c r="K25" s="239" t="s">
        <v>160</v>
      </c>
      <c r="L25" s="239"/>
      <c r="M25" s="243"/>
      <c r="N25" s="242"/>
      <c r="O25" s="242"/>
      <c r="P25" s="242"/>
      <c r="Q25" s="241" t="str">
        <f>IF(ISBLANK(N25),"",N25+O25)</f>
        <v/>
      </c>
      <c r="R25" s="235"/>
      <c r="S25" s="240"/>
    </row>
    <row r="26" spans="1:19" ht="9.9499999999999993" customHeight="1" thickBot="1" x14ac:dyDescent="0.25">
      <c r="A26" s="239"/>
      <c r="B26" s="239"/>
      <c r="C26" s="238"/>
      <c r="D26" s="237"/>
      <c r="E26" s="237"/>
      <c r="F26" s="237"/>
      <c r="G26" s="236" t="str">
        <f>IF(ISBLANK(D26),"",D26+E26)</f>
        <v/>
      </c>
      <c r="H26" s="235"/>
      <c r="I26" s="227">
        <f>IF(ISNUMBER(G27),IF(G27&gt;Q27,2,IF(G27=Q27,1,0)),"")</f>
        <v>0</v>
      </c>
      <c r="K26" s="239"/>
      <c r="L26" s="239"/>
      <c r="M26" s="238"/>
      <c r="N26" s="237"/>
      <c r="O26" s="237"/>
      <c r="P26" s="237"/>
      <c r="Q26" s="236" t="str">
        <f>IF(ISBLANK(N26),"",N26+O26)</f>
        <v/>
      </c>
      <c r="R26" s="235"/>
      <c r="S26" s="227">
        <f>IF(ISNUMBER(Q27),IF(G27&lt;Q27,2,IF(G27=Q27,1,0)),"")</f>
        <v>2</v>
      </c>
    </row>
    <row r="27" spans="1:19" ht="15.95" customHeight="1" thickTop="1" thickBot="1" x14ac:dyDescent="0.25">
      <c r="A27" s="234">
        <v>24268</v>
      </c>
      <c r="B27" s="234"/>
      <c r="C27" s="233" t="s">
        <v>83</v>
      </c>
      <c r="D27" s="232">
        <f>IF(ISNUMBER(D23),SUM(D23:D26),"")</f>
        <v>270</v>
      </c>
      <c r="E27" s="231">
        <f>IF(ISNUMBER(E23),SUM(E23:E26),"")</f>
        <v>70</v>
      </c>
      <c r="F27" s="230">
        <f>IF(ISNUMBER(F23),SUM(F23:F26),"")</f>
        <v>19</v>
      </c>
      <c r="G27" s="229">
        <f>IF(ISNUMBER(G23),SUM(G23:G26),"")</f>
        <v>340</v>
      </c>
      <c r="H27" s="228"/>
      <c r="I27" s="227"/>
      <c r="K27" s="234">
        <v>23635</v>
      </c>
      <c r="L27" s="234"/>
      <c r="M27" s="233" t="s">
        <v>83</v>
      </c>
      <c r="N27" s="232">
        <f>IF(ISNUMBER(N23),SUM(N23:N26),"")</f>
        <v>268</v>
      </c>
      <c r="O27" s="231">
        <f>IF(ISNUMBER(O23),SUM(O23:O26),"")</f>
        <v>76</v>
      </c>
      <c r="P27" s="230">
        <f>IF(ISNUMBER(P23),SUM(P23:P26),"")</f>
        <v>12</v>
      </c>
      <c r="Q27" s="229">
        <f>IF(ISNUMBER(Q23),SUM(Q23:Q26),"")</f>
        <v>344</v>
      </c>
      <c r="R27" s="228"/>
      <c r="S27" s="227"/>
    </row>
    <row r="28" spans="1:19" ht="12.95" customHeight="1" thickTop="1" thickBot="1" x14ac:dyDescent="0.25">
      <c r="A28" s="250" t="s">
        <v>159</v>
      </c>
      <c r="B28" s="250"/>
      <c r="C28" s="254">
        <v>1</v>
      </c>
      <c r="D28" s="253">
        <v>137</v>
      </c>
      <c r="E28" s="252">
        <v>42</v>
      </c>
      <c r="F28" s="252">
        <v>6</v>
      </c>
      <c r="G28" s="251">
        <f>IF(ISBLANK(D28),"",D28+E28)</f>
        <v>179</v>
      </c>
      <c r="H28" s="245"/>
      <c r="I28" s="244"/>
      <c r="K28" s="250" t="s">
        <v>158</v>
      </c>
      <c r="L28" s="250"/>
      <c r="M28" s="254">
        <v>2</v>
      </c>
      <c r="N28" s="253">
        <v>136</v>
      </c>
      <c r="O28" s="252">
        <v>54</v>
      </c>
      <c r="P28" s="252">
        <v>3</v>
      </c>
      <c r="Q28" s="251">
        <f>IF(ISBLANK(N28),"",N28+O28)</f>
        <v>190</v>
      </c>
      <c r="R28" s="245"/>
      <c r="S28" s="244"/>
    </row>
    <row r="29" spans="1:19" ht="12.95" customHeight="1" x14ac:dyDescent="0.2">
      <c r="A29" s="250"/>
      <c r="B29" s="250"/>
      <c r="C29" s="249">
        <v>2</v>
      </c>
      <c r="D29" s="248">
        <v>125</v>
      </c>
      <c r="E29" s="247">
        <v>62</v>
      </c>
      <c r="F29" s="247">
        <v>6</v>
      </c>
      <c r="G29" s="246">
        <f>IF(ISBLANK(D29),"",D29+E29)</f>
        <v>187</v>
      </c>
      <c r="H29" s="245"/>
      <c r="I29" s="244"/>
      <c r="K29" s="250"/>
      <c r="L29" s="250"/>
      <c r="M29" s="249">
        <v>1</v>
      </c>
      <c r="N29" s="248">
        <v>140</v>
      </c>
      <c r="O29" s="247">
        <v>71</v>
      </c>
      <c r="P29" s="247">
        <v>5</v>
      </c>
      <c r="Q29" s="246">
        <f>IF(ISBLANK(N29),"",N29+O29)</f>
        <v>211</v>
      </c>
      <c r="R29" s="245"/>
      <c r="S29" s="244"/>
    </row>
    <row r="30" spans="1:19" ht="9.9499999999999993" customHeight="1" thickBot="1" x14ac:dyDescent="0.25">
      <c r="A30" s="239" t="s">
        <v>157</v>
      </c>
      <c r="B30" s="239"/>
      <c r="C30" s="243"/>
      <c r="D30" s="242"/>
      <c r="E30" s="242"/>
      <c r="F30" s="242"/>
      <c r="G30" s="241" t="str">
        <f>IF(ISBLANK(D30),"",D30+E30)</f>
        <v/>
      </c>
      <c r="H30" s="235"/>
      <c r="I30" s="240"/>
      <c r="K30" s="239" t="s">
        <v>156</v>
      </c>
      <c r="L30" s="239"/>
      <c r="M30" s="243"/>
      <c r="N30" s="242"/>
      <c r="O30" s="242"/>
      <c r="P30" s="242"/>
      <c r="Q30" s="241" t="str">
        <f>IF(ISBLANK(N30),"",N30+O30)</f>
        <v/>
      </c>
      <c r="R30" s="235"/>
      <c r="S30" s="240"/>
    </row>
    <row r="31" spans="1:19" ht="9.9499999999999993" customHeight="1" thickBot="1" x14ac:dyDescent="0.25">
      <c r="A31" s="239"/>
      <c r="B31" s="239"/>
      <c r="C31" s="238"/>
      <c r="D31" s="237"/>
      <c r="E31" s="237"/>
      <c r="F31" s="237"/>
      <c r="G31" s="236" t="str">
        <f>IF(ISBLANK(D31),"",D31+E31)</f>
        <v/>
      </c>
      <c r="H31" s="235"/>
      <c r="I31" s="227">
        <f>IF(ISNUMBER(G32),IF(G32&gt;Q32,2,IF(G32=Q32,1,0)),"")</f>
        <v>0</v>
      </c>
      <c r="K31" s="239"/>
      <c r="L31" s="239"/>
      <c r="M31" s="238"/>
      <c r="N31" s="237"/>
      <c r="O31" s="237"/>
      <c r="P31" s="237"/>
      <c r="Q31" s="236" t="str">
        <f>IF(ISBLANK(N31),"",N31+O31)</f>
        <v/>
      </c>
      <c r="R31" s="235"/>
      <c r="S31" s="227">
        <f>IF(ISNUMBER(Q32),IF(G32&lt;Q32,2,IF(G32=Q32,1,0)),"")</f>
        <v>2</v>
      </c>
    </row>
    <row r="32" spans="1:19" ht="15.95" customHeight="1" thickTop="1" thickBot="1" x14ac:dyDescent="0.25">
      <c r="A32" s="234">
        <v>15519</v>
      </c>
      <c r="B32" s="234"/>
      <c r="C32" s="233" t="s">
        <v>83</v>
      </c>
      <c r="D32" s="232">
        <f>IF(ISNUMBER(D28),SUM(D28:D31),"")</f>
        <v>262</v>
      </c>
      <c r="E32" s="231">
        <f>IF(ISNUMBER(E28),SUM(E28:E31),"")</f>
        <v>104</v>
      </c>
      <c r="F32" s="230">
        <f>IF(ISNUMBER(F28),SUM(F28:F31),"")</f>
        <v>12</v>
      </c>
      <c r="G32" s="229">
        <f>IF(ISNUMBER(G28),SUM(G28:G31),"")</f>
        <v>366</v>
      </c>
      <c r="H32" s="228"/>
      <c r="I32" s="227"/>
      <c r="K32" s="234">
        <v>24156</v>
      </c>
      <c r="L32" s="234"/>
      <c r="M32" s="233" t="s">
        <v>83</v>
      </c>
      <c r="N32" s="232">
        <f>IF(ISNUMBER(N28),SUM(N28:N31),"")</f>
        <v>276</v>
      </c>
      <c r="O32" s="231">
        <f>IF(ISNUMBER(O28),SUM(O28:O31),"")</f>
        <v>125</v>
      </c>
      <c r="P32" s="230">
        <f>IF(ISNUMBER(P28),SUM(P28:P31),"")</f>
        <v>8</v>
      </c>
      <c r="Q32" s="229">
        <f>IF(ISNUMBER(Q28),SUM(Q28:Q31),"")</f>
        <v>401</v>
      </c>
      <c r="R32" s="228"/>
      <c r="S32" s="227"/>
    </row>
    <row r="33" spans="1:19" ht="12.95" customHeight="1" thickTop="1" thickBot="1" x14ac:dyDescent="0.25">
      <c r="A33" s="250" t="s">
        <v>155</v>
      </c>
      <c r="B33" s="250"/>
      <c r="C33" s="254">
        <v>1</v>
      </c>
      <c r="D33" s="253">
        <v>147</v>
      </c>
      <c r="E33" s="252">
        <v>54</v>
      </c>
      <c r="F33" s="252">
        <v>5</v>
      </c>
      <c r="G33" s="251">
        <f>IF(ISBLANK(D33),"",D33+E33)</f>
        <v>201</v>
      </c>
      <c r="H33" s="245"/>
      <c r="I33" s="244"/>
      <c r="K33" s="250" t="s">
        <v>154</v>
      </c>
      <c r="L33" s="250"/>
      <c r="M33" s="254">
        <v>2</v>
      </c>
      <c r="N33" s="253">
        <v>147</v>
      </c>
      <c r="O33" s="252">
        <v>62</v>
      </c>
      <c r="P33" s="252">
        <v>5</v>
      </c>
      <c r="Q33" s="251">
        <f>IF(ISBLANK(N33),"",N33+O33)</f>
        <v>209</v>
      </c>
      <c r="R33" s="245"/>
      <c r="S33" s="244"/>
    </row>
    <row r="34" spans="1:19" ht="12.95" customHeight="1" x14ac:dyDescent="0.2">
      <c r="A34" s="250"/>
      <c r="B34" s="250"/>
      <c r="C34" s="249">
        <v>2</v>
      </c>
      <c r="D34" s="248">
        <v>128</v>
      </c>
      <c r="E34" s="247">
        <v>58</v>
      </c>
      <c r="F34" s="247">
        <v>2</v>
      </c>
      <c r="G34" s="246">
        <f>IF(ISBLANK(D34),"",D34+E34)</f>
        <v>186</v>
      </c>
      <c r="H34" s="245"/>
      <c r="I34" s="244"/>
      <c r="K34" s="250"/>
      <c r="L34" s="250"/>
      <c r="M34" s="249">
        <v>1</v>
      </c>
      <c r="N34" s="248">
        <v>152</v>
      </c>
      <c r="O34" s="247">
        <v>54</v>
      </c>
      <c r="P34" s="247">
        <v>2</v>
      </c>
      <c r="Q34" s="246">
        <f>IF(ISBLANK(N34),"",N34+O34)</f>
        <v>206</v>
      </c>
      <c r="R34" s="245"/>
      <c r="S34" s="244"/>
    </row>
    <row r="35" spans="1:19" ht="9.9499999999999993" customHeight="1" thickBot="1" x14ac:dyDescent="0.25">
      <c r="A35" s="239" t="s">
        <v>92</v>
      </c>
      <c r="B35" s="239"/>
      <c r="C35" s="243"/>
      <c r="D35" s="242"/>
      <c r="E35" s="242"/>
      <c r="F35" s="242"/>
      <c r="G35" s="241" t="str">
        <f>IF(ISBLANK(D35),"",D35+E35)</f>
        <v/>
      </c>
      <c r="H35" s="235"/>
      <c r="I35" s="240"/>
      <c r="K35" s="239" t="s">
        <v>153</v>
      </c>
      <c r="L35" s="239"/>
      <c r="M35" s="243"/>
      <c r="N35" s="242"/>
      <c r="O35" s="242"/>
      <c r="P35" s="242"/>
      <c r="Q35" s="241" t="str">
        <f>IF(ISBLANK(N35),"",N35+O35)</f>
        <v/>
      </c>
      <c r="R35" s="235"/>
      <c r="S35" s="240"/>
    </row>
    <row r="36" spans="1:19" ht="9.9499999999999993" customHeight="1" thickBot="1" x14ac:dyDescent="0.25">
      <c r="A36" s="239"/>
      <c r="B36" s="239"/>
      <c r="C36" s="238"/>
      <c r="D36" s="237"/>
      <c r="E36" s="237"/>
      <c r="F36" s="237"/>
      <c r="G36" s="236" t="str">
        <f>IF(ISBLANK(D36),"",D36+E36)</f>
        <v/>
      </c>
      <c r="H36" s="235"/>
      <c r="I36" s="227">
        <f>IF(ISNUMBER(G37),IF(G37&gt;Q37,2,IF(G37=Q37,1,0)),"")</f>
        <v>0</v>
      </c>
      <c r="K36" s="239"/>
      <c r="L36" s="239"/>
      <c r="M36" s="238"/>
      <c r="N36" s="237"/>
      <c r="O36" s="237"/>
      <c r="P36" s="237"/>
      <c r="Q36" s="236" t="str">
        <f>IF(ISBLANK(N36),"",N36+O36)</f>
        <v/>
      </c>
      <c r="R36" s="235"/>
      <c r="S36" s="227">
        <f>IF(ISNUMBER(Q37),IF(G37&lt;Q37,2,IF(G37=Q37,1,0)),"")</f>
        <v>2</v>
      </c>
    </row>
    <row r="37" spans="1:19" ht="15.95" customHeight="1" thickTop="1" thickBot="1" x14ac:dyDescent="0.25">
      <c r="A37" s="234">
        <v>1263</v>
      </c>
      <c r="B37" s="234"/>
      <c r="C37" s="233" t="s">
        <v>83</v>
      </c>
      <c r="D37" s="232">
        <f>IF(ISNUMBER(D33),SUM(D33:D36),"")</f>
        <v>275</v>
      </c>
      <c r="E37" s="231">
        <f>IF(ISNUMBER(E33),SUM(E33:E36),"")</f>
        <v>112</v>
      </c>
      <c r="F37" s="230">
        <f>IF(ISNUMBER(F33),SUM(F33:F36),"")</f>
        <v>7</v>
      </c>
      <c r="G37" s="229">
        <f>IF(ISNUMBER(G33),SUM(G33:G36),"")</f>
        <v>387</v>
      </c>
      <c r="H37" s="228"/>
      <c r="I37" s="227"/>
      <c r="K37" s="234">
        <v>10871</v>
      </c>
      <c r="L37" s="234"/>
      <c r="M37" s="233" t="s">
        <v>83</v>
      </c>
      <c r="N37" s="232">
        <f>IF(ISNUMBER(N33),SUM(N33:N36),"")</f>
        <v>299</v>
      </c>
      <c r="O37" s="231">
        <f>IF(ISNUMBER(O33),SUM(O33:O36),"")</f>
        <v>116</v>
      </c>
      <c r="P37" s="230">
        <f>IF(ISNUMBER(P33),SUM(P33:P36),"")</f>
        <v>7</v>
      </c>
      <c r="Q37" s="229">
        <f>IF(ISNUMBER(Q33),SUM(Q33:Q36),"")</f>
        <v>415</v>
      </c>
      <c r="R37" s="228"/>
      <c r="S37" s="227"/>
    </row>
    <row r="39" spans="1:19" ht="20.100000000000001" customHeight="1" thickBot="1" x14ac:dyDescent="0.25">
      <c r="A39" s="226"/>
      <c r="B39" s="225"/>
      <c r="C39" s="224" t="s">
        <v>82</v>
      </c>
      <c r="D39" s="223">
        <f>IF(ISNUMBER(D12),SUM(D12,D17,D22,D27,D32,D37),"")</f>
        <v>1675</v>
      </c>
      <c r="E39" s="222">
        <f>IF(ISNUMBER(E12),SUM(E12,E17,E22,E27,E32,E37),"")</f>
        <v>627</v>
      </c>
      <c r="F39" s="221">
        <f>IF(ISNUMBER(F12),SUM(F12,F17,F22,F27,F32,F37),"")</f>
        <v>68</v>
      </c>
      <c r="G39" s="220">
        <f>IF(ISNUMBER(G12),SUM(G12,G17,G22,G27,G32,G37),"")</f>
        <v>2302</v>
      </c>
      <c r="H39" s="219"/>
      <c r="I39" s="218">
        <f>IF(ISNUMBER(G39),IF(G39&gt;Q39,4,IF(G39=Q39,2,0)),"")</f>
        <v>0</v>
      </c>
      <c r="K39" s="226"/>
      <c r="L39" s="225"/>
      <c r="M39" s="224" t="s">
        <v>82</v>
      </c>
      <c r="N39" s="223">
        <f>IF(ISNUMBER(N12),SUM(N12,N17,N22,N27,N32,N37),"")</f>
        <v>1637</v>
      </c>
      <c r="O39" s="222">
        <f>IF(ISNUMBER(O12),SUM(O12,O17,O22,O27,O32,O37),"")</f>
        <v>704</v>
      </c>
      <c r="P39" s="221">
        <f>IF(ISNUMBER(P12),SUM(P12,P17,P22,P27,P32,P37),"")</f>
        <v>41</v>
      </c>
      <c r="Q39" s="220">
        <f>IF(ISNUMBER(Q12),SUM(Q12,Q17,Q22,Q27,Q32,Q37),"")</f>
        <v>2341</v>
      </c>
      <c r="R39" s="219"/>
      <c r="S39" s="218">
        <f>IF(ISNUMBER(Q39),IF(G39&lt;Q39,4,IF(G39=Q39,2,0)),"")</f>
        <v>4</v>
      </c>
    </row>
    <row r="41" spans="1:19" ht="20.100000000000001" customHeight="1" thickBot="1" x14ac:dyDescent="0.25">
      <c r="A41" s="213"/>
      <c r="B41" s="207" t="s">
        <v>80</v>
      </c>
      <c r="C41" s="217" t="s">
        <v>152</v>
      </c>
      <c r="D41" s="217"/>
      <c r="E41" s="217"/>
      <c r="G41" s="216" t="s">
        <v>79</v>
      </c>
      <c r="H41" s="216"/>
      <c r="I41" s="215">
        <f>IF(ISNUMBER(I11),SUM(I11,I16,I21,I26,I31,I36,I39),"")</f>
        <v>4</v>
      </c>
      <c r="K41" s="213"/>
      <c r="L41" s="207" t="s">
        <v>80</v>
      </c>
      <c r="M41" s="217" t="s">
        <v>151</v>
      </c>
      <c r="N41" s="217"/>
      <c r="O41" s="217"/>
      <c r="Q41" s="216" t="s">
        <v>79</v>
      </c>
      <c r="R41" s="216"/>
      <c r="S41" s="215">
        <f>IF(ISNUMBER(S11),SUM(S11,S16,S21,S26,S31,S36,S39),"")</f>
        <v>12</v>
      </c>
    </row>
    <row r="42" spans="1:19" ht="20.100000000000001" customHeight="1" x14ac:dyDescent="0.2">
      <c r="A42" s="213"/>
      <c r="B42" s="207" t="s">
        <v>73</v>
      </c>
      <c r="C42" s="212"/>
      <c r="D42" s="212"/>
      <c r="E42" s="212"/>
      <c r="F42" s="214"/>
      <c r="G42" s="214"/>
      <c r="H42" s="214"/>
      <c r="I42" s="214"/>
      <c r="J42" s="214"/>
      <c r="K42" s="213"/>
      <c r="L42" s="207" t="s">
        <v>73</v>
      </c>
      <c r="M42" s="212"/>
      <c r="N42" s="212"/>
      <c r="O42" s="212"/>
      <c r="P42" s="211"/>
      <c r="Q42" s="210"/>
      <c r="R42" s="210"/>
      <c r="S42" s="210"/>
    </row>
    <row r="43" spans="1:19" ht="20.25" customHeight="1" x14ac:dyDescent="0.2">
      <c r="A43" s="207" t="s">
        <v>77</v>
      </c>
      <c r="B43" s="207" t="s">
        <v>76</v>
      </c>
      <c r="C43" s="209"/>
      <c r="D43" s="209"/>
      <c r="E43" s="209"/>
      <c r="F43" s="209"/>
      <c r="G43" s="209"/>
      <c r="H43" s="209"/>
      <c r="I43" s="207"/>
      <c r="J43" s="207"/>
      <c r="K43" s="207" t="s">
        <v>74</v>
      </c>
      <c r="L43" s="209"/>
      <c r="M43" s="209"/>
      <c r="N43" s="208"/>
      <c r="O43" s="207" t="s">
        <v>73</v>
      </c>
      <c r="P43" s="209"/>
      <c r="Q43" s="209"/>
      <c r="R43" s="209"/>
      <c r="S43" s="209"/>
    </row>
    <row r="44" spans="1:19" ht="9.75" customHeight="1" x14ac:dyDescent="0.2">
      <c r="A44" s="207"/>
      <c r="B44" s="207"/>
      <c r="C44" s="206"/>
      <c r="D44" s="206"/>
      <c r="E44" s="206"/>
      <c r="F44" s="206"/>
      <c r="G44" s="206"/>
      <c r="H44" s="206"/>
      <c r="I44" s="207"/>
      <c r="J44" s="207"/>
      <c r="K44" s="207"/>
      <c r="L44" s="206"/>
      <c r="M44" s="206"/>
      <c r="N44" s="208"/>
      <c r="O44" s="207"/>
      <c r="P44" s="206"/>
      <c r="Q44" s="206"/>
      <c r="R44" s="206"/>
      <c r="S44" s="206"/>
    </row>
    <row r="45" spans="1:19" ht="30" customHeight="1" x14ac:dyDescent="0.3">
      <c r="A45" s="205" t="s">
        <v>72</v>
      </c>
    </row>
    <row r="46" spans="1:19" ht="20.100000000000001" customHeight="1" x14ac:dyDescent="0.2">
      <c r="B46" s="200" t="s">
        <v>71</v>
      </c>
      <c r="C46" s="204" t="s">
        <v>49</v>
      </c>
      <c r="D46" s="204"/>
      <c r="I46" s="200" t="s">
        <v>70</v>
      </c>
      <c r="J46" s="203">
        <v>18</v>
      </c>
      <c r="K46" s="203"/>
    </row>
    <row r="47" spans="1:19" ht="20.100000000000001" customHeight="1" x14ac:dyDescent="0.2">
      <c r="B47" s="200" t="s">
        <v>69</v>
      </c>
      <c r="C47" s="202" t="s">
        <v>7</v>
      </c>
      <c r="D47" s="202"/>
      <c r="I47" s="200" t="s">
        <v>68</v>
      </c>
      <c r="J47" s="201">
        <v>1</v>
      </c>
      <c r="K47" s="201"/>
      <c r="P47" s="200" t="s">
        <v>67</v>
      </c>
      <c r="Q47" s="199"/>
      <c r="R47" s="199"/>
      <c r="S47" s="199"/>
    </row>
    <row r="48" spans="1:19" ht="9.9499999999999993" customHeight="1" x14ac:dyDescent="0.2"/>
    <row r="49" spans="1:19" ht="15" customHeight="1" x14ac:dyDescent="0.2">
      <c r="A49" s="168" t="s">
        <v>66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</row>
    <row r="50" spans="1:19" ht="90" customHeight="1" x14ac:dyDescent="0.2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</row>
    <row r="52" spans="1:19" ht="15" customHeight="1" x14ac:dyDescent="0.2">
      <c r="A52" s="198" t="s">
        <v>65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</row>
    <row r="53" spans="1:19" ht="6.75" customHeight="1" x14ac:dyDescent="0.2">
      <c r="A53" s="197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95"/>
    </row>
    <row r="54" spans="1:19" ht="18" customHeight="1" x14ac:dyDescent="0.2">
      <c r="A54" s="196" t="s">
        <v>64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2" t="s">
        <v>63</v>
      </c>
      <c r="L54" s="171"/>
      <c r="M54" s="171"/>
      <c r="N54" s="171"/>
      <c r="O54" s="171"/>
      <c r="P54" s="171"/>
      <c r="Q54" s="171"/>
      <c r="R54" s="171"/>
      <c r="S54" s="195"/>
    </row>
    <row r="55" spans="1:19" ht="18" customHeight="1" x14ac:dyDescent="0.2">
      <c r="A55" s="194"/>
      <c r="B55" s="191" t="s">
        <v>62</v>
      </c>
      <c r="C55" s="190"/>
      <c r="D55" s="192"/>
      <c r="E55" s="191" t="s">
        <v>61</v>
      </c>
      <c r="F55" s="190"/>
      <c r="G55" s="190"/>
      <c r="H55" s="190"/>
      <c r="I55" s="192"/>
      <c r="J55" s="171"/>
      <c r="K55" s="193"/>
      <c r="L55" s="191" t="s">
        <v>62</v>
      </c>
      <c r="M55" s="190"/>
      <c r="N55" s="192"/>
      <c r="O55" s="191" t="s">
        <v>61</v>
      </c>
      <c r="P55" s="190"/>
      <c r="Q55" s="190"/>
      <c r="R55" s="190"/>
      <c r="S55" s="189"/>
    </row>
    <row r="56" spans="1:19" ht="18" customHeight="1" x14ac:dyDescent="0.2">
      <c r="A56" s="188" t="s">
        <v>150</v>
      </c>
      <c r="B56" s="184" t="s">
        <v>59</v>
      </c>
      <c r="C56" s="186"/>
      <c r="D56" s="185" t="s">
        <v>58</v>
      </c>
      <c r="E56" s="184" t="s">
        <v>59</v>
      </c>
      <c r="F56" s="183"/>
      <c r="G56" s="183"/>
      <c r="H56" s="182"/>
      <c r="I56" s="185" t="s">
        <v>58</v>
      </c>
      <c r="J56" s="171"/>
      <c r="K56" s="187" t="s">
        <v>150</v>
      </c>
      <c r="L56" s="184" t="s">
        <v>59</v>
      </c>
      <c r="M56" s="186"/>
      <c r="N56" s="185" t="s">
        <v>58</v>
      </c>
      <c r="O56" s="184" t="s">
        <v>59</v>
      </c>
      <c r="P56" s="183"/>
      <c r="Q56" s="183"/>
      <c r="R56" s="182"/>
      <c r="S56" s="181" t="s">
        <v>58</v>
      </c>
    </row>
    <row r="57" spans="1:19" ht="18" customHeight="1" x14ac:dyDescent="0.2">
      <c r="A57" s="180"/>
      <c r="B57" s="177"/>
      <c r="C57" s="177"/>
      <c r="D57" s="178"/>
      <c r="E57" s="177"/>
      <c r="F57" s="177"/>
      <c r="G57" s="177"/>
      <c r="H57" s="177"/>
      <c r="I57" s="178"/>
      <c r="J57" s="171"/>
      <c r="K57" s="179"/>
      <c r="L57" s="177"/>
      <c r="M57" s="177"/>
      <c r="N57" s="178"/>
      <c r="O57" s="177"/>
      <c r="P57" s="177"/>
      <c r="Q57" s="177"/>
      <c r="R57" s="177"/>
      <c r="S57" s="176"/>
    </row>
    <row r="58" spans="1:19" ht="18" customHeight="1" x14ac:dyDescent="0.2">
      <c r="A58" s="180"/>
      <c r="B58" s="177"/>
      <c r="C58" s="177"/>
      <c r="D58" s="178"/>
      <c r="E58" s="177"/>
      <c r="F58" s="177"/>
      <c r="G58" s="177"/>
      <c r="H58" s="177"/>
      <c r="I58" s="178"/>
      <c r="J58" s="171"/>
      <c r="K58" s="179"/>
      <c r="L58" s="177"/>
      <c r="M58" s="177"/>
      <c r="N58" s="178"/>
      <c r="O58" s="177"/>
      <c r="P58" s="177"/>
      <c r="Q58" s="177"/>
      <c r="R58" s="177"/>
      <c r="S58" s="176"/>
    </row>
    <row r="59" spans="1:19" ht="11.25" customHeight="1" x14ac:dyDescent="0.2">
      <c r="A59" s="175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3"/>
    </row>
    <row r="60" spans="1:19" ht="3.75" customHeight="1" x14ac:dyDescent="0.2">
      <c r="A60" s="172"/>
      <c r="B60" s="171"/>
      <c r="C60" s="171"/>
      <c r="D60" s="171"/>
      <c r="E60" s="171"/>
      <c r="F60" s="171"/>
      <c r="G60" s="171"/>
      <c r="H60" s="171"/>
      <c r="I60" s="171"/>
      <c r="J60" s="171"/>
      <c r="K60" s="172"/>
      <c r="L60" s="171"/>
      <c r="M60" s="171"/>
      <c r="N60" s="171"/>
      <c r="O60" s="171"/>
      <c r="P60" s="171"/>
      <c r="Q60" s="171"/>
      <c r="R60" s="171"/>
      <c r="S60" s="171"/>
    </row>
    <row r="61" spans="1:19" ht="19.5" customHeight="1" x14ac:dyDescent="0.2">
      <c r="A61" s="170" t="s">
        <v>57</v>
      </c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</row>
    <row r="62" spans="1:19" ht="90" customHeight="1" x14ac:dyDescent="0.2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</row>
    <row r="64" spans="1:19" ht="15" customHeight="1" x14ac:dyDescent="0.2">
      <c r="A64" s="168" t="s">
        <v>56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</row>
    <row r="65" spans="1:19" ht="90" customHeight="1" x14ac:dyDescent="0.2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</row>
    <row r="66" spans="1:19" ht="30" customHeight="1" x14ac:dyDescent="0.2">
      <c r="A66" s="166" t="s">
        <v>55</v>
      </c>
      <c r="B66" s="166"/>
      <c r="C66" s="165"/>
      <c r="D66" s="165"/>
      <c r="E66" s="165"/>
      <c r="F66" s="165"/>
      <c r="G66" s="165"/>
      <c r="H66" s="165"/>
    </row>
    <row r="67" spans="1:19" x14ac:dyDescent="0.2">
      <c r="K67" s="161" t="s">
        <v>29</v>
      </c>
      <c r="L67" s="163" t="s">
        <v>149</v>
      </c>
      <c r="M67" s="164"/>
      <c r="N67" s="164"/>
      <c r="O67" s="163" t="s">
        <v>148</v>
      </c>
      <c r="P67" s="162"/>
    </row>
    <row r="68" spans="1:19" x14ac:dyDescent="0.2">
      <c r="K68" s="161" t="s">
        <v>52</v>
      </c>
      <c r="L68" s="163" t="s">
        <v>147</v>
      </c>
      <c r="M68" s="164"/>
      <c r="N68" s="164"/>
      <c r="O68" s="163" t="s">
        <v>21</v>
      </c>
      <c r="P68" s="162"/>
    </row>
    <row r="69" spans="1:19" x14ac:dyDescent="0.2">
      <c r="K69" s="161" t="s">
        <v>49</v>
      </c>
      <c r="L69" s="163" t="s">
        <v>146</v>
      </c>
      <c r="M69" s="164"/>
      <c r="N69" s="164"/>
      <c r="O69" s="163" t="s">
        <v>145</v>
      </c>
      <c r="P69" s="162"/>
    </row>
    <row r="70" spans="1:19" x14ac:dyDescent="0.2">
      <c r="K70" s="161" t="s">
        <v>46</v>
      </c>
      <c r="L70" s="163" t="s">
        <v>144</v>
      </c>
      <c r="M70" s="164"/>
      <c r="N70" s="164"/>
      <c r="O70" s="163" t="s">
        <v>143</v>
      </c>
      <c r="P70" s="162"/>
    </row>
    <row r="71" spans="1:19" x14ac:dyDescent="0.2">
      <c r="K71" s="161" t="s">
        <v>43</v>
      </c>
      <c r="L71" s="163" t="s">
        <v>142</v>
      </c>
      <c r="M71" s="164"/>
      <c r="N71" s="164"/>
      <c r="O71" s="163" t="s">
        <v>41</v>
      </c>
      <c r="P71" s="162"/>
    </row>
    <row r="72" spans="1:19" x14ac:dyDescent="0.2">
      <c r="K72" s="161" t="s">
        <v>40</v>
      </c>
      <c r="L72" s="163" t="s">
        <v>141</v>
      </c>
      <c r="M72" s="164"/>
      <c r="N72" s="164"/>
      <c r="O72" s="163" t="s">
        <v>27</v>
      </c>
      <c r="P72" s="162"/>
    </row>
    <row r="73" spans="1:19" x14ac:dyDescent="0.2">
      <c r="K73" s="161" t="s">
        <v>37</v>
      </c>
      <c r="L73" s="163" t="s">
        <v>140</v>
      </c>
      <c r="M73" s="164"/>
      <c r="N73" s="164"/>
      <c r="O73" s="163" t="s">
        <v>139</v>
      </c>
      <c r="P73" s="162"/>
    </row>
    <row r="74" spans="1:19" x14ac:dyDescent="0.2">
      <c r="K74" s="161" t="s">
        <v>35</v>
      </c>
      <c r="L74" s="163" t="s">
        <v>138</v>
      </c>
      <c r="M74" s="164"/>
      <c r="N74" s="164"/>
      <c r="O74" s="163" t="s">
        <v>137</v>
      </c>
      <c r="P74" s="162"/>
    </row>
    <row r="75" spans="1:19" x14ac:dyDescent="0.2">
      <c r="K75" s="161" t="s">
        <v>32</v>
      </c>
      <c r="L75" s="163" t="s">
        <v>136</v>
      </c>
      <c r="M75" s="164"/>
      <c r="N75" s="164"/>
      <c r="O75" s="163" t="s">
        <v>15</v>
      </c>
      <c r="P75" s="162"/>
    </row>
    <row r="76" spans="1:19" x14ac:dyDescent="0.2">
      <c r="K76" s="161" t="s">
        <v>20</v>
      </c>
      <c r="L76" s="163" t="s">
        <v>135</v>
      </c>
      <c r="M76" s="164"/>
      <c r="N76" s="164"/>
      <c r="O76" s="163" t="s">
        <v>134</v>
      </c>
      <c r="P76" s="162"/>
    </row>
    <row r="77" spans="1:19" x14ac:dyDescent="0.2">
      <c r="K77" s="161" t="s">
        <v>26</v>
      </c>
      <c r="L77" s="163" t="s">
        <v>133</v>
      </c>
      <c r="M77" s="164"/>
      <c r="N77" s="164"/>
      <c r="O77" s="163" t="s">
        <v>132</v>
      </c>
      <c r="P77" s="162"/>
    </row>
    <row r="78" spans="1:19" x14ac:dyDescent="0.2">
      <c r="K78" s="161" t="s">
        <v>23</v>
      </c>
      <c r="L78" s="163" t="s">
        <v>131</v>
      </c>
      <c r="M78" s="164"/>
      <c r="N78" s="164"/>
      <c r="O78" s="163" t="s">
        <v>130</v>
      </c>
      <c r="P78" s="162"/>
    </row>
    <row r="79" spans="1:19" x14ac:dyDescent="0.2">
      <c r="K79" s="161" t="s">
        <v>129</v>
      </c>
      <c r="L79" s="163" t="s">
        <v>128</v>
      </c>
      <c r="M79" s="164"/>
      <c r="N79" s="164"/>
      <c r="O79" s="163" t="s">
        <v>24</v>
      </c>
      <c r="P79" s="162"/>
    </row>
    <row r="80" spans="1:19" x14ac:dyDescent="0.2">
      <c r="K80" s="161" t="s">
        <v>17</v>
      </c>
      <c r="L80" s="163" t="s">
        <v>127</v>
      </c>
      <c r="M80" s="164"/>
      <c r="N80" s="164"/>
      <c r="O80" s="163" t="s">
        <v>30</v>
      </c>
      <c r="P80" s="162"/>
    </row>
    <row r="81" spans="11:16" x14ac:dyDescent="0.2">
      <c r="K81" s="161" t="s">
        <v>14</v>
      </c>
      <c r="L81" s="163"/>
      <c r="M81" s="164"/>
      <c r="N81" s="164"/>
      <c r="O81" s="163" t="s">
        <v>126</v>
      </c>
      <c r="P81" s="162"/>
    </row>
    <row r="82" spans="11:16" x14ac:dyDescent="0.2">
      <c r="K82" s="161" t="s">
        <v>11</v>
      </c>
      <c r="L82" s="163"/>
      <c r="M82" s="164"/>
      <c r="N82" s="164"/>
      <c r="O82" s="163" t="s">
        <v>33</v>
      </c>
      <c r="P82" s="162"/>
    </row>
    <row r="83" spans="11:16" x14ac:dyDescent="0.2">
      <c r="K83" s="161" t="s">
        <v>8</v>
      </c>
      <c r="L83" s="160"/>
      <c r="M83" s="160"/>
      <c r="N83" s="160"/>
      <c r="O83" s="163" t="s">
        <v>125</v>
      </c>
      <c r="P83" s="162"/>
    </row>
    <row r="84" spans="11:16" x14ac:dyDescent="0.2">
      <c r="K84" s="161" t="s">
        <v>7</v>
      </c>
      <c r="L84" s="160"/>
      <c r="M84" s="160"/>
      <c r="N84" s="160"/>
      <c r="O84" s="163" t="s">
        <v>47</v>
      </c>
      <c r="P84" s="162"/>
    </row>
    <row r="85" spans="11:16" x14ac:dyDescent="0.2">
      <c r="K85" s="161" t="s">
        <v>6</v>
      </c>
      <c r="L85" s="160"/>
      <c r="M85" s="160"/>
      <c r="N85" s="160"/>
      <c r="O85" s="163" t="s">
        <v>124</v>
      </c>
      <c r="P85" s="162"/>
    </row>
    <row r="86" spans="11:16" x14ac:dyDescent="0.2">
      <c r="K86" s="161" t="s">
        <v>5</v>
      </c>
      <c r="L86" s="160"/>
      <c r="M86" s="160"/>
      <c r="N86" s="160"/>
      <c r="O86" s="163" t="s">
        <v>123</v>
      </c>
      <c r="P86" s="162"/>
    </row>
    <row r="87" spans="11:16" x14ac:dyDescent="0.2">
      <c r="K87" s="161" t="s">
        <v>4</v>
      </c>
      <c r="L87" s="160"/>
      <c r="M87" s="160"/>
      <c r="N87" s="160"/>
      <c r="O87" s="163" t="s">
        <v>12</v>
      </c>
      <c r="P87" s="162"/>
    </row>
    <row r="88" spans="11:16" x14ac:dyDescent="0.2">
      <c r="K88" s="161" t="s">
        <v>3</v>
      </c>
      <c r="L88" s="160"/>
      <c r="M88" s="160"/>
      <c r="N88" s="160"/>
      <c r="O88" s="163" t="s">
        <v>122</v>
      </c>
      <c r="P88" s="162"/>
    </row>
    <row r="89" spans="11:16" x14ac:dyDescent="0.2">
      <c r="K89" s="161" t="s">
        <v>2</v>
      </c>
      <c r="L89" s="160"/>
      <c r="M89" s="160"/>
      <c r="N89" s="160"/>
      <c r="O89" s="163" t="s">
        <v>44</v>
      </c>
      <c r="P89" s="162"/>
    </row>
    <row r="90" spans="11:16" x14ac:dyDescent="0.2">
      <c r="K90" s="161" t="s">
        <v>1</v>
      </c>
      <c r="L90" s="160"/>
      <c r="M90" s="160"/>
      <c r="N90" s="160"/>
      <c r="O90" s="163" t="s">
        <v>9</v>
      </c>
      <c r="P90" s="162"/>
    </row>
    <row r="91" spans="11:16" x14ac:dyDescent="0.2">
      <c r="K91" s="161" t="s">
        <v>0</v>
      </c>
      <c r="L91" s="160"/>
      <c r="M91" s="160"/>
      <c r="N91" s="160"/>
      <c r="O91" s="160"/>
      <c r="P91" s="160"/>
    </row>
  </sheetData>
  <sheetProtection password="CF34" sheet="1" objects="1" scenarios="1" selectLockedCells="1"/>
  <mergeCells count="94">
    <mergeCell ref="A62:S62"/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52:S52"/>
    <mergeCell ref="B57:C57"/>
    <mergeCell ref="E57:H57"/>
    <mergeCell ref="L57:M57"/>
    <mergeCell ref="O57:R57"/>
    <mergeCell ref="C47:D47"/>
    <mergeCell ref="J47:K47"/>
    <mergeCell ref="Q47:S47"/>
    <mergeCell ref="A49:S49"/>
    <mergeCell ref="A50:S50"/>
    <mergeCell ref="C43:H43"/>
    <mergeCell ref="L43:M43"/>
    <mergeCell ref="P43:S43"/>
    <mergeCell ref="C46:D46"/>
    <mergeCell ref="J46:K46"/>
    <mergeCell ref="C41:E41"/>
    <mergeCell ref="G41:H41"/>
    <mergeCell ref="M41:O41"/>
    <mergeCell ref="Q41:R41"/>
    <mergeCell ref="C42:E42"/>
    <mergeCell ref="M42:O42"/>
    <mergeCell ref="A35:B36"/>
    <mergeCell ref="K35:L36"/>
    <mergeCell ref="I36:I37"/>
    <mergeCell ref="S36:S37"/>
    <mergeCell ref="A37:B37"/>
    <mergeCell ref="K37:L37"/>
    <mergeCell ref="S31:S32"/>
    <mergeCell ref="A32:B32"/>
    <mergeCell ref="K32:L32"/>
    <mergeCell ref="A33:B34"/>
    <mergeCell ref="K33:L34"/>
    <mergeCell ref="A28:B29"/>
    <mergeCell ref="K28:L29"/>
    <mergeCell ref="A30:B31"/>
    <mergeCell ref="K30:L31"/>
    <mergeCell ref="I31:I32"/>
    <mergeCell ref="A25:B26"/>
    <mergeCell ref="K25:L26"/>
    <mergeCell ref="I26:I27"/>
    <mergeCell ref="S26:S27"/>
    <mergeCell ref="A27:B27"/>
    <mergeCell ref="K27:L27"/>
    <mergeCell ref="S21:S22"/>
    <mergeCell ref="A22:B22"/>
    <mergeCell ref="K22:L22"/>
    <mergeCell ref="A23:B24"/>
    <mergeCell ref="K23:L24"/>
    <mergeCell ref="A18:B19"/>
    <mergeCell ref="K18:L19"/>
    <mergeCell ref="A20:B21"/>
    <mergeCell ref="K20:L21"/>
    <mergeCell ref="I21:I22"/>
    <mergeCell ref="A15:B16"/>
    <mergeCell ref="K15:L16"/>
    <mergeCell ref="I16:I17"/>
    <mergeCell ref="S16:S17"/>
    <mergeCell ref="A17:B17"/>
    <mergeCell ref="K17:L17"/>
    <mergeCell ref="S11:S12"/>
    <mergeCell ref="A12:B12"/>
    <mergeCell ref="K12:L12"/>
    <mergeCell ref="A13:B14"/>
    <mergeCell ref="K13:L14"/>
    <mergeCell ref="A8:B9"/>
    <mergeCell ref="K8:L9"/>
    <mergeCell ref="A10:B11"/>
    <mergeCell ref="K10:L11"/>
    <mergeCell ref="I11:I12"/>
    <mergeCell ref="A5:B5"/>
    <mergeCell ref="C5:C6"/>
    <mergeCell ref="D5:G5"/>
    <mergeCell ref="K5:L5"/>
    <mergeCell ref="M5:M6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</mergeCells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$O$67:$O$91</formula1>
      <formula2>0</formula2>
    </dataValidation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$L$67:$L$83</formula1>
      <formula2>0</formula2>
    </dataValidation>
    <dataValidation type="list" allowBlank="1" showInputMessage="1" showErrorMessage="1" prompt="Vyber čas ukončení" sqref="C47:D47 IY47:IZ47 SU47:SV47 ACQ47:ACR47 AMM47:AMN47 AWI47:AWJ47 BGE47:BGF47 BQA47:BQB47 BZW47:BZX47 CJS47:CJT47 CTO47:CTP47 DDK47:DDL47 DNG47:DNH47 DXC47:DXD47 EGY47:EGZ47 EQU47:EQV47 FAQ47:FAR47 FKM47:FKN47 FUI47:FUJ47 GEE47:GEF47 GOA47:GOB47 GXW47:GXX47 HHS47:HHT47 HRO47:HRP47 IBK47:IBL47 ILG47:ILH47 IVC47:IVD47 JEY47:JEZ47 JOU47:JOV47 JYQ47:JYR47 KIM47:KIN47 KSI47:KSJ47 LCE47:LCF47 LMA47:LMB47 LVW47:LVX47 MFS47:MFT47 MPO47:MPP47 MZK47:MZL47 NJG47:NJH47 NTC47:NTD47 OCY47:OCZ47 OMU47:OMV47 OWQ47:OWR47 PGM47:PGN47 PQI47:PQJ47 QAE47:QAF47 QKA47:QKB47 QTW47:QTX47 RDS47:RDT47 RNO47:RNP47 RXK47:RXL47 SHG47:SHH47 SRC47:SRD47 TAY47:TAZ47 TKU47:TKV47 TUQ47:TUR47 UEM47:UEN47 UOI47:UOJ47 UYE47:UYF47 VIA47:VIB47 VRW47:VRX47 WBS47:WBT47 WLO47:WLP47 WVK47:WVL47 C65583:D65583 IY65583:IZ65583 SU65583:SV65583 ACQ65583:ACR65583 AMM65583:AMN65583 AWI65583:AWJ65583 BGE65583:BGF65583 BQA65583:BQB65583 BZW65583:BZX65583 CJS65583:CJT65583 CTO65583:CTP65583 DDK65583:DDL65583 DNG65583:DNH65583 DXC65583:DXD65583 EGY65583:EGZ65583 EQU65583:EQV65583 FAQ65583:FAR65583 FKM65583:FKN65583 FUI65583:FUJ65583 GEE65583:GEF65583 GOA65583:GOB65583 GXW65583:GXX65583 HHS65583:HHT65583 HRO65583:HRP65583 IBK65583:IBL65583 ILG65583:ILH65583 IVC65583:IVD65583 JEY65583:JEZ65583 JOU65583:JOV65583 JYQ65583:JYR65583 KIM65583:KIN65583 KSI65583:KSJ65583 LCE65583:LCF65583 LMA65583:LMB65583 LVW65583:LVX65583 MFS65583:MFT65583 MPO65583:MPP65583 MZK65583:MZL65583 NJG65583:NJH65583 NTC65583:NTD65583 OCY65583:OCZ65583 OMU65583:OMV65583 OWQ65583:OWR65583 PGM65583:PGN65583 PQI65583:PQJ65583 QAE65583:QAF65583 QKA65583:QKB65583 QTW65583:QTX65583 RDS65583:RDT65583 RNO65583:RNP65583 RXK65583:RXL65583 SHG65583:SHH65583 SRC65583:SRD65583 TAY65583:TAZ65583 TKU65583:TKV65583 TUQ65583:TUR65583 UEM65583:UEN65583 UOI65583:UOJ65583 UYE65583:UYF65583 VIA65583:VIB65583 VRW65583:VRX65583 WBS65583:WBT65583 WLO65583:WLP65583 WVK65583:WVL65583 C131119:D131119 IY131119:IZ131119 SU131119:SV131119 ACQ131119:ACR131119 AMM131119:AMN131119 AWI131119:AWJ131119 BGE131119:BGF131119 BQA131119:BQB131119 BZW131119:BZX131119 CJS131119:CJT131119 CTO131119:CTP131119 DDK131119:DDL131119 DNG131119:DNH131119 DXC131119:DXD131119 EGY131119:EGZ131119 EQU131119:EQV131119 FAQ131119:FAR131119 FKM131119:FKN131119 FUI131119:FUJ131119 GEE131119:GEF131119 GOA131119:GOB131119 GXW131119:GXX131119 HHS131119:HHT131119 HRO131119:HRP131119 IBK131119:IBL131119 ILG131119:ILH131119 IVC131119:IVD131119 JEY131119:JEZ131119 JOU131119:JOV131119 JYQ131119:JYR131119 KIM131119:KIN131119 KSI131119:KSJ131119 LCE131119:LCF131119 LMA131119:LMB131119 LVW131119:LVX131119 MFS131119:MFT131119 MPO131119:MPP131119 MZK131119:MZL131119 NJG131119:NJH131119 NTC131119:NTD131119 OCY131119:OCZ131119 OMU131119:OMV131119 OWQ131119:OWR131119 PGM131119:PGN131119 PQI131119:PQJ131119 QAE131119:QAF131119 QKA131119:QKB131119 QTW131119:QTX131119 RDS131119:RDT131119 RNO131119:RNP131119 RXK131119:RXL131119 SHG131119:SHH131119 SRC131119:SRD131119 TAY131119:TAZ131119 TKU131119:TKV131119 TUQ131119:TUR131119 UEM131119:UEN131119 UOI131119:UOJ131119 UYE131119:UYF131119 VIA131119:VIB131119 VRW131119:VRX131119 WBS131119:WBT131119 WLO131119:WLP131119 WVK131119:WVL131119 C196655:D196655 IY196655:IZ196655 SU196655:SV196655 ACQ196655:ACR196655 AMM196655:AMN196655 AWI196655:AWJ196655 BGE196655:BGF196655 BQA196655:BQB196655 BZW196655:BZX196655 CJS196655:CJT196655 CTO196655:CTP196655 DDK196655:DDL196655 DNG196655:DNH196655 DXC196655:DXD196655 EGY196655:EGZ196655 EQU196655:EQV196655 FAQ196655:FAR196655 FKM196655:FKN196655 FUI196655:FUJ196655 GEE196655:GEF196655 GOA196655:GOB196655 GXW196655:GXX196655 HHS196655:HHT196655 HRO196655:HRP196655 IBK196655:IBL196655 ILG196655:ILH196655 IVC196655:IVD196655 JEY196655:JEZ196655 JOU196655:JOV196655 JYQ196655:JYR196655 KIM196655:KIN196655 KSI196655:KSJ196655 LCE196655:LCF196655 LMA196655:LMB196655 LVW196655:LVX196655 MFS196655:MFT196655 MPO196655:MPP196655 MZK196655:MZL196655 NJG196655:NJH196655 NTC196655:NTD196655 OCY196655:OCZ196655 OMU196655:OMV196655 OWQ196655:OWR196655 PGM196655:PGN196655 PQI196655:PQJ196655 QAE196655:QAF196655 QKA196655:QKB196655 QTW196655:QTX196655 RDS196655:RDT196655 RNO196655:RNP196655 RXK196655:RXL196655 SHG196655:SHH196655 SRC196655:SRD196655 TAY196655:TAZ196655 TKU196655:TKV196655 TUQ196655:TUR196655 UEM196655:UEN196655 UOI196655:UOJ196655 UYE196655:UYF196655 VIA196655:VIB196655 VRW196655:VRX196655 WBS196655:WBT196655 WLO196655:WLP196655 WVK196655:WVL196655 C262191:D262191 IY262191:IZ262191 SU262191:SV262191 ACQ262191:ACR262191 AMM262191:AMN262191 AWI262191:AWJ262191 BGE262191:BGF262191 BQA262191:BQB262191 BZW262191:BZX262191 CJS262191:CJT262191 CTO262191:CTP262191 DDK262191:DDL262191 DNG262191:DNH262191 DXC262191:DXD262191 EGY262191:EGZ262191 EQU262191:EQV262191 FAQ262191:FAR262191 FKM262191:FKN262191 FUI262191:FUJ262191 GEE262191:GEF262191 GOA262191:GOB262191 GXW262191:GXX262191 HHS262191:HHT262191 HRO262191:HRP262191 IBK262191:IBL262191 ILG262191:ILH262191 IVC262191:IVD262191 JEY262191:JEZ262191 JOU262191:JOV262191 JYQ262191:JYR262191 KIM262191:KIN262191 KSI262191:KSJ262191 LCE262191:LCF262191 LMA262191:LMB262191 LVW262191:LVX262191 MFS262191:MFT262191 MPO262191:MPP262191 MZK262191:MZL262191 NJG262191:NJH262191 NTC262191:NTD262191 OCY262191:OCZ262191 OMU262191:OMV262191 OWQ262191:OWR262191 PGM262191:PGN262191 PQI262191:PQJ262191 QAE262191:QAF262191 QKA262191:QKB262191 QTW262191:QTX262191 RDS262191:RDT262191 RNO262191:RNP262191 RXK262191:RXL262191 SHG262191:SHH262191 SRC262191:SRD262191 TAY262191:TAZ262191 TKU262191:TKV262191 TUQ262191:TUR262191 UEM262191:UEN262191 UOI262191:UOJ262191 UYE262191:UYF262191 VIA262191:VIB262191 VRW262191:VRX262191 WBS262191:WBT262191 WLO262191:WLP262191 WVK262191:WVL262191 C327727:D327727 IY327727:IZ327727 SU327727:SV327727 ACQ327727:ACR327727 AMM327727:AMN327727 AWI327727:AWJ327727 BGE327727:BGF327727 BQA327727:BQB327727 BZW327727:BZX327727 CJS327727:CJT327727 CTO327727:CTP327727 DDK327727:DDL327727 DNG327727:DNH327727 DXC327727:DXD327727 EGY327727:EGZ327727 EQU327727:EQV327727 FAQ327727:FAR327727 FKM327727:FKN327727 FUI327727:FUJ327727 GEE327727:GEF327727 GOA327727:GOB327727 GXW327727:GXX327727 HHS327727:HHT327727 HRO327727:HRP327727 IBK327727:IBL327727 ILG327727:ILH327727 IVC327727:IVD327727 JEY327727:JEZ327727 JOU327727:JOV327727 JYQ327727:JYR327727 KIM327727:KIN327727 KSI327727:KSJ327727 LCE327727:LCF327727 LMA327727:LMB327727 LVW327727:LVX327727 MFS327727:MFT327727 MPO327727:MPP327727 MZK327727:MZL327727 NJG327727:NJH327727 NTC327727:NTD327727 OCY327727:OCZ327727 OMU327727:OMV327727 OWQ327727:OWR327727 PGM327727:PGN327727 PQI327727:PQJ327727 QAE327727:QAF327727 QKA327727:QKB327727 QTW327727:QTX327727 RDS327727:RDT327727 RNO327727:RNP327727 RXK327727:RXL327727 SHG327727:SHH327727 SRC327727:SRD327727 TAY327727:TAZ327727 TKU327727:TKV327727 TUQ327727:TUR327727 UEM327727:UEN327727 UOI327727:UOJ327727 UYE327727:UYF327727 VIA327727:VIB327727 VRW327727:VRX327727 WBS327727:WBT327727 WLO327727:WLP327727 WVK327727:WVL327727 C393263:D393263 IY393263:IZ393263 SU393263:SV393263 ACQ393263:ACR393263 AMM393263:AMN393263 AWI393263:AWJ393263 BGE393263:BGF393263 BQA393263:BQB393263 BZW393263:BZX393263 CJS393263:CJT393263 CTO393263:CTP393263 DDK393263:DDL393263 DNG393263:DNH393263 DXC393263:DXD393263 EGY393263:EGZ393263 EQU393263:EQV393263 FAQ393263:FAR393263 FKM393263:FKN393263 FUI393263:FUJ393263 GEE393263:GEF393263 GOA393263:GOB393263 GXW393263:GXX393263 HHS393263:HHT393263 HRO393263:HRP393263 IBK393263:IBL393263 ILG393263:ILH393263 IVC393263:IVD393263 JEY393263:JEZ393263 JOU393263:JOV393263 JYQ393263:JYR393263 KIM393263:KIN393263 KSI393263:KSJ393263 LCE393263:LCF393263 LMA393263:LMB393263 LVW393263:LVX393263 MFS393263:MFT393263 MPO393263:MPP393263 MZK393263:MZL393263 NJG393263:NJH393263 NTC393263:NTD393263 OCY393263:OCZ393263 OMU393263:OMV393263 OWQ393263:OWR393263 PGM393263:PGN393263 PQI393263:PQJ393263 QAE393263:QAF393263 QKA393263:QKB393263 QTW393263:QTX393263 RDS393263:RDT393263 RNO393263:RNP393263 RXK393263:RXL393263 SHG393263:SHH393263 SRC393263:SRD393263 TAY393263:TAZ393263 TKU393263:TKV393263 TUQ393263:TUR393263 UEM393263:UEN393263 UOI393263:UOJ393263 UYE393263:UYF393263 VIA393263:VIB393263 VRW393263:VRX393263 WBS393263:WBT393263 WLO393263:WLP393263 WVK393263:WVL393263 C458799:D458799 IY458799:IZ458799 SU458799:SV458799 ACQ458799:ACR458799 AMM458799:AMN458799 AWI458799:AWJ458799 BGE458799:BGF458799 BQA458799:BQB458799 BZW458799:BZX458799 CJS458799:CJT458799 CTO458799:CTP458799 DDK458799:DDL458799 DNG458799:DNH458799 DXC458799:DXD458799 EGY458799:EGZ458799 EQU458799:EQV458799 FAQ458799:FAR458799 FKM458799:FKN458799 FUI458799:FUJ458799 GEE458799:GEF458799 GOA458799:GOB458799 GXW458799:GXX458799 HHS458799:HHT458799 HRO458799:HRP458799 IBK458799:IBL458799 ILG458799:ILH458799 IVC458799:IVD458799 JEY458799:JEZ458799 JOU458799:JOV458799 JYQ458799:JYR458799 KIM458799:KIN458799 KSI458799:KSJ458799 LCE458799:LCF458799 LMA458799:LMB458799 LVW458799:LVX458799 MFS458799:MFT458799 MPO458799:MPP458799 MZK458799:MZL458799 NJG458799:NJH458799 NTC458799:NTD458799 OCY458799:OCZ458799 OMU458799:OMV458799 OWQ458799:OWR458799 PGM458799:PGN458799 PQI458799:PQJ458799 QAE458799:QAF458799 QKA458799:QKB458799 QTW458799:QTX458799 RDS458799:RDT458799 RNO458799:RNP458799 RXK458799:RXL458799 SHG458799:SHH458799 SRC458799:SRD458799 TAY458799:TAZ458799 TKU458799:TKV458799 TUQ458799:TUR458799 UEM458799:UEN458799 UOI458799:UOJ458799 UYE458799:UYF458799 VIA458799:VIB458799 VRW458799:VRX458799 WBS458799:WBT458799 WLO458799:WLP458799 WVK458799:WVL458799 C524335:D524335 IY524335:IZ524335 SU524335:SV524335 ACQ524335:ACR524335 AMM524335:AMN524335 AWI524335:AWJ524335 BGE524335:BGF524335 BQA524335:BQB524335 BZW524335:BZX524335 CJS524335:CJT524335 CTO524335:CTP524335 DDK524335:DDL524335 DNG524335:DNH524335 DXC524335:DXD524335 EGY524335:EGZ524335 EQU524335:EQV524335 FAQ524335:FAR524335 FKM524335:FKN524335 FUI524335:FUJ524335 GEE524335:GEF524335 GOA524335:GOB524335 GXW524335:GXX524335 HHS524335:HHT524335 HRO524335:HRP524335 IBK524335:IBL524335 ILG524335:ILH524335 IVC524335:IVD524335 JEY524335:JEZ524335 JOU524335:JOV524335 JYQ524335:JYR524335 KIM524335:KIN524335 KSI524335:KSJ524335 LCE524335:LCF524335 LMA524335:LMB524335 LVW524335:LVX524335 MFS524335:MFT524335 MPO524335:MPP524335 MZK524335:MZL524335 NJG524335:NJH524335 NTC524335:NTD524335 OCY524335:OCZ524335 OMU524335:OMV524335 OWQ524335:OWR524335 PGM524335:PGN524335 PQI524335:PQJ524335 QAE524335:QAF524335 QKA524335:QKB524335 QTW524335:QTX524335 RDS524335:RDT524335 RNO524335:RNP524335 RXK524335:RXL524335 SHG524335:SHH524335 SRC524335:SRD524335 TAY524335:TAZ524335 TKU524335:TKV524335 TUQ524335:TUR524335 UEM524335:UEN524335 UOI524335:UOJ524335 UYE524335:UYF524335 VIA524335:VIB524335 VRW524335:VRX524335 WBS524335:WBT524335 WLO524335:WLP524335 WVK524335:WVL524335 C589871:D589871 IY589871:IZ589871 SU589871:SV589871 ACQ589871:ACR589871 AMM589871:AMN589871 AWI589871:AWJ589871 BGE589871:BGF589871 BQA589871:BQB589871 BZW589871:BZX589871 CJS589871:CJT589871 CTO589871:CTP589871 DDK589871:DDL589871 DNG589871:DNH589871 DXC589871:DXD589871 EGY589871:EGZ589871 EQU589871:EQV589871 FAQ589871:FAR589871 FKM589871:FKN589871 FUI589871:FUJ589871 GEE589871:GEF589871 GOA589871:GOB589871 GXW589871:GXX589871 HHS589871:HHT589871 HRO589871:HRP589871 IBK589871:IBL589871 ILG589871:ILH589871 IVC589871:IVD589871 JEY589871:JEZ589871 JOU589871:JOV589871 JYQ589871:JYR589871 KIM589871:KIN589871 KSI589871:KSJ589871 LCE589871:LCF589871 LMA589871:LMB589871 LVW589871:LVX589871 MFS589871:MFT589871 MPO589871:MPP589871 MZK589871:MZL589871 NJG589871:NJH589871 NTC589871:NTD589871 OCY589871:OCZ589871 OMU589871:OMV589871 OWQ589871:OWR589871 PGM589871:PGN589871 PQI589871:PQJ589871 QAE589871:QAF589871 QKA589871:QKB589871 QTW589871:QTX589871 RDS589871:RDT589871 RNO589871:RNP589871 RXK589871:RXL589871 SHG589871:SHH589871 SRC589871:SRD589871 TAY589871:TAZ589871 TKU589871:TKV589871 TUQ589871:TUR589871 UEM589871:UEN589871 UOI589871:UOJ589871 UYE589871:UYF589871 VIA589871:VIB589871 VRW589871:VRX589871 WBS589871:WBT589871 WLO589871:WLP589871 WVK589871:WVL589871 C655407:D655407 IY655407:IZ655407 SU655407:SV655407 ACQ655407:ACR655407 AMM655407:AMN655407 AWI655407:AWJ655407 BGE655407:BGF655407 BQA655407:BQB655407 BZW655407:BZX655407 CJS655407:CJT655407 CTO655407:CTP655407 DDK655407:DDL655407 DNG655407:DNH655407 DXC655407:DXD655407 EGY655407:EGZ655407 EQU655407:EQV655407 FAQ655407:FAR655407 FKM655407:FKN655407 FUI655407:FUJ655407 GEE655407:GEF655407 GOA655407:GOB655407 GXW655407:GXX655407 HHS655407:HHT655407 HRO655407:HRP655407 IBK655407:IBL655407 ILG655407:ILH655407 IVC655407:IVD655407 JEY655407:JEZ655407 JOU655407:JOV655407 JYQ655407:JYR655407 KIM655407:KIN655407 KSI655407:KSJ655407 LCE655407:LCF655407 LMA655407:LMB655407 LVW655407:LVX655407 MFS655407:MFT655407 MPO655407:MPP655407 MZK655407:MZL655407 NJG655407:NJH655407 NTC655407:NTD655407 OCY655407:OCZ655407 OMU655407:OMV655407 OWQ655407:OWR655407 PGM655407:PGN655407 PQI655407:PQJ655407 QAE655407:QAF655407 QKA655407:QKB655407 QTW655407:QTX655407 RDS655407:RDT655407 RNO655407:RNP655407 RXK655407:RXL655407 SHG655407:SHH655407 SRC655407:SRD655407 TAY655407:TAZ655407 TKU655407:TKV655407 TUQ655407:TUR655407 UEM655407:UEN655407 UOI655407:UOJ655407 UYE655407:UYF655407 VIA655407:VIB655407 VRW655407:VRX655407 WBS655407:WBT655407 WLO655407:WLP655407 WVK655407:WVL655407 C720943:D720943 IY720943:IZ720943 SU720943:SV720943 ACQ720943:ACR720943 AMM720943:AMN720943 AWI720943:AWJ720943 BGE720943:BGF720943 BQA720943:BQB720943 BZW720943:BZX720943 CJS720943:CJT720943 CTO720943:CTP720943 DDK720943:DDL720943 DNG720943:DNH720943 DXC720943:DXD720943 EGY720943:EGZ720943 EQU720943:EQV720943 FAQ720943:FAR720943 FKM720943:FKN720943 FUI720943:FUJ720943 GEE720943:GEF720943 GOA720943:GOB720943 GXW720943:GXX720943 HHS720943:HHT720943 HRO720943:HRP720943 IBK720943:IBL720943 ILG720943:ILH720943 IVC720943:IVD720943 JEY720943:JEZ720943 JOU720943:JOV720943 JYQ720943:JYR720943 KIM720943:KIN720943 KSI720943:KSJ720943 LCE720943:LCF720943 LMA720943:LMB720943 LVW720943:LVX720943 MFS720943:MFT720943 MPO720943:MPP720943 MZK720943:MZL720943 NJG720943:NJH720943 NTC720943:NTD720943 OCY720943:OCZ720943 OMU720943:OMV720943 OWQ720943:OWR720943 PGM720943:PGN720943 PQI720943:PQJ720943 QAE720943:QAF720943 QKA720943:QKB720943 QTW720943:QTX720943 RDS720943:RDT720943 RNO720943:RNP720943 RXK720943:RXL720943 SHG720943:SHH720943 SRC720943:SRD720943 TAY720943:TAZ720943 TKU720943:TKV720943 TUQ720943:TUR720943 UEM720943:UEN720943 UOI720943:UOJ720943 UYE720943:UYF720943 VIA720943:VIB720943 VRW720943:VRX720943 WBS720943:WBT720943 WLO720943:WLP720943 WVK720943:WVL720943 C786479:D786479 IY786479:IZ786479 SU786479:SV786479 ACQ786479:ACR786479 AMM786479:AMN786479 AWI786479:AWJ786479 BGE786479:BGF786479 BQA786479:BQB786479 BZW786479:BZX786479 CJS786479:CJT786479 CTO786479:CTP786479 DDK786479:DDL786479 DNG786479:DNH786479 DXC786479:DXD786479 EGY786479:EGZ786479 EQU786479:EQV786479 FAQ786479:FAR786479 FKM786479:FKN786479 FUI786479:FUJ786479 GEE786479:GEF786479 GOA786479:GOB786479 GXW786479:GXX786479 HHS786479:HHT786479 HRO786479:HRP786479 IBK786479:IBL786479 ILG786479:ILH786479 IVC786479:IVD786479 JEY786479:JEZ786479 JOU786479:JOV786479 JYQ786479:JYR786479 KIM786479:KIN786479 KSI786479:KSJ786479 LCE786479:LCF786479 LMA786479:LMB786479 LVW786479:LVX786479 MFS786479:MFT786479 MPO786479:MPP786479 MZK786479:MZL786479 NJG786479:NJH786479 NTC786479:NTD786479 OCY786479:OCZ786479 OMU786479:OMV786479 OWQ786479:OWR786479 PGM786479:PGN786479 PQI786479:PQJ786479 QAE786479:QAF786479 QKA786479:QKB786479 QTW786479:QTX786479 RDS786479:RDT786479 RNO786479:RNP786479 RXK786479:RXL786479 SHG786479:SHH786479 SRC786479:SRD786479 TAY786479:TAZ786479 TKU786479:TKV786479 TUQ786479:TUR786479 UEM786479:UEN786479 UOI786479:UOJ786479 UYE786479:UYF786479 VIA786479:VIB786479 VRW786479:VRX786479 WBS786479:WBT786479 WLO786479:WLP786479 WVK786479:WVL786479 C852015:D852015 IY852015:IZ852015 SU852015:SV852015 ACQ852015:ACR852015 AMM852015:AMN852015 AWI852015:AWJ852015 BGE852015:BGF852015 BQA852015:BQB852015 BZW852015:BZX852015 CJS852015:CJT852015 CTO852015:CTP852015 DDK852015:DDL852015 DNG852015:DNH852015 DXC852015:DXD852015 EGY852015:EGZ852015 EQU852015:EQV852015 FAQ852015:FAR852015 FKM852015:FKN852015 FUI852015:FUJ852015 GEE852015:GEF852015 GOA852015:GOB852015 GXW852015:GXX852015 HHS852015:HHT852015 HRO852015:HRP852015 IBK852015:IBL852015 ILG852015:ILH852015 IVC852015:IVD852015 JEY852015:JEZ852015 JOU852015:JOV852015 JYQ852015:JYR852015 KIM852015:KIN852015 KSI852015:KSJ852015 LCE852015:LCF852015 LMA852015:LMB852015 LVW852015:LVX852015 MFS852015:MFT852015 MPO852015:MPP852015 MZK852015:MZL852015 NJG852015:NJH852015 NTC852015:NTD852015 OCY852015:OCZ852015 OMU852015:OMV852015 OWQ852015:OWR852015 PGM852015:PGN852015 PQI852015:PQJ852015 QAE852015:QAF852015 QKA852015:QKB852015 QTW852015:QTX852015 RDS852015:RDT852015 RNO852015:RNP852015 RXK852015:RXL852015 SHG852015:SHH852015 SRC852015:SRD852015 TAY852015:TAZ852015 TKU852015:TKV852015 TUQ852015:TUR852015 UEM852015:UEN852015 UOI852015:UOJ852015 UYE852015:UYF852015 VIA852015:VIB852015 VRW852015:VRX852015 WBS852015:WBT852015 WLO852015:WLP852015 WVK852015:WVL852015 C917551:D917551 IY917551:IZ917551 SU917551:SV917551 ACQ917551:ACR917551 AMM917551:AMN917551 AWI917551:AWJ917551 BGE917551:BGF917551 BQA917551:BQB917551 BZW917551:BZX917551 CJS917551:CJT917551 CTO917551:CTP917551 DDK917551:DDL917551 DNG917551:DNH917551 DXC917551:DXD917551 EGY917551:EGZ917551 EQU917551:EQV917551 FAQ917551:FAR917551 FKM917551:FKN917551 FUI917551:FUJ917551 GEE917551:GEF917551 GOA917551:GOB917551 GXW917551:GXX917551 HHS917551:HHT917551 HRO917551:HRP917551 IBK917551:IBL917551 ILG917551:ILH917551 IVC917551:IVD917551 JEY917551:JEZ917551 JOU917551:JOV917551 JYQ917551:JYR917551 KIM917551:KIN917551 KSI917551:KSJ917551 LCE917551:LCF917551 LMA917551:LMB917551 LVW917551:LVX917551 MFS917551:MFT917551 MPO917551:MPP917551 MZK917551:MZL917551 NJG917551:NJH917551 NTC917551:NTD917551 OCY917551:OCZ917551 OMU917551:OMV917551 OWQ917551:OWR917551 PGM917551:PGN917551 PQI917551:PQJ917551 QAE917551:QAF917551 QKA917551:QKB917551 QTW917551:QTX917551 RDS917551:RDT917551 RNO917551:RNP917551 RXK917551:RXL917551 SHG917551:SHH917551 SRC917551:SRD917551 TAY917551:TAZ917551 TKU917551:TKV917551 TUQ917551:TUR917551 UEM917551:UEN917551 UOI917551:UOJ917551 UYE917551:UYF917551 VIA917551:VIB917551 VRW917551:VRX917551 WBS917551:WBT917551 WLO917551:WLP917551 WVK917551:WVL917551 C983087:D983087 IY983087:IZ983087 SU983087:SV983087 ACQ983087:ACR983087 AMM983087:AMN983087 AWI983087:AWJ983087 BGE983087:BGF983087 BQA983087:BQB983087 BZW983087:BZX983087 CJS983087:CJT983087 CTO983087:CTP983087 DDK983087:DDL983087 DNG983087:DNH983087 DXC983087:DXD983087 EGY983087:EGZ983087 EQU983087:EQV983087 FAQ983087:FAR983087 FKM983087:FKN983087 FUI983087:FUJ983087 GEE983087:GEF983087 GOA983087:GOB983087 GXW983087:GXX983087 HHS983087:HHT983087 HRO983087:HRP983087 IBK983087:IBL983087 ILG983087:ILH983087 IVC983087:IVD983087 JEY983087:JEZ983087 JOU983087:JOV983087 JYQ983087:JYR983087 KIM983087:KIN983087 KSI983087:KSJ983087 LCE983087:LCF983087 LMA983087:LMB983087 LVW983087:LVX983087 MFS983087:MFT983087 MPO983087:MPP983087 MZK983087:MZL983087 NJG983087:NJH983087 NTC983087:NTD983087 OCY983087:OCZ983087 OMU983087:OMV983087 OWQ983087:OWR983087 PGM983087:PGN983087 PQI983087:PQJ983087 QAE983087:QAF983087 QKA983087:QKB983087 QTW983087:QTX983087 RDS983087:RDT983087 RNO983087:RNP983087 RXK983087:RXL983087 SHG983087:SHH983087 SRC983087:SRD983087 TAY983087:TAZ983087 TKU983087:TKV983087 TUQ983087:TUR983087 UEM983087:UEN983087 UOI983087:UOJ983087 UYE983087:UYF983087 VIA983087:VIB983087 VRW983087:VRX983087 WBS983087:WBT983087 WLO983087:WLP983087 WVK983087:WVL983087">
      <formula1>$K$79:$K$91</formula1>
      <formula2>0</formula2>
    </dataValidation>
    <dataValidation type="list" allowBlank="1" showInputMessage="1" showErrorMessage="1" prompt="Vyber čas zahájení" sqref="C46:D46 IY46:IZ46 SU46:SV46 ACQ46:ACR46 AMM46:AMN46 AWI46:AWJ46 BGE46:BGF46 BQA46:BQB46 BZW46:BZX46 CJS46:CJT46 CTO46:CTP46 DDK46:DDL46 DNG46:DNH46 DXC46:DXD46 EGY46:EGZ46 EQU46:EQV46 FAQ46:FAR46 FKM46:FKN46 FUI46:FUJ46 GEE46:GEF46 GOA46:GOB46 GXW46:GXX46 HHS46:HHT46 HRO46:HRP46 IBK46:IBL46 ILG46:ILH46 IVC46:IVD46 JEY46:JEZ46 JOU46:JOV46 JYQ46:JYR46 KIM46:KIN46 KSI46:KSJ46 LCE46:LCF46 LMA46:LMB46 LVW46:LVX46 MFS46:MFT46 MPO46:MPP46 MZK46:MZL46 NJG46:NJH46 NTC46:NTD46 OCY46:OCZ46 OMU46:OMV46 OWQ46:OWR46 PGM46:PGN46 PQI46:PQJ46 QAE46:QAF46 QKA46:QKB46 QTW46:QTX46 RDS46:RDT46 RNO46:RNP46 RXK46:RXL46 SHG46:SHH46 SRC46:SRD46 TAY46:TAZ46 TKU46:TKV46 TUQ46:TUR46 UEM46:UEN46 UOI46:UOJ46 UYE46:UYF46 VIA46:VIB46 VRW46:VRX46 WBS46:WBT46 WLO46:WLP46 WVK46:WVL46 C65582:D65582 IY65582:IZ65582 SU65582:SV65582 ACQ65582:ACR65582 AMM65582:AMN65582 AWI65582:AWJ65582 BGE65582:BGF65582 BQA65582:BQB65582 BZW65582:BZX65582 CJS65582:CJT65582 CTO65582:CTP65582 DDK65582:DDL65582 DNG65582:DNH65582 DXC65582:DXD65582 EGY65582:EGZ65582 EQU65582:EQV65582 FAQ65582:FAR65582 FKM65582:FKN65582 FUI65582:FUJ65582 GEE65582:GEF65582 GOA65582:GOB65582 GXW65582:GXX65582 HHS65582:HHT65582 HRO65582:HRP65582 IBK65582:IBL65582 ILG65582:ILH65582 IVC65582:IVD65582 JEY65582:JEZ65582 JOU65582:JOV65582 JYQ65582:JYR65582 KIM65582:KIN65582 KSI65582:KSJ65582 LCE65582:LCF65582 LMA65582:LMB65582 LVW65582:LVX65582 MFS65582:MFT65582 MPO65582:MPP65582 MZK65582:MZL65582 NJG65582:NJH65582 NTC65582:NTD65582 OCY65582:OCZ65582 OMU65582:OMV65582 OWQ65582:OWR65582 PGM65582:PGN65582 PQI65582:PQJ65582 QAE65582:QAF65582 QKA65582:QKB65582 QTW65582:QTX65582 RDS65582:RDT65582 RNO65582:RNP65582 RXK65582:RXL65582 SHG65582:SHH65582 SRC65582:SRD65582 TAY65582:TAZ65582 TKU65582:TKV65582 TUQ65582:TUR65582 UEM65582:UEN65582 UOI65582:UOJ65582 UYE65582:UYF65582 VIA65582:VIB65582 VRW65582:VRX65582 WBS65582:WBT65582 WLO65582:WLP65582 WVK65582:WVL65582 C131118:D131118 IY131118:IZ131118 SU131118:SV131118 ACQ131118:ACR131118 AMM131118:AMN131118 AWI131118:AWJ131118 BGE131118:BGF131118 BQA131118:BQB131118 BZW131118:BZX131118 CJS131118:CJT131118 CTO131118:CTP131118 DDK131118:DDL131118 DNG131118:DNH131118 DXC131118:DXD131118 EGY131118:EGZ131118 EQU131118:EQV131118 FAQ131118:FAR131118 FKM131118:FKN131118 FUI131118:FUJ131118 GEE131118:GEF131118 GOA131118:GOB131118 GXW131118:GXX131118 HHS131118:HHT131118 HRO131118:HRP131118 IBK131118:IBL131118 ILG131118:ILH131118 IVC131118:IVD131118 JEY131118:JEZ131118 JOU131118:JOV131118 JYQ131118:JYR131118 KIM131118:KIN131118 KSI131118:KSJ131118 LCE131118:LCF131118 LMA131118:LMB131118 LVW131118:LVX131118 MFS131118:MFT131118 MPO131118:MPP131118 MZK131118:MZL131118 NJG131118:NJH131118 NTC131118:NTD131118 OCY131118:OCZ131118 OMU131118:OMV131118 OWQ131118:OWR131118 PGM131118:PGN131118 PQI131118:PQJ131118 QAE131118:QAF131118 QKA131118:QKB131118 QTW131118:QTX131118 RDS131118:RDT131118 RNO131118:RNP131118 RXK131118:RXL131118 SHG131118:SHH131118 SRC131118:SRD131118 TAY131118:TAZ131118 TKU131118:TKV131118 TUQ131118:TUR131118 UEM131118:UEN131118 UOI131118:UOJ131118 UYE131118:UYF131118 VIA131118:VIB131118 VRW131118:VRX131118 WBS131118:WBT131118 WLO131118:WLP131118 WVK131118:WVL131118 C196654:D196654 IY196654:IZ196654 SU196654:SV196654 ACQ196654:ACR196654 AMM196654:AMN196654 AWI196654:AWJ196654 BGE196654:BGF196654 BQA196654:BQB196654 BZW196654:BZX196654 CJS196654:CJT196654 CTO196654:CTP196654 DDK196654:DDL196654 DNG196654:DNH196654 DXC196654:DXD196654 EGY196654:EGZ196654 EQU196654:EQV196654 FAQ196654:FAR196654 FKM196654:FKN196654 FUI196654:FUJ196654 GEE196654:GEF196654 GOA196654:GOB196654 GXW196654:GXX196654 HHS196654:HHT196654 HRO196654:HRP196654 IBK196654:IBL196654 ILG196654:ILH196654 IVC196654:IVD196654 JEY196654:JEZ196654 JOU196654:JOV196654 JYQ196654:JYR196654 KIM196654:KIN196654 KSI196654:KSJ196654 LCE196654:LCF196654 LMA196654:LMB196654 LVW196654:LVX196654 MFS196654:MFT196654 MPO196654:MPP196654 MZK196654:MZL196654 NJG196654:NJH196654 NTC196654:NTD196654 OCY196654:OCZ196654 OMU196654:OMV196654 OWQ196654:OWR196654 PGM196654:PGN196654 PQI196654:PQJ196654 QAE196654:QAF196654 QKA196654:QKB196654 QTW196654:QTX196654 RDS196654:RDT196654 RNO196654:RNP196654 RXK196654:RXL196654 SHG196654:SHH196654 SRC196654:SRD196654 TAY196654:TAZ196654 TKU196654:TKV196654 TUQ196654:TUR196654 UEM196654:UEN196654 UOI196654:UOJ196654 UYE196654:UYF196654 VIA196654:VIB196654 VRW196654:VRX196654 WBS196654:WBT196654 WLO196654:WLP196654 WVK196654:WVL196654 C262190:D262190 IY262190:IZ262190 SU262190:SV262190 ACQ262190:ACR262190 AMM262190:AMN262190 AWI262190:AWJ262190 BGE262190:BGF262190 BQA262190:BQB262190 BZW262190:BZX262190 CJS262190:CJT262190 CTO262190:CTP262190 DDK262190:DDL262190 DNG262190:DNH262190 DXC262190:DXD262190 EGY262190:EGZ262190 EQU262190:EQV262190 FAQ262190:FAR262190 FKM262190:FKN262190 FUI262190:FUJ262190 GEE262190:GEF262190 GOA262190:GOB262190 GXW262190:GXX262190 HHS262190:HHT262190 HRO262190:HRP262190 IBK262190:IBL262190 ILG262190:ILH262190 IVC262190:IVD262190 JEY262190:JEZ262190 JOU262190:JOV262190 JYQ262190:JYR262190 KIM262190:KIN262190 KSI262190:KSJ262190 LCE262190:LCF262190 LMA262190:LMB262190 LVW262190:LVX262190 MFS262190:MFT262190 MPO262190:MPP262190 MZK262190:MZL262190 NJG262190:NJH262190 NTC262190:NTD262190 OCY262190:OCZ262190 OMU262190:OMV262190 OWQ262190:OWR262190 PGM262190:PGN262190 PQI262190:PQJ262190 QAE262190:QAF262190 QKA262190:QKB262190 QTW262190:QTX262190 RDS262190:RDT262190 RNO262190:RNP262190 RXK262190:RXL262190 SHG262190:SHH262190 SRC262190:SRD262190 TAY262190:TAZ262190 TKU262190:TKV262190 TUQ262190:TUR262190 UEM262190:UEN262190 UOI262190:UOJ262190 UYE262190:UYF262190 VIA262190:VIB262190 VRW262190:VRX262190 WBS262190:WBT262190 WLO262190:WLP262190 WVK262190:WVL262190 C327726:D327726 IY327726:IZ327726 SU327726:SV327726 ACQ327726:ACR327726 AMM327726:AMN327726 AWI327726:AWJ327726 BGE327726:BGF327726 BQA327726:BQB327726 BZW327726:BZX327726 CJS327726:CJT327726 CTO327726:CTP327726 DDK327726:DDL327726 DNG327726:DNH327726 DXC327726:DXD327726 EGY327726:EGZ327726 EQU327726:EQV327726 FAQ327726:FAR327726 FKM327726:FKN327726 FUI327726:FUJ327726 GEE327726:GEF327726 GOA327726:GOB327726 GXW327726:GXX327726 HHS327726:HHT327726 HRO327726:HRP327726 IBK327726:IBL327726 ILG327726:ILH327726 IVC327726:IVD327726 JEY327726:JEZ327726 JOU327726:JOV327726 JYQ327726:JYR327726 KIM327726:KIN327726 KSI327726:KSJ327726 LCE327726:LCF327726 LMA327726:LMB327726 LVW327726:LVX327726 MFS327726:MFT327726 MPO327726:MPP327726 MZK327726:MZL327726 NJG327726:NJH327726 NTC327726:NTD327726 OCY327726:OCZ327726 OMU327726:OMV327726 OWQ327726:OWR327726 PGM327726:PGN327726 PQI327726:PQJ327726 QAE327726:QAF327726 QKA327726:QKB327726 QTW327726:QTX327726 RDS327726:RDT327726 RNO327726:RNP327726 RXK327726:RXL327726 SHG327726:SHH327726 SRC327726:SRD327726 TAY327726:TAZ327726 TKU327726:TKV327726 TUQ327726:TUR327726 UEM327726:UEN327726 UOI327726:UOJ327726 UYE327726:UYF327726 VIA327726:VIB327726 VRW327726:VRX327726 WBS327726:WBT327726 WLO327726:WLP327726 WVK327726:WVL327726 C393262:D393262 IY393262:IZ393262 SU393262:SV393262 ACQ393262:ACR393262 AMM393262:AMN393262 AWI393262:AWJ393262 BGE393262:BGF393262 BQA393262:BQB393262 BZW393262:BZX393262 CJS393262:CJT393262 CTO393262:CTP393262 DDK393262:DDL393262 DNG393262:DNH393262 DXC393262:DXD393262 EGY393262:EGZ393262 EQU393262:EQV393262 FAQ393262:FAR393262 FKM393262:FKN393262 FUI393262:FUJ393262 GEE393262:GEF393262 GOA393262:GOB393262 GXW393262:GXX393262 HHS393262:HHT393262 HRO393262:HRP393262 IBK393262:IBL393262 ILG393262:ILH393262 IVC393262:IVD393262 JEY393262:JEZ393262 JOU393262:JOV393262 JYQ393262:JYR393262 KIM393262:KIN393262 KSI393262:KSJ393262 LCE393262:LCF393262 LMA393262:LMB393262 LVW393262:LVX393262 MFS393262:MFT393262 MPO393262:MPP393262 MZK393262:MZL393262 NJG393262:NJH393262 NTC393262:NTD393262 OCY393262:OCZ393262 OMU393262:OMV393262 OWQ393262:OWR393262 PGM393262:PGN393262 PQI393262:PQJ393262 QAE393262:QAF393262 QKA393262:QKB393262 QTW393262:QTX393262 RDS393262:RDT393262 RNO393262:RNP393262 RXK393262:RXL393262 SHG393262:SHH393262 SRC393262:SRD393262 TAY393262:TAZ393262 TKU393262:TKV393262 TUQ393262:TUR393262 UEM393262:UEN393262 UOI393262:UOJ393262 UYE393262:UYF393262 VIA393262:VIB393262 VRW393262:VRX393262 WBS393262:WBT393262 WLO393262:WLP393262 WVK393262:WVL393262 C458798:D458798 IY458798:IZ458798 SU458798:SV458798 ACQ458798:ACR458798 AMM458798:AMN458798 AWI458798:AWJ458798 BGE458798:BGF458798 BQA458798:BQB458798 BZW458798:BZX458798 CJS458798:CJT458798 CTO458798:CTP458798 DDK458798:DDL458798 DNG458798:DNH458798 DXC458798:DXD458798 EGY458798:EGZ458798 EQU458798:EQV458798 FAQ458798:FAR458798 FKM458798:FKN458798 FUI458798:FUJ458798 GEE458798:GEF458798 GOA458798:GOB458798 GXW458798:GXX458798 HHS458798:HHT458798 HRO458798:HRP458798 IBK458798:IBL458798 ILG458798:ILH458798 IVC458798:IVD458798 JEY458798:JEZ458798 JOU458798:JOV458798 JYQ458798:JYR458798 KIM458798:KIN458798 KSI458798:KSJ458798 LCE458798:LCF458798 LMA458798:LMB458798 LVW458798:LVX458798 MFS458798:MFT458798 MPO458798:MPP458798 MZK458798:MZL458798 NJG458798:NJH458798 NTC458798:NTD458798 OCY458798:OCZ458798 OMU458798:OMV458798 OWQ458798:OWR458798 PGM458798:PGN458798 PQI458798:PQJ458798 QAE458798:QAF458798 QKA458798:QKB458798 QTW458798:QTX458798 RDS458798:RDT458798 RNO458798:RNP458798 RXK458798:RXL458798 SHG458798:SHH458798 SRC458798:SRD458798 TAY458798:TAZ458798 TKU458798:TKV458798 TUQ458798:TUR458798 UEM458798:UEN458798 UOI458798:UOJ458798 UYE458798:UYF458798 VIA458798:VIB458798 VRW458798:VRX458798 WBS458798:WBT458798 WLO458798:WLP458798 WVK458798:WVL458798 C524334:D524334 IY524334:IZ524334 SU524334:SV524334 ACQ524334:ACR524334 AMM524334:AMN524334 AWI524334:AWJ524334 BGE524334:BGF524334 BQA524334:BQB524334 BZW524334:BZX524334 CJS524334:CJT524334 CTO524334:CTP524334 DDK524334:DDL524334 DNG524334:DNH524334 DXC524334:DXD524334 EGY524334:EGZ524334 EQU524334:EQV524334 FAQ524334:FAR524334 FKM524334:FKN524334 FUI524334:FUJ524334 GEE524334:GEF524334 GOA524334:GOB524334 GXW524334:GXX524334 HHS524334:HHT524334 HRO524334:HRP524334 IBK524334:IBL524334 ILG524334:ILH524334 IVC524334:IVD524334 JEY524334:JEZ524334 JOU524334:JOV524334 JYQ524334:JYR524334 KIM524334:KIN524334 KSI524334:KSJ524334 LCE524334:LCF524334 LMA524334:LMB524334 LVW524334:LVX524334 MFS524334:MFT524334 MPO524334:MPP524334 MZK524334:MZL524334 NJG524334:NJH524334 NTC524334:NTD524334 OCY524334:OCZ524334 OMU524334:OMV524334 OWQ524334:OWR524334 PGM524334:PGN524334 PQI524334:PQJ524334 QAE524334:QAF524334 QKA524334:QKB524334 QTW524334:QTX524334 RDS524334:RDT524334 RNO524334:RNP524334 RXK524334:RXL524334 SHG524334:SHH524334 SRC524334:SRD524334 TAY524334:TAZ524334 TKU524334:TKV524334 TUQ524334:TUR524334 UEM524334:UEN524334 UOI524334:UOJ524334 UYE524334:UYF524334 VIA524334:VIB524334 VRW524334:VRX524334 WBS524334:WBT524334 WLO524334:WLP524334 WVK524334:WVL524334 C589870:D589870 IY589870:IZ589870 SU589870:SV589870 ACQ589870:ACR589870 AMM589870:AMN589870 AWI589870:AWJ589870 BGE589870:BGF589870 BQA589870:BQB589870 BZW589870:BZX589870 CJS589870:CJT589870 CTO589870:CTP589870 DDK589870:DDL589870 DNG589870:DNH589870 DXC589870:DXD589870 EGY589870:EGZ589870 EQU589870:EQV589870 FAQ589870:FAR589870 FKM589870:FKN589870 FUI589870:FUJ589870 GEE589870:GEF589870 GOA589870:GOB589870 GXW589870:GXX589870 HHS589870:HHT589870 HRO589870:HRP589870 IBK589870:IBL589870 ILG589870:ILH589870 IVC589870:IVD589870 JEY589870:JEZ589870 JOU589870:JOV589870 JYQ589870:JYR589870 KIM589870:KIN589870 KSI589870:KSJ589870 LCE589870:LCF589870 LMA589870:LMB589870 LVW589870:LVX589870 MFS589870:MFT589870 MPO589870:MPP589870 MZK589870:MZL589870 NJG589870:NJH589870 NTC589870:NTD589870 OCY589870:OCZ589870 OMU589870:OMV589870 OWQ589870:OWR589870 PGM589870:PGN589870 PQI589870:PQJ589870 QAE589870:QAF589870 QKA589870:QKB589870 QTW589870:QTX589870 RDS589870:RDT589870 RNO589870:RNP589870 RXK589870:RXL589870 SHG589870:SHH589870 SRC589870:SRD589870 TAY589870:TAZ589870 TKU589870:TKV589870 TUQ589870:TUR589870 UEM589870:UEN589870 UOI589870:UOJ589870 UYE589870:UYF589870 VIA589870:VIB589870 VRW589870:VRX589870 WBS589870:WBT589870 WLO589870:WLP589870 WVK589870:WVL589870 C655406:D655406 IY655406:IZ655406 SU655406:SV655406 ACQ655406:ACR655406 AMM655406:AMN655406 AWI655406:AWJ655406 BGE655406:BGF655406 BQA655406:BQB655406 BZW655406:BZX655406 CJS655406:CJT655406 CTO655406:CTP655406 DDK655406:DDL655406 DNG655406:DNH655406 DXC655406:DXD655406 EGY655406:EGZ655406 EQU655406:EQV655406 FAQ655406:FAR655406 FKM655406:FKN655406 FUI655406:FUJ655406 GEE655406:GEF655406 GOA655406:GOB655406 GXW655406:GXX655406 HHS655406:HHT655406 HRO655406:HRP655406 IBK655406:IBL655406 ILG655406:ILH655406 IVC655406:IVD655406 JEY655406:JEZ655406 JOU655406:JOV655406 JYQ655406:JYR655406 KIM655406:KIN655406 KSI655406:KSJ655406 LCE655406:LCF655406 LMA655406:LMB655406 LVW655406:LVX655406 MFS655406:MFT655406 MPO655406:MPP655406 MZK655406:MZL655406 NJG655406:NJH655406 NTC655406:NTD655406 OCY655406:OCZ655406 OMU655406:OMV655406 OWQ655406:OWR655406 PGM655406:PGN655406 PQI655406:PQJ655406 QAE655406:QAF655406 QKA655406:QKB655406 QTW655406:QTX655406 RDS655406:RDT655406 RNO655406:RNP655406 RXK655406:RXL655406 SHG655406:SHH655406 SRC655406:SRD655406 TAY655406:TAZ655406 TKU655406:TKV655406 TUQ655406:TUR655406 UEM655406:UEN655406 UOI655406:UOJ655406 UYE655406:UYF655406 VIA655406:VIB655406 VRW655406:VRX655406 WBS655406:WBT655406 WLO655406:WLP655406 WVK655406:WVL655406 C720942:D720942 IY720942:IZ720942 SU720942:SV720942 ACQ720942:ACR720942 AMM720942:AMN720942 AWI720942:AWJ720942 BGE720942:BGF720942 BQA720942:BQB720942 BZW720942:BZX720942 CJS720942:CJT720942 CTO720942:CTP720942 DDK720942:DDL720942 DNG720942:DNH720942 DXC720942:DXD720942 EGY720942:EGZ720942 EQU720942:EQV720942 FAQ720942:FAR720942 FKM720942:FKN720942 FUI720942:FUJ720942 GEE720942:GEF720942 GOA720942:GOB720942 GXW720942:GXX720942 HHS720942:HHT720942 HRO720942:HRP720942 IBK720942:IBL720942 ILG720942:ILH720942 IVC720942:IVD720942 JEY720942:JEZ720942 JOU720942:JOV720942 JYQ720942:JYR720942 KIM720942:KIN720942 KSI720942:KSJ720942 LCE720942:LCF720942 LMA720942:LMB720942 LVW720942:LVX720942 MFS720942:MFT720942 MPO720942:MPP720942 MZK720942:MZL720942 NJG720942:NJH720942 NTC720942:NTD720942 OCY720942:OCZ720942 OMU720942:OMV720942 OWQ720942:OWR720942 PGM720942:PGN720942 PQI720942:PQJ720942 QAE720942:QAF720942 QKA720942:QKB720942 QTW720942:QTX720942 RDS720942:RDT720942 RNO720942:RNP720942 RXK720942:RXL720942 SHG720942:SHH720942 SRC720942:SRD720942 TAY720942:TAZ720942 TKU720942:TKV720942 TUQ720942:TUR720942 UEM720942:UEN720942 UOI720942:UOJ720942 UYE720942:UYF720942 VIA720942:VIB720942 VRW720942:VRX720942 WBS720942:WBT720942 WLO720942:WLP720942 WVK720942:WVL720942 C786478:D786478 IY786478:IZ786478 SU786478:SV786478 ACQ786478:ACR786478 AMM786478:AMN786478 AWI786478:AWJ786478 BGE786478:BGF786478 BQA786478:BQB786478 BZW786478:BZX786478 CJS786478:CJT786478 CTO786478:CTP786478 DDK786478:DDL786478 DNG786478:DNH786478 DXC786478:DXD786478 EGY786478:EGZ786478 EQU786478:EQV786478 FAQ786478:FAR786478 FKM786478:FKN786478 FUI786478:FUJ786478 GEE786478:GEF786478 GOA786478:GOB786478 GXW786478:GXX786478 HHS786478:HHT786478 HRO786478:HRP786478 IBK786478:IBL786478 ILG786478:ILH786478 IVC786478:IVD786478 JEY786478:JEZ786478 JOU786478:JOV786478 JYQ786478:JYR786478 KIM786478:KIN786478 KSI786478:KSJ786478 LCE786478:LCF786478 LMA786478:LMB786478 LVW786478:LVX786478 MFS786478:MFT786478 MPO786478:MPP786478 MZK786478:MZL786478 NJG786478:NJH786478 NTC786478:NTD786478 OCY786478:OCZ786478 OMU786478:OMV786478 OWQ786478:OWR786478 PGM786478:PGN786478 PQI786478:PQJ786478 QAE786478:QAF786478 QKA786478:QKB786478 QTW786478:QTX786478 RDS786478:RDT786478 RNO786478:RNP786478 RXK786478:RXL786478 SHG786478:SHH786478 SRC786478:SRD786478 TAY786478:TAZ786478 TKU786478:TKV786478 TUQ786478:TUR786478 UEM786478:UEN786478 UOI786478:UOJ786478 UYE786478:UYF786478 VIA786478:VIB786478 VRW786478:VRX786478 WBS786478:WBT786478 WLO786478:WLP786478 WVK786478:WVL786478 C852014:D852014 IY852014:IZ852014 SU852014:SV852014 ACQ852014:ACR852014 AMM852014:AMN852014 AWI852014:AWJ852014 BGE852014:BGF852014 BQA852014:BQB852014 BZW852014:BZX852014 CJS852014:CJT852014 CTO852014:CTP852014 DDK852014:DDL852014 DNG852014:DNH852014 DXC852014:DXD852014 EGY852014:EGZ852014 EQU852014:EQV852014 FAQ852014:FAR852014 FKM852014:FKN852014 FUI852014:FUJ852014 GEE852014:GEF852014 GOA852014:GOB852014 GXW852014:GXX852014 HHS852014:HHT852014 HRO852014:HRP852014 IBK852014:IBL852014 ILG852014:ILH852014 IVC852014:IVD852014 JEY852014:JEZ852014 JOU852014:JOV852014 JYQ852014:JYR852014 KIM852014:KIN852014 KSI852014:KSJ852014 LCE852014:LCF852014 LMA852014:LMB852014 LVW852014:LVX852014 MFS852014:MFT852014 MPO852014:MPP852014 MZK852014:MZL852014 NJG852014:NJH852014 NTC852014:NTD852014 OCY852014:OCZ852014 OMU852014:OMV852014 OWQ852014:OWR852014 PGM852014:PGN852014 PQI852014:PQJ852014 QAE852014:QAF852014 QKA852014:QKB852014 QTW852014:QTX852014 RDS852014:RDT852014 RNO852014:RNP852014 RXK852014:RXL852014 SHG852014:SHH852014 SRC852014:SRD852014 TAY852014:TAZ852014 TKU852014:TKV852014 TUQ852014:TUR852014 UEM852014:UEN852014 UOI852014:UOJ852014 UYE852014:UYF852014 VIA852014:VIB852014 VRW852014:VRX852014 WBS852014:WBT852014 WLO852014:WLP852014 WVK852014:WVL852014 C917550:D917550 IY917550:IZ917550 SU917550:SV917550 ACQ917550:ACR917550 AMM917550:AMN917550 AWI917550:AWJ917550 BGE917550:BGF917550 BQA917550:BQB917550 BZW917550:BZX917550 CJS917550:CJT917550 CTO917550:CTP917550 DDK917550:DDL917550 DNG917550:DNH917550 DXC917550:DXD917550 EGY917550:EGZ917550 EQU917550:EQV917550 FAQ917550:FAR917550 FKM917550:FKN917550 FUI917550:FUJ917550 GEE917550:GEF917550 GOA917550:GOB917550 GXW917550:GXX917550 HHS917550:HHT917550 HRO917550:HRP917550 IBK917550:IBL917550 ILG917550:ILH917550 IVC917550:IVD917550 JEY917550:JEZ917550 JOU917550:JOV917550 JYQ917550:JYR917550 KIM917550:KIN917550 KSI917550:KSJ917550 LCE917550:LCF917550 LMA917550:LMB917550 LVW917550:LVX917550 MFS917550:MFT917550 MPO917550:MPP917550 MZK917550:MZL917550 NJG917550:NJH917550 NTC917550:NTD917550 OCY917550:OCZ917550 OMU917550:OMV917550 OWQ917550:OWR917550 PGM917550:PGN917550 PQI917550:PQJ917550 QAE917550:QAF917550 QKA917550:QKB917550 QTW917550:QTX917550 RDS917550:RDT917550 RNO917550:RNP917550 RXK917550:RXL917550 SHG917550:SHH917550 SRC917550:SRD917550 TAY917550:TAZ917550 TKU917550:TKV917550 TUQ917550:TUR917550 UEM917550:UEN917550 UOI917550:UOJ917550 UYE917550:UYF917550 VIA917550:VIB917550 VRW917550:VRX917550 WBS917550:WBT917550 WLO917550:WLP917550 WVK917550:WVL917550 C983086:D983086 IY983086:IZ983086 SU983086:SV983086 ACQ983086:ACR983086 AMM983086:AMN983086 AWI983086:AWJ983086 BGE983086:BGF983086 BQA983086:BQB983086 BZW983086:BZX983086 CJS983086:CJT983086 CTO983086:CTP983086 DDK983086:DDL983086 DNG983086:DNH983086 DXC983086:DXD983086 EGY983086:EGZ983086 EQU983086:EQV983086 FAQ983086:FAR983086 FKM983086:FKN983086 FUI983086:FUJ983086 GEE983086:GEF983086 GOA983086:GOB983086 GXW983086:GXX983086 HHS983086:HHT983086 HRO983086:HRP983086 IBK983086:IBL983086 ILG983086:ILH983086 IVC983086:IVD983086 JEY983086:JEZ983086 JOU983086:JOV983086 JYQ983086:JYR983086 KIM983086:KIN983086 KSI983086:KSJ983086 LCE983086:LCF983086 LMA983086:LMB983086 LVW983086:LVX983086 MFS983086:MFT983086 MPO983086:MPP983086 MZK983086:MZL983086 NJG983086:NJH983086 NTC983086:NTD983086 OCY983086:OCZ983086 OMU983086:OMV983086 OWQ983086:OWR983086 PGM983086:PGN983086 PQI983086:PQJ983086 QAE983086:QAF983086 QKA983086:QKB983086 QTW983086:QTX983086 RDS983086:RDT983086 RNO983086:RNP983086 RXK983086:RXL983086 SHG983086:SHH983086 SRC983086:SRD983086 TAY983086:TAZ983086 TKU983086:TKV983086 TUQ983086:TUR983086 UEM983086:UEN983086 UOI983086:UOJ983086 UYE983086:UYF983086 VIA983086:VIB983086 VRW983086:VRX983086 WBS983086:WBT983086 WLO983086:WLP983086 WVK983086:WVL983086">
      <formula1>$K$67:$K$78</formula1>
      <formula2>0</formula2>
    </dataValidation>
    <dataValidation type="whole" allowBlank="1" showInputMessage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</dataValidations>
  <printOptions horizontalCentered="1" verticalCentered="1"/>
  <pageMargins left="0.39374999999999999" right="0.39374999999999999" top="0" bottom="0.31527777777777799" header="0.51180555555555496" footer="0.51180555555555496"/>
  <pageSetup paperSize="0" scale="0" firstPageNumber="0" fitToHeight="2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showRowColHeaders="0" zoomScale="90" zoomScaleNormal="90" zoomScaleSheetLayoutView="80" workbookViewId="0">
      <selection activeCell="W22" sqref="W22"/>
    </sheetView>
  </sheetViews>
  <sheetFormatPr defaultRowHeight="12.75" x14ac:dyDescent="0.2"/>
  <cols>
    <col min="1" max="1" width="10.7109375" style="208" customWidth="1"/>
    <col min="2" max="2" width="15.7109375" style="208" customWidth="1"/>
    <col min="3" max="3" width="5.7109375" style="208" customWidth="1"/>
    <col min="4" max="5" width="6.7109375" style="208" customWidth="1"/>
    <col min="6" max="6" width="4.7109375" style="208" customWidth="1"/>
    <col min="7" max="7" width="6.7109375" style="208" customWidth="1"/>
    <col min="8" max="8" width="5.7109375" style="208" customWidth="1"/>
    <col min="9" max="9" width="6.7109375" style="208" customWidth="1"/>
    <col min="10" max="10" width="1.7109375" style="208" customWidth="1"/>
    <col min="11" max="11" width="10.7109375" style="208" customWidth="1"/>
    <col min="12" max="12" width="15.7109375" style="208" customWidth="1"/>
    <col min="13" max="13" width="5.7109375" style="208" customWidth="1"/>
    <col min="14" max="15" width="6.7109375" style="208" customWidth="1"/>
    <col min="16" max="16" width="4.7109375" style="208" customWidth="1"/>
    <col min="17" max="17" width="6.7109375" style="208" customWidth="1"/>
    <col min="18" max="18" width="5.7109375" style="208" customWidth="1"/>
    <col min="19" max="19" width="6.7109375" style="208" customWidth="1"/>
    <col min="20" max="16384" width="9.140625" style="208"/>
  </cols>
  <sheetData>
    <row r="1" spans="1:19" ht="27.95" customHeight="1" x14ac:dyDescent="0.4">
      <c r="A1" s="372" t="s">
        <v>203</v>
      </c>
      <c r="B1" s="371"/>
      <c r="C1" s="371"/>
      <c r="D1" s="370" t="s">
        <v>120</v>
      </c>
      <c r="E1" s="370"/>
      <c r="F1" s="370"/>
      <c r="G1" s="370"/>
      <c r="H1" s="370"/>
      <c r="I1" s="370"/>
      <c r="K1" s="369" t="s">
        <v>119</v>
      </c>
      <c r="L1" s="368" t="s">
        <v>30</v>
      </c>
      <c r="M1" s="368"/>
      <c r="N1" s="368"/>
      <c r="O1" s="367" t="s">
        <v>118</v>
      </c>
      <c r="P1" s="367"/>
      <c r="Q1" s="366">
        <f ca="1">TODAY()</f>
        <v>42259</v>
      </c>
      <c r="R1" s="366"/>
      <c r="S1" s="366"/>
    </row>
    <row r="2" spans="1:19" ht="13.5" thickBot="1" x14ac:dyDescent="0.25">
      <c r="A2" s="365" t="s">
        <v>202</v>
      </c>
      <c r="B2" s="365"/>
      <c r="C2" s="365"/>
      <c r="D2" s="365"/>
      <c r="E2" s="365"/>
      <c r="F2" s="365"/>
      <c r="G2" s="365"/>
      <c r="H2" s="365"/>
    </row>
    <row r="3" spans="1:19" ht="20.100000000000001" customHeight="1" thickBot="1" x14ac:dyDescent="0.25">
      <c r="A3" s="364" t="s">
        <v>64</v>
      </c>
      <c r="B3" s="363" t="s">
        <v>201</v>
      </c>
      <c r="C3" s="363"/>
      <c r="D3" s="363"/>
      <c r="E3" s="363"/>
      <c r="F3" s="363"/>
      <c r="G3" s="363"/>
      <c r="H3" s="363"/>
      <c r="I3" s="363"/>
      <c r="K3" s="364" t="s">
        <v>63</v>
      </c>
      <c r="L3" s="363" t="s">
        <v>200</v>
      </c>
      <c r="M3" s="363"/>
      <c r="N3" s="363"/>
      <c r="O3" s="363"/>
      <c r="P3" s="363"/>
      <c r="Q3" s="363"/>
      <c r="R3" s="363"/>
      <c r="S3" s="363"/>
    </row>
    <row r="4" spans="1:19" ht="5.0999999999999996" customHeight="1" thickBot="1" x14ac:dyDescent="0.25"/>
    <row r="5" spans="1:19" ht="12.95" customHeight="1" thickBot="1" x14ac:dyDescent="0.25">
      <c r="A5" s="362" t="s">
        <v>114</v>
      </c>
      <c r="B5" s="362"/>
      <c r="C5" s="358" t="s">
        <v>113</v>
      </c>
      <c r="D5" s="361" t="s">
        <v>112</v>
      </c>
      <c r="E5" s="361"/>
      <c r="F5" s="361"/>
      <c r="G5" s="361"/>
      <c r="H5" s="360" t="s">
        <v>111</v>
      </c>
      <c r="I5" s="360"/>
      <c r="K5" s="362" t="s">
        <v>114</v>
      </c>
      <c r="L5" s="362"/>
      <c r="M5" s="358" t="s">
        <v>113</v>
      </c>
      <c r="N5" s="361" t="s">
        <v>112</v>
      </c>
      <c r="O5" s="361"/>
      <c r="P5" s="361"/>
      <c r="Q5" s="361"/>
      <c r="R5" s="360" t="s">
        <v>111</v>
      </c>
      <c r="S5" s="360"/>
    </row>
    <row r="6" spans="1:19" ht="12.95" customHeight="1" thickBot="1" x14ac:dyDescent="0.25">
      <c r="A6" s="359" t="s">
        <v>110</v>
      </c>
      <c r="B6" s="359"/>
      <c r="C6" s="358"/>
      <c r="D6" s="357" t="s">
        <v>109</v>
      </c>
      <c r="E6" s="356" t="s">
        <v>108</v>
      </c>
      <c r="F6" s="356" t="s">
        <v>107</v>
      </c>
      <c r="G6" s="355" t="s">
        <v>83</v>
      </c>
      <c r="H6" s="354" t="s">
        <v>199</v>
      </c>
      <c r="I6" s="353" t="s">
        <v>106</v>
      </c>
      <c r="K6" s="359" t="s">
        <v>110</v>
      </c>
      <c r="L6" s="359"/>
      <c r="M6" s="358"/>
      <c r="N6" s="357" t="s">
        <v>109</v>
      </c>
      <c r="O6" s="356" t="s">
        <v>108</v>
      </c>
      <c r="P6" s="356" t="s">
        <v>107</v>
      </c>
      <c r="Q6" s="355" t="s">
        <v>83</v>
      </c>
      <c r="R6" s="354" t="s">
        <v>199</v>
      </c>
      <c r="S6" s="353" t="s">
        <v>106</v>
      </c>
    </row>
    <row r="7" spans="1:19" ht="5.0999999999999996" customHeight="1" thickBot="1" x14ac:dyDescent="0.25">
      <c r="A7" s="352"/>
      <c r="B7" s="352"/>
      <c r="K7" s="352"/>
      <c r="L7" s="352"/>
    </row>
    <row r="8" spans="1:19" ht="12.95" customHeight="1" thickBot="1" x14ac:dyDescent="0.25">
      <c r="A8" s="346" t="s">
        <v>198</v>
      </c>
      <c r="B8" s="346"/>
      <c r="C8" s="351">
        <v>1</v>
      </c>
      <c r="D8" s="350">
        <v>138</v>
      </c>
      <c r="E8" s="349">
        <v>60</v>
      </c>
      <c r="F8" s="349">
        <v>3</v>
      </c>
      <c r="G8" s="348">
        <f>IF(AND(ISBLANK(D8),ISBLANK(E8),ISBLANK(N8),ISBLANK(O8)),"",D8+E8)</f>
        <v>198</v>
      </c>
      <c r="H8" s="347" t="s">
        <v>179</v>
      </c>
      <c r="I8" s="340"/>
      <c r="K8" s="346" t="s">
        <v>197</v>
      </c>
      <c r="L8" s="346"/>
      <c r="M8" s="351">
        <v>1</v>
      </c>
      <c r="N8" s="350">
        <v>145</v>
      </c>
      <c r="O8" s="349">
        <v>67</v>
      </c>
      <c r="P8" s="349">
        <v>2</v>
      </c>
      <c r="Q8" s="348">
        <f>IF(AND(ISBLANK(D8),ISBLANK(E8),ISBLANK(N8),ISBLANK(O8)),"",N8+O8)</f>
        <v>212</v>
      </c>
      <c r="R8" s="347" t="s">
        <v>179</v>
      </c>
      <c r="S8" s="340"/>
    </row>
    <row r="9" spans="1:19" ht="12.95" customHeight="1" x14ac:dyDescent="0.2">
      <c r="A9" s="346"/>
      <c r="B9" s="346"/>
      <c r="C9" s="345">
        <v>2</v>
      </c>
      <c r="D9" s="344">
        <v>142</v>
      </c>
      <c r="E9" s="343">
        <v>54</v>
      </c>
      <c r="F9" s="343">
        <v>3</v>
      </c>
      <c r="G9" s="342">
        <f>IF(AND(ISBLANK(D9),ISBLANK(E9),ISBLANK(N9),ISBLANK(O9)),"",D9+E9)</f>
        <v>196</v>
      </c>
      <c r="H9" s="341" t="s">
        <v>179</v>
      </c>
      <c r="I9" s="340"/>
      <c r="K9" s="346"/>
      <c r="L9" s="346"/>
      <c r="M9" s="345">
        <v>2</v>
      </c>
      <c r="N9" s="344">
        <v>137</v>
      </c>
      <c r="O9" s="343">
        <v>69</v>
      </c>
      <c r="P9" s="343">
        <v>7</v>
      </c>
      <c r="Q9" s="342">
        <f>IF(AND(ISBLANK(D9),ISBLANK(E9),ISBLANK(N9),ISBLANK(O9)),"",N9+O9)</f>
        <v>206</v>
      </c>
      <c r="R9" s="341" t="s">
        <v>179</v>
      </c>
      <c r="S9" s="340"/>
    </row>
    <row r="10" spans="1:19" ht="12.95" customHeight="1" thickBot="1" x14ac:dyDescent="0.25">
      <c r="A10" s="339" t="s">
        <v>196</v>
      </c>
      <c r="B10" s="339"/>
      <c r="C10" s="345">
        <v>3</v>
      </c>
      <c r="D10" s="344"/>
      <c r="E10" s="343"/>
      <c r="F10" s="343"/>
      <c r="G10" s="342" t="str">
        <f>IF(AND(ISBLANK(D10),ISBLANK(E10),ISBLANK(N10),ISBLANK(O10)),"",D10+E10)</f>
        <v/>
      </c>
      <c r="H10" s="341" t="s">
        <v>179</v>
      </c>
      <c r="I10" s="340"/>
      <c r="K10" s="339" t="s">
        <v>167</v>
      </c>
      <c r="L10" s="339"/>
      <c r="M10" s="345">
        <v>3</v>
      </c>
      <c r="N10" s="344"/>
      <c r="O10" s="343"/>
      <c r="P10" s="343"/>
      <c r="Q10" s="342" t="str">
        <f>IF(AND(ISBLANK(D10),ISBLANK(E10),ISBLANK(N10),ISBLANK(O10)),"",N10+O10)</f>
        <v/>
      </c>
      <c r="R10" s="341" t="s">
        <v>179</v>
      </c>
      <c r="S10" s="340"/>
    </row>
    <row r="11" spans="1:19" ht="12.95" customHeight="1" thickBot="1" x14ac:dyDescent="0.25">
      <c r="A11" s="339"/>
      <c r="B11" s="339"/>
      <c r="C11" s="338">
        <v>4</v>
      </c>
      <c r="D11" s="337"/>
      <c r="E11" s="336"/>
      <c r="F11" s="336"/>
      <c r="G11" s="335" t="str">
        <f>IF(AND(ISBLANK(D11),ISBLANK(E11),ISBLANK(N11),ISBLANK(O11)),"",D11+E11)</f>
        <v/>
      </c>
      <c r="H11" s="334" t="s">
        <v>179</v>
      </c>
      <c r="I11" s="327">
        <f>IF(AND(ISNUMBER(G12),ISNUMBER(Q12)),IF(G12&gt;Q12,2,IF(G12=Q12,1,0)),"")</f>
        <v>0</v>
      </c>
      <c r="K11" s="339"/>
      <c r="L11" s="339"/>
      <c r="M11" s="338">
        <v>4</v>
      </c>
      <c r="N11" s="337"/>
      <c r="O11" s="336"/>
      <c r="P11" s="336"/>
      <c r="Q11" s="335" t="str">
        <f>IF(AND(ISBLANK(D11),ISBLANK(E11),ISBLANK(N11),ISBLANK(O11)),"",N11+O11)</f>
        <v/>
      </c>
      <c r="R11" s="334" t="s">
        <v>179</v>
      </c>
      <c r="S11" s="327">
        <f>IF(AND(ISNUMBER(G12),ISNUMBER(Q12)),IF(Q12&gt;G12,2,IF(G12=Q12,1,0)),"")</f>
        <v>2</v>
      </c>
    </row>
    <row r="12" spans="1:19" ht="15.95" customHeight="1" thickBot="1" x14ac:dyDescent="0.25">
      <c r="A12" s="333">
        <v>12108</v>
      </c>
      <c r="B12" s="333"/>
      <c r="C12" s="332" t="s">
        <v>83</v>
      </c>
      <c r="D12" s="331">
        <f>IF(OR(ISNUMBER(G8),ISNUMBER(G9),ISNUMBER(G10),ISNUMBER(G11)),SUM(D8:D11),"")</f>
        <v>280</v>
      </c>
      <c r="E12" s="330">
        <f>IF(OR(ISNUMBER(G8),ISNUMBER(G9),ISNUMBER(G10),ISNUMBER(G11)),SUM(E8:E11),"")</f>
        <v>114</v>
      </c>
      <c r="F12" s="330">
        <f>IF(OR(ISNUMBER(G8),ISNUMBER(G9),ISNUMBER(G10),ISNUMBER(G11)),SUM(F8:F11),"")</f>
        <v>6</v>
      </c>
      <c r="G12" s="329">
        <f>IF(OR(ISNUMBER(G8),ISNUMBER(G9),ISNUMBER(G10),ISNUMBER(G11)),SUM(G8:G11),"")</f>
        <v>394</v>
      </c>
      <c r="H12" s="334" t="s">
        <v>179</v>
      </c>
      <c r="I12" s="327"/>
      <c r="K12" s="333">
        <v>1163</v>
      </c>
      <c r="L12" s="333"/>
      <c r="M12" s="332" t="s">
        <v>83</v>
      </c>
      <c r="N12" s="331">
        <f>IF(OR(ISNUMBER(Q8),ISNUMBER(Q9),ISNUMBER(Q10),ISNUMBER(Q11)),SUM(N8:N11),"")</f>
        <v>282</v>
      </c>
      <c r="O12" s="330">
        <f>IF(OR(ISNUMBER(Q8),ISNUMBER(Q9),ISNUMBER(Q10),ISNUMBER(Q11)),SUM(O8:O11),"")</f>
        <v>136</v>
      </c>
      <c r="P12" s="330">
        <f>IF(OR(ISNUMBER(Q8),ISNUMBER(Q9),ISNUMBER(Q10),ISNUMBER(Q11)),SUM(P8:P11),"")</f>
        <v>9</v>
      </c>
      <c r="Q12" s="329">
        <f>IF(OR(ISNUMBER(Q8),ISNUMBER(Q9),ISNUMBER(Q10),ISNUMBER(Q11)),SUM(Q8:Q11),"")</f>
        <v>418</v>
      </c>
      <c r="R12" s="334" t="s">
        <v>179</v>
      </c>
      <c r="S12" s="327"/>
    </row>
    <row r="13" spans="1:19" ht="12.95" customHeight="1" thickBot="1" x14ac:dyDescent="0.25">
      <c r="A13" s="346" t="s">
        <v>195</v>
      </c>
      <c r="B13" s="346"/>
      <c r="C13" s="351">
        <v>1</v>
      </c>
      <c r="D13" s="350">
        <v>126</v>
      </c>
      <c r="E13" s="349">
        <v>45</v>
      </c>
      <c r="F13" s="349">
        <v>4</v>
      </c>
      <c r="G13" s="348">
        <f>IF(AND(ISBLANK(D13),ISBLANK(E13),ISBLANK(N13),ISBLANK(O13)),"",D13+E13)</f>
        <v>171</v>
      </c>
      <c r="H13" s="347" t="s">
        <v>179</v>
      </c>
      <c r="I13" s="340"/>
      <c r="K13" s="346" t="s">
        <v>194</v>
      </c>
      <c r="L13" s="346"/>
      <c r="M13" s="351">
        <v>1</v>
      </c>
      <c r="N13" s="350">
        <v>136</v>
      </c>
      <c r="O13" s="349">
        <v>61</v>
      </c>
      <c r="P13" s="349">
        <v>2</v>
      </c>
      <c r="Q13" s="348">
        <f>IF(AND(ISBLANK(D13),ISBLANK(E13),ISBLANK(N13),ISBLANK(O13)),"",N13+O13)</f>
        <v>197</v>
      </c>
      <c r="R13" s="347" t="s">
        <v>179</v>
      </c>
      <c r="S13" s="340"/>
    </row>
    <row r="14" spans="1:19" ht="12.95" customHeight="1" x14ac:dyDescent="0.2">
      <c r="A14" s="346"/>
      <c r="B14" s="346"/>
      <c r="C14" s="345">
        <v>2</v>
      </c>
      <c r="D14" s="344">
        <v>127</v>
      </c>
      <c r="E14" s="343">
        <v>60</v>
      </c>
      <c r="F14" s="343">
        <v>6</v>
      </c>
      <c r="G14" s="342">
        <f>IF(AND(ISBLANK(D14),ISBLANK(E14),ISBLANK(N14),ISBLANK(O14)),"",D14+E14)</f>
        <v>187</v>
      </c>
      <c r="H14" s="341" t="s">
        <v>179</v>
      </c>
      <c r="I14" s="340"/>
      <c r="K14" s="346"/>
      <c r="L14" s="346"/>
      <c r="M14" s="345">
        <v>2</v>
      </c>
      <c r="N14" s="344">
        <v>137</v>
      </c>
      <c r="O14" s="343">
        <v>63</v>
      </c>
      <c r="P14" s="343">
        <v>1</v>
      </c>
      <c r="Q14" s="342">
        <f>IF(AND(ISBLANK(D14),ISBLANK(E14),ISBLANK(N14),ISBLANK(O14)),"",N14+O14)</f>
        <v>200</v>
      </c>
      <c r="R14" s="341" t="s">
        <v>179</v>
      </c>
      <c r="S14" s="340"/>
    </row>
    <row r="15" spans="1:19" ht="12.95" customHeight="1" thickBot="1" x14ac:dyDescent="0.25">
      <c r="A15" s="339" t="s">
        <v>193</v>
      </c>
      <c r="B15" s="339"/>
      <c r="C15" s="345">
        <v>3</v>
      </c>
      <c r="D15" s="344"/>
      <c r="E15" s="343"/>
      <c r="F15" s="343"/>
      <c r="G15" s="342" t="str">
        <f>IF(AND(ISBLANK(D15),ISBLANK(E15),ISBLANK(N15),ISBLANK(O15)),"",D15+E15)</f>
        <v/>
      </c>
      <c r="H15" s="341" t="s">
        <v>179</v>
      </c>
      <c r="I15" s="340"/>
      <c r="K15" s="339" t="s">
        <v>192</v>
      </c>
      <c r="L15" s="339"/>
      <c r="M15" s="345">
        <v>3</v>
      </c>
      <c r="N15" s="344"/>
      <c r="O15" s="343"/>
      <c r="P15" s="343"/>
      <c r="Q15" s="342" t="str">
        <f>IF(AND(ISBLANK(D15),ISBLANK(E15),ISBLANK(N15),ISBLANK(O15)),"",N15+O15)</f>
        <v/>
      </c>
      <c r="R15" s="341" t="s">
        <v>179</v>
      </c>
      <c r="S15" s="340"/>
    </row>
    <row r="16" spans="1:19" ht="12.95" customHeight="1" thickBot="1" x14ac:dyDescent="0.25">
      <c r="A16" s="339"/>
      <c r="B16" s="339"/>
      <c r="C16" s="338">
        <v>4</v>
      </c>
      <c r="D16" s="337"/>
      <c r="E16" s="336"/>
      <c r="F16" s="336"/>
      <c r="G16" s="335" t="str">
        <f>IF(AND(ISBLANK(D16),ISBLANK(E16),ISBLANK(N16),ISBLANK(O16)),"",D16+E16)</f>
        <v/>
      </c>
      <c r="H16" s="334" t="s">
        <v>179</v>
      </c>
      <c r="I16" s="327">
        <f>IF(AND(ISNUMBER(G17),ISNUMBER(Q17)),IF(G17&gt;Q17,2,IF(G17=Q17,1,0)),"")</f>
        <v>0</v>
      </c>
      <c r="K16" s="339"/>
      <c r="L16" s="339"/>
      <c r="M16" s="338">
        <v>4</v>
      </c>
      <c r="N16" s="337"/>
      <c r="O16" s="336"/>
      <c r="P16" s="336"/>
      <c r="Q16" s="335" t="str">
        <f>IF(AND(ISBLANK(D16),ISBLANK(E16),ISBLANK(N16),ISBLANK(O16)),"",N16+O16)</f>
        <v/>
      </c>
      <c r="R16" s="334" t="s">
        <v>179</v>
      </c>
      <c r="S16" s="327">
        <f>IF(AND(ISNUMBER(G17),ISNUMBER(Q17)),IF(Q17&gt;G17,2,IF(G17=Q17,1,0)),"")</f>
        <v>2</v>
      </c>
    </row>
    <row r="17" spans="1:19" ht="15.95" customHeight="1" thickBot="1" x14ac:dyDescent="0.25">
      <c r="A17" s="333">
        <v>14196</v>
      </c>
      <c r="B17" s="333"/>
      <c r="C17" s="332" t="s">
        <v>83</v>
      </c>
      <c r="D17" s="331">
        <f>IF(OR(ISNUMBER(G13),ISNUMBER(G14),ISNUMBER(G15),ISNUMBER(G16)),SUM(D13:D16),"")</f>
        <v>253</v>
      </c>
      <c r="E17" s="330">
        <f>IF(OR(ISNUMBER(G13),ISNUMBER(G14),ISNUMBER(G15),ISNUMBER(G16)),SUM(E13:E16),"")</f>
        <v>105</v>
      </c>
      <c r="F17" s="330">
        <f>IF(OR(ISNUMBER(G13),ISNUMBER(G14),ISNUMBER(G15),ISNUMBER(G16)),SUM(F13:F16),"")</f>
        <v>10</v>
      </c>
      <c r="G17" s="329">
        <f>IF(OR(ISNUMBER(G13),ISNUMBER(G14),ISNUMBER(G15),ISNUMBER(G16)),SUM(G13:G16),"")</f>
        <v>358</v>
      </c>
      <c r="H17" s="334" t="s">
        <v>179</v>
      </c>
      <c r="I17" s="327"/>
      <c r="K17" s="333">
        <v>1404</v>
      </c>
      <c r="L17" s="333"/>
      <c r="M17" s="332" t="s">
        <v>83</v>
      </c>
      <c r="N17" s="331">
        <f>IF(OR(ISNUMBER(Q13),ISNUMBER(Q14),ISNUMBER(Q15),ISNUMBER(Q16)),SUM(N13:N16),"")</f>
        <v>273</v>
      </c>
      <c r="O17" s="330">
        <f>IF(OR(ISNUMBER(Q13),ISNUMBER(Q14),ISNUMBER(Q15),ISNUMBER(Q16)),SUM(O13:O16),"")</f>
        <v>124</v>
      </c>
      <c r="P17" s="330">
        <f>IF(OR(ISNUMBER(Q13),ISNUMBER(Q14),ISNUMBER(Q15),ISNUMBER(Q16)),SUM(P13:P16),"")</f>
        <v>3</v>
      </c>
      <c r="Q17" s="329">
        <f>IF(OR(ISNUMBER(Q13),ISNUMBER(Q14),ISNUMBER(Q15),ISNUMBER(Q16)),SUM(Q13:Q16),"")</f>
        <v>397</v>
      </c>
      <c r="R17" s="334" t="s">
        <v>179</v>
      </c>
      <c r="S17" s="327"/>
    </row>
    <row r="18" spans="1:19" ht="12.95" customHeight="1" thickBot="1" x14ac:dyDescent="0.25">
      <c r="A18" s="346" t="s">
        <v>191</v>
      </c>
      <c r="B18" s="346"/>
      <c r="C18" s="351">
        <v>1</v>
      </c>
      <c r="D18" s="350">
        <v>140</v>
      </c>
      <c r="E18" s="349">
        <v>53</v>
      </c>
      <c r="F18" s="349">
        <v>7</v>
      </c>
      <c r="G18" s="348">
        <f>IF(AND(ISBLANK(D18),ISBLANK(E18),ISBLANK(N18),ISBLANK(O18)),"",D18+E18)</f>
        <v>193</v>
      </c>
      <c r="H18" s="347" t="s">
        <v>179</v>
      </c>
      <c r="I18" s="340"/>
      <c r="K18" s="346" t="s">
        <v>190</v>
      </c>
      <c r="L18" s="346"/>
      <c r="M18" s="351">
        <v>1</v>
      </c>
      <c r="N18" s="350">
        <v>123</v>
      </c>
      <c r="O18" s="349">
        <v>45</v>
      </c>
      <c r="P18" s="349">
        <v>7</v>
      </c>
      <c r="Q18" s="348">
        <f>IF(AND(ISBLANK(D18),ISBLANK(E18),ISBLANK(N18),ISBLANK(O18)),"",N18+O18)</f>
        <v>168</v>
      </c>
      <c r="R18" s="347" t="s">
        <v>179</v>
      </c>
      <c r="S18" s="340"/>
    </row>
    <row r="19" spans="1:19" ht="12.95" customHeight="1" x14ac:dyDescent="0.2">
      <c r="A19" s="346"/>
      <c r="B19" s="346"/>
      <c r="C19" s="345">
        <v>2</v>
      </c>
      <c r="D19" s="344">
        <v>129</v>
      </c>
      <c r="E19" s="343">
        <v>45</v>
      </c>
      <c r="F19" s="343">
        <v>10</v>
      </c>
      <c r="G19" s="342">
        <f>IF(AND(ISBLANK(D19),ISBLANK(E19),ISBLANK(N19),ISBLANK(O19)),"",D19+E19)</f>
        <v>174</v>
      </c>
      <c r="H19" s="341" t="s">
        <v>179</v>
      </c>
      <c r="I19" s="340"/>
      <c r="K19" s="346"/>
      <c r="L19" s="346"/>
      <c r="M19" s="345">
        <v>2</v>
      </c>
      <c r="N19" s="344">
        <v>130</v>
      </c>
      <c r="O19" s="343">
        <v>71</v>
      </c>
      <c r="P19" s="343">
        <v>2</v>
      </c>
      <c r="Q19" s="342">
        <f>IF(AND(ISBLANK(D19),ISBLANK(E19),ISBLANK(N19),ISBLANK(O19)),"",N19+O19)</f>
        <v>201</v>
      </c>
      <c r="R19" s="341" t="s">
        <v>179</v>
      </c>
      <c r="S19" s="340"/>
    </row>
    <row r="20" spans="1:19" ht="12.95" customHeight="1" thickBot="1" x14ac:dyDescent="0.25">
      <c r="A20" s="339" t="s">
        <v>157</v>
      </c>
      <c r="B20" s="339"/>
      <c r="C20" s="345">
        <v>3</v>
      </c>
      <c r="D20" s="344"/>
      <c r="E20" s="343"/>
      <c r="F20" s="343"/>
      <c r="G20" s="342" t="str">
        <f>IF(AND(ISBLANK(D20),ISBLANK(E20),ISBLANK(N20),ISBLANK(O20)),"",D20+E20)</f>
        <v/>
      </c>
      <c r="H20" s="341" t="s">
        <v>179</v>
      </c>
      <c r="I20" s="340"/>
      <c r="K20" s="339" t="s">
        <v>189</v>
      </c>
      <c r="L20" s="339"/>
      <c r="M20" s="345">
        <v>3</v>
      </c>
      <c r="N20" s="344"/>
      <c r="O20" s="343"/>
      <c r="P20" s="343"/>
      <c r="Q20" s="342" t="str">
        <f>IF(AND(ISBLANK(D20),ISBLANK(E20),ISBLANK(N20),ISBLANK(O20)),"",N20+O20)</f>
        <v/>
      </c>
      <c r="R20" s="341" t="s">
        <v>179</v>
      </c>
      <c r="S20" s="340"/>
    </row>
    <row r="21" spans="1:19" ht="12.95" customHeight="1" thickBot="1" x14ac:dyDescent="0.25">
      <c r="A21" s="339"/>
      <c r="B21" s="339"/>
      <c r="C21" s="338">
        <v>4</v>
      </c>
      <c r="D21" s="337"/>
      <c r="E21" s="336"/>
      <c r="F21" s="336"/>
      <c r="G21" s="335" t="str">
        <f>IF(AND(ISBLANK(D21),ISBLANK(E21),ISBLANK(N21),ISBLANK(O21)),"",D21+E21)</f>
        <v/>
      </c>
      <c r="H21" s="334" t="s">
        <v>179</v>
      </c>
      <c r="I21" s="327">
        <f>IF(AND(ISNUMBER(G22),ISNUMBER(Q22)),IF(G22&gt;Q22,2,IF(G22=Q22,1,0)),"")</f>
        <v>0</v>
      </c>
      <c r="K21" s="339"/>
      <c r="L21" s="339"/>
      <c r="M21" s="338">
        <v>4</v>
      </c>
      <c r="N21" s="337"/>
      <c r="O21" s="336"/>
      <c r="P21" s="336"/>
      <c r="Q21" s="335" t="str">
        <f>IF(AND(ISBLANK(D21),ISBLANK(E21),ISBLANK(N21),ISBLANK(O21)),"",N21+O21)</f>
        <v/>
      </c>
      <c r="R21" s="334" t="s">
        <v>179</v>
      </c>
      <c r="S21" s="327">
        <f>IF(AND(ISNUMBER(G22),ISNUMBER(Q22)),IF(Q22&gt;G22,2,IF(G22=Q22,1,0)),"")</f>
        <v>2</v>
      </c>
    </row>
    <row r="22" spans="1:19" ht="15.95" customHeight="1" thickBot="1" x14ac:dyDescent="0.25">
      <c r="A22" s="333">
        <v>23701</v>
      </c>
      <c r="B22" s="333"/>
      <c r="C22" s="332" t="s">
        <v>83</v>
      </c>
      <c r="D22" s="331">
        <f>IF(OR(ISNUMBER(G18),ISNUMBER(G19),ISNUMBER(G20),ISNUMBER(G21)),SUM(D18:D21),"")</f>
        <v>269</v>
      </c>
      <c r="E22" s="330">
        <f>IF(OR(ISNUMBER(G18),ISNUMBER(G19),ISNUMBER(G20),ISNUMBER(G21)),SUM(E18:E21),"")</f>
        <v>98</v>
      </c>
      <c r="F22" s="330">
        <f>IF(OR(ISNUMBER(G18),ISNUMBER(G19),ISNUMBER(G20),ISNUMBER(G21)),SUM(F18:F21),"")</f>
        <v>17</v>
      </c>
      <c r="G22" s="329">
        <f>IF(OR(ISNUMBER(G18),ISNUMBER(G19),ISNUMBER(G20),ISNUMBER(G21)),SUM(G18:G21),"")</f>
        <v>367</v>
      </c>
      <c r="H22" s="334" t="s">
        <v>179</v>
      </c>
      <c r="I22" s="327"/>
      <c r="K22" s="333">
        <v>4467</v>
      </c>
      <c r="L22" s="333"/>
      <c r="M22" s="332" t="s">
        <v>83</v>
      </c>
      <c r="N22" s="331">
        <f>IF(OR(ISNUMBER(Q18),ISNUMBER(Q19),ISNUMBER(Q20),ISNUMBER(Q21)),SUM(N18:N21),"")</f>
        <v>253</v>
      </c>
      <c r="O22" s="330">
        <f>IF(OR(ISNUMBER(Q18),ISNUMBER(Q19),ISNUMBER(Q20),ISNUMBER(Q21)),SUM(O18:O21),"")</f>
        <v>116</v>
      </c>
      <c r="P22" s="330">
        <f>IF(OR(ISNUMBER(Q18),ISNUMBER(Q19),ISNUMBER(Q20),ISNUMBER(Q21)),SUM(P18:P21),"")</f>
        <v>9</v>
      </c>
      <c r="Q22" s="329">
        <f>IF(OR(ISNUMBER(Q18),ISNUMBER(Q19),ISNUMBER(Q20),ISNUMBER(Q21)),SUM(Q18:Q21),"")</f>
        <v>369</v>
      </c>
      <c r="R22" s="334" t="s">
        <v>179</v>
      </c>
      <c r="S22" s="327"/>
    </row>
    <row r="23" spans="1:19" ht="12.95" customHeight="1" thickBot="1" x14ac:dyDescent="0.25">
      <c r="A23" s="346" t="s">
        <v>188</v>
      </c>
      <c r="B23" s="346"/>
      <c r="C23" s="351">
        <v>1</v>
      </c>
      <c r="D23" s="350">
        <v>150</v>
      </c>
      <c r="E23" s="349">
        <v>70</v>
      </c>
      <c r="F23" s="349">
        <v>2</v>
      </c>
      <c r="G23" s="348">
        <f>IF(AND(ISBLANK(D23),ISBLANK(E23),ISBLANK(N23),ISBLANK(O23)),"",D23+E23)</f>
        <v>220</v>
      </c>
      <c r="H23" s="347" t="s">
        <v>179</v>
      </c>
      <c r="I23" s="340"/>
      <c r="K23" s="346" t="s">
        <v>187</v>
      </c>
      <c r="L23" s="346"/>
      <c r="M23" s="351">
        <v>1</v>
      </c>
      <c r="N23" s="350">
        <v>144</v>
      </c>
      <c r="O23" s="349">
        <v>45</v>
      </c>
      <c r="P23" s="349">
        <v>7</v>
      </c>
      <c r="Q23" s="348">
        <f>IF(AND(ISBLANK(D23),ISBLANK(E23),ISBLANK(N23),ISBLANK(O23)),"",N23+O23)</f>
        <v>189</v>
      </c>
      <c r="R23" s="347" t="s">
        <v>179</v>
      </c>
      <c r="S23" s="340"/>
    </row>
    <row r="24" spans="1:19" ht="12.95" customHeight="1" x14ac:dyDescent="0.2">
      <c r="A24" s="346"/>
      <c r="B24" s="346"/>
      <c r="C24" s="345">
        <v>2</v>
      </c>
      <c r="D24" s="344">
        <v>133</v>
      </c>
      <c r="E24" s="343">
        <v>48</v>
      </c>
      <c r="F24" s="343">
        <v>6</v>
      </c>
      <c r="G24" s="342">
        <f>IF(AND(ISBLANK(D24),ISBLANK(E24),ISBLANK(N24),ISBLANK(O24)),"",D24+E24)</f>
        <v>181</v>
      </c>
      <c r="H24" s="341" t="s">
        <v>179</v>
      </c>
      <c r="I24" s="340"/>
      <c r="K24" s="346"/>
      <c r="L24" s="346"/>
      <c r="M24" s="345">
        <v>2</v>
      </c>
      <c r="N24" s="344">
        <v>136</v>
      </c>
      <c r="O24" s="343">
        <v>71</v>
      </c>
      <c r="P24" s="343">
        <v>5</v>
      </c>
      <c r="Q24" s="342">
        <f>IF(AND(ISBLANK(D24),ISBLANK(E24),ISBLANK(N24),ISBLANK(O24)),"",N24+O24)</f>
        <v>207</v>
      </c>
      <c r="R24" s="341" t="s">
        <v>179</v>
      </c>
      <c r="S24" s="340"/>
    </row>
    <row r="25" spans="1:19" ht="12.95" customHeight="1" thickBot="1" x14ac:dyDescent="0.25">
      <c r="A25" s="339" t="s">
        <v>88</v>
      </c>
      <c r="B25" s="339"/>
      <c r="C25" s="345">
        <v>3</v>
      </c>
      <c r="D25" s="344"/>
      <c r="E25" s="343"/>
      <c r="F25" s="343"/>
      <c r="G25" s="342" t="str">
        <f>IF(AND(ISBLANK(D25),ISBLANK(E25),ISBLANK(N25),ISBLANK(O25)),"",D25+E25)</f>
        <v/>
      </c>
      <c r="H25" s="341" t="s">
        <v>179</v>
      </c>
      <c r="I25" s="340"/>
      <c r="K25" s="339" t="s">
        <v>186</v>
      </c>
      <c r="L25" s="339"/>
      <c r="M25" s="345">
        <v>3</v>
      </c>
      <c r="N25" s="344"/>
      <c r="O25" s="343"/>
      <c r="P25" s="343"/>
      <c r="Q25" s="342" t="str">
        <f>IF(AND(ISBLANK(D25),ISBLANK(E25),ISBLANK(N25),ISBLANK(O25)),"",N25+O25)</f>
        <v/>
      </c>
      <c r="R25" s="341" t="s">
        <v>179</v>
      </c>
      <c r="S25" s="340"/>
    </row>
    <row r="26" spans="1:19" ht="12.95" customHeight="1" thickBot="1" x14ac:dyDescent="0.25">
      <c r="A26" s="339"/>
      <c r="B26" s="339"/>
      <c r="C26" s="338">
        <v>4</v>
      </c>
      <c r="D26" s="337"/>
      <c r="E26" s="336"/>
      <c r="F26" s="336"/>
      <c r="G26" s="335" t="str">
        <f>IF(AND(ISBLANK(D26),ISBLANK(E26),ISBLANK(N26),ISBLANK(O26)),"",D26+E26)</f>
        <v/>
      </c>
      <c r="H26" s="334" t="s">
        <v>179</v>
      </c>
      <c r="I26" s="327">
        <f>IF(AND(ISNUMBER(G27),ISNUMBER(Q27)),IF(G27&gt;Q27,2,IF(G27=Q27,1,0)),"")</f>
        <v>2</v>
      </c>
      <c r="K26" s="339"/>
      <c r="L26" s="339"/>
      <c r="M26" s="338">
        <v>4</v>
      </c>
      <c r="N26" s="337"/>
      <c r="O26" s="336"/>
      <c r="P26" s="336"/>
      <c r="Q26" s="335" t="str">
        <f>IF(AND(ISBLANK(D26),ISBLANK(E26),ISBLANK(N26),ISBLANK(O26)),"",N26+O26)</f>
        <v/>
      </c>
      <c r="R26" s="334" t="s">
        <v>179</v>
      </c>
      <c r="S26" s="327">
        <f>IF(AND(ISNUMBER(G27),ISNUMBER(Q27)),IF(Q27&gt;G27,2,IF(G27=Q27,1,0)),"")</f>
        <v>0</v>
      </c>
    </row>
    <row r="27" spans="1:19" ht="15.95" customHeight="1" thickBot="1" x14ac:dyDescent="0.25">
      <c r="A27" s="333">
        <v>12110</v>
      </c>
      <c r="B27" s="333"/>
      <c r="C27" s="332" t="s">
        <v>83</v>
      </c>
      <c r="D27" s="331">
        <f>IF(OR(ISNUMBER(G23),ISNUMBER(G24),ISNUMBER(G25),ISNUMBER(G26)),SUM(D23:D26),"")</f>
        <v>283</v>
      </c>
      <c r="E27" s="330">
        <f>IF(OR(ISNUMBER(G23),ISNUMBER(G24),ISNUMBER(G25),ISNUMBER(G26)),SUM(E23:E26),"")</f>
        <v>118</v>
      </c>
      <c r="F27" s="330">
        <f>IF(OR(ISNUMBER(G23),ISNUMBER(G24),ISNUMBER(G25),ISNUMBER(G26)),SUM(F23:F26),"")</f>
        <v>8</v>
      </c>
      <c r="G27" s="329">
        <f>IF(OR(ISNUMBER(G23),ISNUMBER(G24),ISNUMBER(G25),ISNUMBER(G26)),SUM(G23:G26),"")</f>
        <v>401</v>
      </c>
      <c r="H27" s="334" t="s">
        <v>179</v>
      </c>
      <c r="I27" s="327"/>
      <c r="K27" s="333">
        <v>5052</v>
      </c>
      <c r="L27" s="333"/>
      <c r="M27" s="332" t="s">
        <v>83</v>
      </c>
      <c r="N27" s="331">
        <f>IF(OR(ISNUMBER(Q23),ISNUMBER(Q24),ISNUMBER(Q25),ISNUMBER(Q26)),SUM(N23:N26),"")</f>
        <v>280</v>
      </c>
      <c r="O27" s="330">
        <f>IF(OR(ISNUMBER(Q23),ISNUMBER(Q24),ISNUMBER(Q25),ISNUMBER(Q26)),SUM(O23:O26),"")</f>
        <v>116</v>
      </c>
      <c r="P27" s="330">
        <f>IF(OR(ISNUMBER(Q23),ISNUMBER(Q24),ISNUMBER(Q25),ISNUMBER(Q26)),SUM(P23:P26),"")</f>
        <v>12</v>
      </c>
      <c r="Q27" s="329">
        <f>IF(OR(ISNUMBER(Q23),ISNUMBER(Q24),ISNUMBER(Q25),ISNUMBER(Q26)),SUM(Q23:Q26),"")</f>
        <v>396</v>
      </c>
      <c r="R27" s="334" t="s">
        <v>179</v>
      </c>
      <c r="S27" s="327"/>
    </row>
    <row r="28" spans="1:19" ht="12.95" customHeight="1" thickBot="1" x14ac:dyDescent="0.25">
      <c r="A28" s="346" t="s">
        <v>185</v>
      </c>
      <c r="B28" s="346"/>
      <c r="C28" s="351">
        <v>1</v>
      </c>
      <c r="D28" s="350">
        <v>143</v>
      </c>
      <c r="E28" s="349">
        <v>61</v>
      </c>
      <c r="F28" s="349">
        <v>2</v>
      </c>
      <c r="G28" s="348">
        <f>IF(AND(ISBLANK(D28),ISBLANK(E28),ISBLANK(N28),ISBLANK(O28)),"",D28+E28)</f>
        <v>204</v>
      </c>
      <c r="H28" s="347" t="s">
        <v>179</v>
      </c>
      <c r="I28" s="340"/>
      <c r="K28" s="346" t="s">
        <v>184</v>
      </c>
      <c r="L28" s="346"/>
      <c r="M28" s="351">
        <v>1</v>
      </c>
      <c r="N28" s="350">
        <v>141</v>
      </c>
      <c r="O28" s="349">
        <v>69</v>
      </c>
      <c r="P28" s="349">
        <v>3</v>
      </c>
      <c r="Q28" s="348">
        <f>IF(AND(ISBLANK(D28),ISBLANK(E28),ISBLANK(N28),ISBLANK(O28)),"",N28+O28)</f>
        <v>210</v>
      </c>
      <c r="R28" s="347" t="s">
        <v>179</v>
      </c>
      <c r="S28" s="340"/>
    </row>
    <row r="29" spans="1:19" ht="12.95" customHeight="1" x14ac:dyDescent="0.2">
      <c r="A29" s="346"/>
      <c r="B29" s="346"/>
      <c r="C29" s="345">
        <v>2</v>
      </c>
      <c r="D29" s="344">
        <v>144</v>
      </c>
      <c r="E29" s="343">
        <v>50</v>
      </c>
      <c r="F29" s="343">
        <v>3</v>
      </c>
      <c r="G29" s="342">
        <f>IF(AND(ISBLANK(D29),ISBLANK(E29),ISBLANK(N29),ISBLANK(O29)),"",D29+E29)</f>
        <v>194</v>
      </c>
      <c r="H29" s="341" t="s">
        <v>179</v>
      </c>
      <c r="I29" s="340"/>
      <c r="K29" s="346"/>
      <c r="L29" s="346"/>
      <c r="M29" s="345">
        <v>2</v>
      </c>
      <c r="N29" s="344">
        <v>144</v>
      </c>
      <c r="O29" s="343">
        <v>61</v>
      </c>
      <c r="P29" s="343">
        <v>3</v>
      </c>
      <c r="Q29" s="342">
        <f>IF(AND(ISBLANK(D29),ISBLANK(E29),ISBLANK(N29),ISBLANK(O29)),"",N29+O29)</f>
        <v>205</v>
      </c>
      <c r="R29" s="341" t="s">
        <v>179</v>
      </c>
      <c r="S29" s="340"/>
    </row>
    <row r="30" spans="1:19" ht="12.95" customHeight="1" thickBot="1" x14ac:dyDescent="0.25">
      <c r="A30" s="339" t="s">
        <v>183</v>
      </c>
      <c r="B30" s="339"/>
      <c r="C30" s="345">
        <v>3</v>
      </c>
      <c r="D30" s="344"/>
      <c r="E30" s="343"/>
      <c r="F30" s="343"/>
      <c r="G30" s="342" t="str">
        <f>IF(AND(ISBLANK(D30),ISBLANK(E30),ISBLANK(N30),ISBLANK(O30)),"",D30+E30)</f>
        <v/>
      </c>
      <c r="H30" s="341" t="s">
        <v>179</v>
      </c>
      <c r="I30" s="340"/>
      <c r="K30" s="339" t="s">
        <v>157</v>
      </c>
      <c r="L30" s="339"/>
      <c r="M30" s="345">
        <v>3</v>
      </c>
      <c r="N30" s="344"/>
      <c r="O30" s="343"/>
      <c r="P30" s="343"/>
      <c r="Q30" s="342" t="str">
        <f>IF(AND(ISBLANK(D30),ISBLANK(E30),ISBLANK(N30),ISBLANK(O30)),"",N30+O30)</f>
        <v/>
      </c>
      <c r="R30" s="341" t="s">
        <v>179</v>
      </c>
      <c r="S30" s="340"/>
    </row>
    <row r="31" spans="1:19" ht="12.95" customHeight="1" thickBot="1" x14ac:dyDescent="0.25">
      <c r="A31" s="339"/>
      <c r="B31" s="339"/>
      <c r="C31" s="338">
        <v>4</v>
      </c>
      <c r="D31" s="337"/>
      <c r="E31" s="336"/>
      <c r="F31" s="336"/>
      <c r="G31" s="335" t="str">
        <f>IF(AND(ISBLANK(D31),ISBLANK(E31),ISBLANK(N31),ISBLANK(O31)),"",D31+E31)</f>
        <v/>
      </c>
      <c r="H31" s="334" t="s">
        <v>179</v>
      </c>
      <c r="I31" s="327">
        <f>IF(AND(ISNUMBER(G32),ISNUMBER(Q32)),IF(G32&gt;Q32,2,IF(G32=Q32,1,0)),"")</f>
        <v>0</v>
      </c>
      <c r="K31" s="339"/>
      <c r="L31" s="339"/>
      <c r="M31" s="338">
        <v>4</v>
      </c>
      <c r="N31" s="337"/>
      <c r="O31" s="336"/>
      <c r="P31" s="336"/>
      <c r="Q31" s="335" t="str">
        <f>IF(AND(ISBLANK(D31),ISBLANK(E31),ISBLANK(N31),ISBLANK(O31)),"",N31+O31)</f>
        <v/>
      </c>
      <c r="R31" s="334" t="s">
        <v>179</v>
      </c>
      <c r="S31" s="327">
        <f>IF(AND(ISNUMBER(G32),ISNUMBER(Q32)),IF(Q32&gt;G32,2,IF(G32=Q32,1,0)),"")</f>
        <v>2</v>
      </c>
    </row>
    <row r="32" spans="1:19" ht="15.95" customHeight="1" thickBot="1" x14ac:dyDescent="0.25">
      <c r="A32" s="333">
        <v>12109</v>
      </c>
      <c r="B32" s="333"/>
      <c r="C32" s="332" t="s">
        <v>83</v>
      </c>
      <c r="D32" s="331">
        <f>IF(OR(ISNUMBER(G28),ISNUMBER(G29),ISNUMBER(G30),ISNUMBER(G31)),SUM(D28:D31),"")</f>
        <v>287</v>
      </c>
      <c r="E32" s="330">
        <f>IF(OR(ISNUMBER(G28),ISNUMBER(G29),ISNUMBER(G30),ISNUMBER(G31)),SUM(E28:E31),"")</f>
        <v>111</v>
      </c>
      <c r="F32" s="330">
        <f>IF(OR(ISNUMBER(G28),ISNUMBER(G29),ISNUMBER(G30),ISNUMBER(G31)),SUM(F28:F31),"")</f>
        <v>5</v>
      </c>
      <c r="G32" s="329">
        <f>IF(OR(ISNUMBER(G28),ISNUMBER(G29),ISNUMBER(G30),ISNUMBER(G31)),SUM(G28:G31),"")</f>
        <v>398</v>
      </c>
      <c r="H32" s="334" t="s">
        <v>179</v>
      </c>
      <c r="I32" s="327"/>
      <c r="K32" s="333">
        <v>1152</v>
      </c>
      <c r="L32" s="333"/>
      <c r="M32" s="332" t="s">
        <v>83</v>
      </c>
      <c r="N32" s="331">
        <f>IF(OR(ISNUMBER(Q28),ISNUMBER(Q29),ISNUMBER(Q30),ISNUMBER(Q31)),SUM(N28:N31),"")</f>
        <v>285</v>
      </c>
      <c r="O32" s="330">
        <f>IF(OR(ISNUMBER(Q28),ISNUMBER(Q29),ISNUMBER(Q30),ISNUMBER(Q31)),SUM(O28:O31),"")</f>
        <v>130</v>
      </c>
      <c r="P32" s="330">
        <f>IF(OR(ISNUMBER(Q28),ISNUMBER(Q29),ISNUMBER(Q30),ISNUMBER(Q31)),SUM(P28:P31),"")</f>
        <v>6</v>
      </c>
      <c r="Q32" s="329">
        <f>IF(OR(ISNUMBER(Q28),ISNUMBER(Q29),ISNUMBER(Q30),ISNUMBER(Q31)),SUM(Q28:Q31),"")</f>
        <v>415</v>
      </c>
      <c r="R32" s="334" t="s">
        <v>179</v>
      </c>
      <c r="S32" s="327"/>
    </row>
    <row r="33" spans="1:19" ht="12.95" customHeight="1" thickBot="1" x14ac:dyDescent="0.25">
      <c r="A33" s="346" t="s">
        <v>182</v>
      </c>
      <c r="B33" s="346"/>
      <c r="C33" s="351">
        <v>1</v>
      </c>
      <c r="D33" s="350">
        <v>156</v>
      </c>
      <c r="E33" s="349">
        <v>63</v>
      </c>
      <c r="F33" s="349">
        <v>3</v>
      </c>
      <c r="G33" s="348">
        <f>IF(AND(ISBLANK(D33),ISBLANK(E33),ISBLANK(N33),ISBLANK(O33)),"",D33+E33)</f>
        <v>219</v>
      </c>
      <c r="H33" s="347" t="s">
        <v>179</v>
      </c>
      <c r="I33" s="340"/>
      <c r="K33" s="346" t="s">
        <v>181</v>
      </c>
      <c r="L33" s="346"/>
      <c r="M33" s="351">
        <v>1</v>
      </c>
      <c r="N33" s="350">
        <v>144</v>
      </c>
      <c r="O33" s="349">
        <v>51</v>
      </c>
      <c r="P33" s="349">
        <v>6</v>
      </c>
      <c r="Q33" s="348">
        <f>IF(AND(ISBLANK(D33),ISBLANK(E33),ISBLANK(N33),ISBLANK(O33)),"",N33+O33)</f>
        <v>195</v>
      </c>
      <c r="R33" s="347" t="s">
        <v>179</v>
      </c>
      <c r="S33" s="340"/>
    </row>
    <row r="34" spans="1:19" ht="12.95" customHeight="1" x14ac:dyDescent="0.2">
      <c r="A34" s="346"/>
      <c r="B34" s="346"/>
      <c r="C34" s="345">
        <v>2</v>
      </c>
      <c r="D34" s="344">
        <v>145</v>
      </c>
      <c r="E34" s="343">
        <v>66</v>
      </c>
      <c r="F34" s="343">
        <v>2</v>
      </c>
      <c r="G34" s="342">
        <f>IF(AND(ISBLANK(D34),ISBLANK(E34),ISBLANK(N34),ISBLANK(O34)),"",D34+E34)</f>
        <v>211</v>
      </c>
      <c r="H34" s="341" t="s">
        <v>179</v>
      </c>
      <c r="I34" s="340"/>
      <c r="K34" s="346"/>
      <c r="L34" s="346"/>
      <c r="M34" s="345">
        <v>2</v>
      </c>
      <c r="N34" s="344">
        <v>149</v>
      </c>
      <c r="O34" s="343">
        <v>61</v>
      </c>
      <c r="P34" s="343">
        <v>4</v>
      </c>
      <c r="Q34" s="342">
        <f>IF(AND(ISBLANK(D34),ISBLANK(E34),ISBLANK(N34),ISBLANK(O34)),"",N34+O34)</f>
        <v>210</v>
      </c>
      <c r="R34" s="341" t="s">
        <v>179</v>
      </c>
      <c r="S34" s="340"/>
    </row>
    <row r="35" spans="1:19" ht="12.95" customHeight="1" thickBot="1" x14ac:dyDescent="0.25">
      <c r="A35" s="339" t="s">
        <v>180</v>
      </c>
      <c r="B35" s="339"/>
      <c r="C35" s="345">
        <v>3</v>
      </c>
      <c r="D35" s="344"/>
      <c r="E35" s="343"/>
      <c r="F35" s="343"/>
      <c r="G35" s="342" t="str">
        <f>IF(AND(ISBLANK(D35),ISBLANK(E35),ISBLANK(N35),ISBLANK(O35)),"",D35+E35)</f>
        <v/>
      </c>
      <c r="H35" s="341" t="s">
        <v>179</v>
      </c>
      <c r="I35" s="340"/>
      <c r="K35" s="339" t="s">
        <v>92</v>
      </c>
      <c r="L35" s="339"/>
      <c r="M35" s="345">
        <v>3</v>
      </c>
      <c r="N35" s="344"/>
      <c r="O35" s="343"/>
      <c r="P35" s="343"/>
      <c r="Q35" s="342" t="str">
        <f>IF(AND(ISBLANK(D35),ISBLANK(E35),ISBLANK(N35),ISBLANK(O35)),"",N35+O35)</f>
        <v/>
      </c>
      <c r="R35" s="341" t="s">
        <v>179</v>
      </c>
      <c r="S35" s="340"/>
    </row>
    <row r="36" spans="1:19" ht="12.95" customHeight="1" thickBot="1" x14ac:dyDescent="0.25">
      <c r="A36" s="339"/>
      <c r="B36" s="339"/>
      <c r="C36" s="338">
        <v>4</v>
      </c>
      <c r="D36" s="337"/>
      <c r="E36" s="336"/>
      <c r="F36" s="336"/>
      <c r="G36" s="335" t="str">
        <f>IF(AND(ISBLANK(D36),ISBLANK(E36),ISBLANK(N36),ISBLANK(O36)),"",D36+E36)</f>
        <v/>
      </c>
      <c r="H36" s="334" t="s">
        <v>179</v>
      </c>
      <c r="I36" s="327">
        <f>IF(AND(ISNUMBER(G37),ISNUMBER(Q37)),IF(G37&gt;Q37,2,IF(G37=Q37,1,0)),"")</f>
        <v>2</v>
      </c>
      <c r="K36" s="339"/>
      <c r="L36" s="339"/>
      <c r="M36" s="338">
        <v>4</v>
      </c>
      <c r="N36" s="337"/>
      <c r="O36" s="336"/>
      <c r="P36" s="336"/>
      <c r="Q36" s="335" t="str">
        <f>IF(AND(ISBLANK(D36),ISBLANK(E36),ISBLANK(N36),ISBLANK(O36)),"",N36+O36)</f>
        <v/>
      </c>
      <c r="R36" s="334" t="s">
        <v>179</v>
      </c>
      <c r="S36" s="327">
        <f>IF(AND(ISNUMBER(G37),ISNUMBER(Q37)),IF(Q37&gt;G37,2,IF(G37=Q37,1,0)),"")</f>
        <v>0</v>
      </c>
    </row>
    <row r="37" spans="1:19" ht="15.95" customHeight="1" thickBot="1" x14ac:dyDescent="0.25">
      <c r="A37" s="333">
        <v>14189</v>
      </c>
      <c r="B37" s="333"/>
      <c r="C37" s="332" t="s">
        <v>83</v>
      </c>
      <c r="D37" s="331">
        <f>IF(OR(ISNUMBER(G33),ISNUMBER(G34),ISNUMBER(G35),ISNUMBER(G36)),SUM(D33:D36),"")</f>
        <v>301</v>
      </c>
      <c r="E37" s="330">
        <f>IF(OR(ISNUMBER(G33),ISNUMBER(G34),ISNUMBER(G35),ISNUMBER(G36)),SUM(E33:E36),"")</f>
        <v>129</v>
      </c>
      <c r="F37" s="330">
        <f>IF(OR(ISNUMBER(G33),ISNUMBER(G34),ISNUMBER(G35),ISNUMBER(G36)),SUM(F33:F36),"")</f>
        <v>5</v>
      </c>
      <c r="G37" s="329">
        <f>IF(OR(ISNUMBER(G33),ISNUMBER(G34),ISNUMBER(G35),ISNUMBER(G36)),SUM(G33:G36),"")</f>
        <v>430</v>
      </c>
      <c r="H37" s="328" t="s">
        <v>179</v>
      </c>
      <c r="I37" s="327"/>
      <c r="K37" s="333">
        <v>1174</v>
      </c>
      <c r="L37" s="333"/>
      <c r="M37" s="332" t="s">
        <v>83</v>
      </c>
      <c r="N37" s="331">
        <f>IF(OR(ISNUMBER(Q33),ISNUMBER(Q34),ISNUMBER(Q35),ISNUMBER(Q36)),SUM(N33:N36),"")</f>
        <v>293</v>
      </c>
      <c r="O37" s="330">
        <f>IF(OR(ISNUMBER(Q33),ISNUMBER(Q34),ISNUMBER(Q35),ISNUMBER(Q36)),SUM(O33:O36),"")</f>
        <v>112</v>
      </c>
      <c r="P37" s="330">
        <f>IF(OR(ISNUMBER(Q33),ISNUMBER(Q34),ISNUMBER(Q35),ISNUMBER(Q36)),SUM(P33:P36),"")</f>
        <v>10</v>
      </c>
      <c r="Q37" s="329">
        <f>IF(OR(ISNUMBER(Q33),ISNUMBER(Q34),ISNUMBER(Q35),ISNUMBER(Q36)),SUM(Q33:Q36),"")</f>
        <v>405</v>
      </c>
      <c r="R37" s="328" t="s">
        <v>179</v>
      </c>
      <c r="S37" s="327"/>
    </row>
    <row r="38" spans="1:19" ht="5.0999999999999996" customHeight="1" thickBot="1" x14ac:dyDescent="0.25"/>
    <row r="39" spans="1:19" ht="20.100000000000001" customHeight="1" thickBot="1" x14ac:dyDescent="0.25">
      <c r="A39" s="326"/>
      <c r="B39" s="325"/>
      <c r="C39" s="324" t="s">
        <v>82</v>
      </c>
      <c r="D39" s="323">
        <f>IF(OR(ISNUMBER(G12),ISNUMBER(G17),ISNUMBER(G22),ISNUMBER(G27),ISNUMBER(G32),ISNUMBER(G37)),SUM(D12,D17,D22,D27,D32,D37),"")</f>
        <v>1673</v>
      </c>
      <c r="E39" s="322">
        <f>IF(OR(ISNUMBER(G12),ISNUMBER(G17),ISNUMBER(G22),ISNUMBER(G27),ISNUMBER(G32),ISNUMBER(G37)),SUM(E12,E17,E22,E27,E32,E37),"")</f>
        <v>675</v>
      </c>
      <c r="F39" s="322">
        <f>IF(OR(ISNUMBER(G12),ISNUMBER(G17),ISNUMBER(G22),ISNUMBER(G27),ISNUMBER(G32),ISNUMBER(G37)),SUM(F12,F17,F22,F27,F32,F37),"")</f>
        <v>51</v>
      </c>
      <c r="G39" s="321">
        <f>IF(OR(ISNUMBER(G12),ISNUMBER(G17),ISNUMBER(G22),ISNUMBER(G27),ISNUMBER(G32),ISNUMBER(G37)),SUM(G12,G17,G22,G27,G32,G37),"")</f>
        <v>2348</v>
      </c>
      <c r="H39" s="320" t="s">
        <v>179</v>
      </c>
      <c r="I39" s="319">
        <f>IF(AND(ISNUMBER(G39)),IF(G39&gt;Q39,IF(SUM(I11,I16,I21,I26,I31,I36,S11,S16,S21,S26,S31,S36)&gt;=10,4,2),IF(G39=Q39,IF(SUM(I11,I16,I21,I26,I31,I36,S11,S16,S21,S26,S31,S36)&gt;=10,2,1),0)),"")</f>
        <v>0</v>
      </c>
      <c r="K39" s="326"/>
      <c r="L39" s="325"/>
      <c r="M39" s="324" t="s">
        <v>82</v>
      </c>
      <c r="N39" s="323">
        <f>IF(OR(ISNUMBER(Q12),ISNUMBER(Q17),ISNUMBER(Q22),ISNUMBER(Q27),ISNUMBER(Q32),ISNUMBER(Q37)),SUM(N12,N17,N22,N27,N32,N37),"")</f>
        <v>1666</v>
      </c>
      <c r="O39" s="322">
        <f>IF(OR(ISNUMBER(Q12),ISNUMBER(Q17),ISNUMBER(Q22),ISNUMBER(Q27),ISNUMBER(Q32),ISNUMBER(Q37)),SUM(O12,O17,O22,O27,O32,O37),"")</f>
        <v>734</v>
      </c>
      <c r="P39" s="322">
        <f>IF(OR(ISNUMBER(Q12),ISNUMBER(Q17),ISNUMBER(Q22),ISNUMBER(Q27),ISNUMBER(Q32),ISNUMBER(Q37)),SUM(P12,P17,P22,P27,P32,P37),"")</f>
        <v>49</v>
      </c>
      <c r="Q39" s="321">
        <f>IF(OR(ISNUMBER(Q12),ISNUMBER(Q17),ISNUMBER(Q22),ISNUMBER(Q27),ISNUMBER(Q32),ISNUMBER(Q37)),SUM(Q12,Q17,Q22,Q27,Q32,Q37),"")</f>
        <v>2400</v>
      </c>
      <c r="R39" s="320" t="s">
        <v>179</v>
      </c>
      <c r="S39" s="319">
        <f>IF(AND(ISNUMBER(Q39)),IF(Q39&gt;G39,IF(SUM(I11,I16,I21,I26,I31,I36,S11,S16,S21,S26,S31,S36)&gt;=10,4,2),IF(Q39=G39,IF(SUM(I11,I16,I21,I26,I31,I36,S11,S16,S21,S26,S31,S36)&gt;=10,2,1),0)),"")</f>
        <v>4</v>
      </c>
    </row>
    <row r="40" spans="1:19" ht="5.0999999999999996" customHeight="1" thickBot="1" x14ac:dyDescent="0.25"/>
    <row r="41" spans="1:19" ht="18" customHeight="1" thickBot="1" x14ac:dyDescent="0.25">
      <c r="A41" s="213"/>
      <c r="B41" s="207" t="s">
        <v>80</v>
      </c>
      <c r="C41" s="318"/>
      <c r="D41" s="318"/>
      <c r="E41" s="318"/>
      <c r="G41" s="317" t="s">
        <v>79</v>
      </c>
      <c r="H41" s="317"/>
      <c r="I41" s="316">
        <f>IF(ISNUMBER(I39),SUM(I11,I16,I21,I26,I31,I36,I39),"")</f>
        <v>4</v>
      </c>
      <c r="K41" s="213"/>
      <c r="L41" s="207" t="s">
        <v>80</v>
      </c>
      <c r="M41" s="318"/>
      <c r="N41" s="318"/>
      <c r="O41" s="318"/>
      <c r="Q41" s="317" t="s">
        <v>79</v>
      </c>
      <c r="R41" s="317"/>
      <c r="S41" s="316">
        <f>IF(ISNUMBER(S39),SUM(S11,S16,S21,S26,S31,S36,S39),"")</f>
        <v>12</v>
      </c>
    </row>
    <row r="42" spans="1:19" ht="18" customHeight="1" x14ac:dyDescent="0.2">
      <c r="A42" s="213"/>
      <c r="B42" s="207" t="s">
        <v>73</v>
      </c>
      <c r="C42" s="314"/>
      <c r="D42" s="314"/>
      <c r="E42" s="314"/>
      <c r="G42" s="315"/>
      <c r="H42" s="315"/>
      <c r="I42" s="315"/>
      <c r="K42" s="213"/>
      <c r="L42" s="207" t="s">
        <v>73</v>
      </c>
      <c r="M42" s="314"/>
      <c r="N42" s="314"/>
      <c r="O42" s="314"/>
      <c r="Q42" s="313"/>
      <c r="R42" s="313"/>
      <c r="S42" s="313"/>
    </row>
    <row r="43" spans="1:19" ht="20.100000000000001" customHeight="1" x14ac:dyDescent="0.2">
      <c r="A43" s="207" t="s">
        <v>77</v>
      </c>
      <c r="B43" s="207" t="s">
        <v>76</v>
      </c>
      <c r="C43" s="312"/>
      <c r="D43" s="312"/>
      <c r="E43" s="312"/>
      <c r="F43" s="312"/>
      <c r="G43" s="312"/>
      <c r="H43" s="312"/>
      <c r="I43" s="207"/>
      <c r="J43" s="207"/>
      <c r="K43" s="207" t="s">
        <v>74</v>
      </c>
      <c r="L43" s="312"/>
      <c r="M43" s="312"/>
      <c r="O43" s="207" t="s">
        <v>73</v>
      </c>
      <c r="P43" s="312"/>
      <c r="Q43" s="312"/>
      <c r="R43" s="312"/>
      <c r="S43" s="312"/>
    </row>
    <row r="44" spans="1:19" ht="9.9499999999999993" customHeight="1" x14ac:dyDescent="0.2"/>
    <row r="45" spans="1:19" ht="30" customHeight="1" x14ac:dyDescent="0.3">
      <c r="A45" s="311" t="s">
        <v>72</v>
      </c>
    </row>
    <row r="46" spans="1:19" ht="20.100000000000001" customHeight="1" x14ac:dyDescent="0.2">
      <c r="B46" s="307" t="s">
        <v>178</v>
      </c>
      <c r="C46" s="309">
        <v>0.72916666666666663</v>
      </c>
      <c r="D46" s="309"/>
      <c r="I46" s="307" t="s">
        <v>177</v>
      </c>
      <c r="J46" s="310">
        <v>19</v>
      </c>
      <c r="K46" s="310"/>
    </row>
    <row r="47" spans="1:19" ht="20.100000000000001" customHeight="1" x14ac:dyDescent="0.2">
      <c r="B47" s="307" t="s">
        <v>176</v>
      </c>
      <c r="C47" s="309">
        <v>0.91666666666666663</v>
      </c>
      <c r="D47" s="309"/>
      <c r="I47" s="307" t="s">
        <v>175</v>
      </c>
      <c r="J47" s="308">
        <v>10</v>
      </c>
      <c r="K47" s="308"/>
      <c r="P47" s="307" t="s">
        <v>174</v>
      </c>
      <c r="Q47" s="306">
        <v>42252</v>
      </c>
      <c r="R47" s="306"/>
      <c r="S47" s="306"/>
    </row>
    <row r="48" spans="1:19" ht="9.9499999999999993" customHeight="1" x14ac:dyDescent="0.2"/>
    <row r="49" spans="1:19" ht="15" customHeight="1" x14ac:dyDescent="0.2">
      <c r="A49" s="280" t="s">
        <v>66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</row>
    <row r="50" spans="1:19" ht="81" customHeight="1" x14ac:dyDescent="0.2">
      <c r="A50" s="279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</row>
    <row r="51" spans="1:19" ht="5.0999999999999996" customHeight="1" x14ac:dyDescent="0.2"/>
    <row r="52" spans="1:19" ht="15" customHeight="1" x14ac:dyDescent="0.2">
      <c r="A52" s="280" t="s">
        <v>65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</row>
    <row r="53" spans="1:19" ht="6" customHeight="1" x14ac:dyDescent="0.2">
      <c r="A53" s="305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303"/>
    </row>
    <row r="54" spans="1:19" ht="21" customHeight="1" x14ac:dyDescent="0.2">
      <c r="A54" s="304" t="s">
        <v>64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2" t="s">
        <v>63</v>
      </c>
      <c r="L54" s="171"/>
      <c r="M54" s="171"/>
      <c r="N54" s="171"/>
      <c r="O54" s="171"/>
      <c r="P54" s="171"/>
      <c r="Q54" s="171"/>
      <c r="R54" s="171"/>
      <c r="S54" s="303"/>
    </row>
    <row r="55" spans="1:19" ht="21" customHeight="1" x14ac:dyDescent="0.2">
      <c r="A55" s="302"/>
      <c r="B55" s="299" t="s">
        <v>62</v>
      </c>
      <c r="C55" s="298"/>
      <c r="D55" s="300"/>
      <c r="E55" s="299" t="s">
        <v>61</v>
      </c>
      <c r="F55" s="298"/>
      <c r="G55" s="298"/>
      <c r="H55" s="298"/>
      <c r="I55" s="300"/>
      <c r="J55" s="171"/>
      <c r="K55" s="301"/>
      <c r="L55" s="299" t="s">
        <v>62</v>
      </c>
      <c r="M55" s="298"/>
      <c r="N55" s="300"/>
      <c r="O55" s="299" t="s">
        <v>61</v>
      </c>
      <c r="P55" s="298"/>
      <c r="Q55" s="298"/>
      <c r="R55" s="298"/>
      <c r="S55" s="297"/>
    </row>
    <row r="56" spans="1:19" ht="21" customHeight="1" x14ac:dyDescent="0.2">
      <c r="A56" s="296" t="s">
        <v>150</v>
      </c>
      <c r="B56" s="292" t="s">
        <v>59</v>
      </c>
      <c r="C56" s="294"/>
      <c r="D56" s="293" t="s">
        <v>58</v>
      </c>
      <c r="E56" s="292" t="s">
        <v>59</v>
      </c>
      <c r="F56" s="291"/>
      <c r="G56" s="291"/>
      <c r="H56" s="290"/>
      <c r="I56" s="293" t="s">
        <v>58</v>
      </c>
      <c r="J56" s="171"/>
      <c r="K56" s="295" t="s">
        <v>150</v>
      </c>
      <c r="L56" s="292" t="s">
        <v>59</v>
      </c>
      <c r="M56" s="294"/>
      <c r="N56" s="293" t="s">
        <v>58</v>
      </c>
      <c r="O56" s="292" t="s">
        <v>59</v>
      </c>
      <c r="P56" s="291"/>
      <c r="Q56" s="291"/>
      <c r="R56" s="290"/>
      <c r="S56" s="289" t="s">
        <v>58</v>
      </c>
    </row>
    <row r="57" spans="1:19" ht="21" customHeight="1" x14ac:dyDescent="0.2">
      <c r="A57" s="288"/>
      <c r="B57" s="285"/>
      <c r="C57" s="285"/>
      <c r="D57" s="286"/>
      <c r="E57" s="285"/>
      <c r="F57" s="285"/>
      <c r="G57" s="285"/>
      <c r="H57" s="285"/>
      <c r="I57" s="286"/>
      <c r="J57" s="171"/>
      <c r="K57" s="287"/>
      <c r="L57" s="285"/>
      <c r="M57" s="285"/>
      <c r="N57" s="286"/>
      <c r="O57" s="285"/>
      <c r="P57" s="285"/>
      <c r="Q57" s="285"/>
      <c r="R57" s="285"/>
      <c r="S57" s="284"/>
    </row>
    <row r="58" spans="1:19" ht="21" customHeight="1" x14ac:dyDescent="0.2">
      <c r="A58" s="288"/>
      <c r="B58" s="285"/>
      <c r="C58" s="285"/>
      <c r="D58" s="286"/>
      <c r="E58" s="285"/>
      <c r="F58" s="285"/>
      <c r="G58" s="285"/>
      <c r="H58" s="285"/>
      <c r="I58" s="286"/>
      <c r="J58" s="171"/>
      <c r="K58" s="287"/>
      <c r="L58" s="285"/>
      <c r="M58" s="285"/>
      <c r="N58" s="286"/>
      <c r="O58" s="285"/>
      <c r="P58" s="285"/>
      <c r="Q58" s="285"/>
      <c r="R58" s="285"/>
      <c r="S58" s="284"/>
    </row>
    <row r="59" spans="1:19" ht="12" customHeight="1" x14ac:dyDescent="0.2">
      <c r="A59" s="283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1"/>
    </row>
    <row r="60" spans="1:19" ht="5.0999999999999996" customHeight="1" x14ac:dyDescent="0.2"/>
    <row r="61" spans="1:19" ht="15" customHeight="1" x14ac:dyDescent="0.2">
      <c r="A61" s="280" t="s">
        <v>57</v>
      </c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</row>
    <row r="62" spans="1:19" ht="81" customHeight="1" x14ac:dyDescent="0.2">
      <c r="A62" s="279"/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</row>
    <row r="63" spans="1:19" ht="5.0999999999999996" customHeight="1" x14ac:dyDescent="0.2"/>
    <row r="64" spans="1:19" ht="15" customHeight="1" x14ac:dyDescent="0.2">
      <c r="A64" s="280" t="s">
        <v>56</v>
      </c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</row>
    <row r="65" spans="1:19" ht="81" customHeight="1" x14ac:dyDescent="0.2">
      <c r="A65" s="279"/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</row>
    <row r="66" spans="1:19" ht="30" customHeight="1" x14ac:dyDescent="0.2">
      <c r="A66" s="278"/>
      <c r="B66" s="277" t="s">
        <v>173</v>
      </c>
      <c r="C66" s="276"/>
      <c r="D66" s="276"/>
      <c r="E66" s="276"/>
      <c r="F66" s="276"/>
      <c r="G66" s="276"/>
      <c r="H66" s="276"/>
    </row>
  </sheetData>
  <sheetProtection sheet="1"/>
  <mergeCells count="95"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  <mergeCell ref="A49:S49"/>
    <mergeCell ref="A50:S50"/>
    <mergeCell ref="A52:S52"/>
    <mergeCell ref="B57:C57"/>
    <mergeCell ref="E57:H57"/>
    <mergeCell ref="L57:M57"/>
    <mergeCell ref="O57:R57"/>
    <mergeCell ref="C43:H43"/>
    <mergeCell ref="L43:M43"/>
    <mergeCell ref="P43:S43"/>
    <mergeCell ref="C46:D46"/>
    <mergeCell ref="J46:K46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A33:B34"/>
    <mergeCell ref="K33:L34"/>
    <mergeCell ref="A35:B36"/>
    <mergeCell ref="K35:L36"/>
    <mergeCell ref="I36:I3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23:B24"/>
    <mergeCell ref="K23:L24"/>
    <mergeCell ref="A25:B26"/>
    <mergeCell ref="K25:L26"/>
    <mergeCell ref="I26:I2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13:B14"/>
    <mergeCell ref="K13:L14"/>
    <mergeCell ref="A15:B16"/>
    <mergeCell ref="K15:L16"/>
    <mergeCell ref="I16:I1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D1:I1"/>
    <mergeCell ref="L1:N1"/>
    <mergeCell ref="O1:P1"/>
    <mergeCell ref="Q1:S1"/>
    <mergeCell ref="A2:H2"/>
    <mergeCell ref="B3:I3"/>
    <mergeCell ref="L3:S3"/>
    <mergeCell ref="N5:Q5"/>
  </mergeCells>
  <dataValidations count="6">
    <dataValidation type="date" allowBlank="1" showErrorMessage="1" errorTitle="Špatný fromát !" error="Zadej datum ve tvaru D.M.RRRR." sqref="R1:S1 JN1:JO1 TJ1:TK1 ADF1:ADG1 ANB1:ANC1 AWX1:AWY1 BGT1:BGU1 BQP1:BQQ1 CAL1:CAM1 CKH1:CKI1 CUD1:CUE1 DDZ1:DEA1 DNV1:DNW1 DXR1:DXS1 EHN1:EHO1 ERJ1:ERK1 FBF1:FBG1 FLB1:FLC1 FUX1:FUY1 GET1:GEU1 GOP1:GOQ1 GYL1:GYM1 HIH1:HII1 HSD1:HSE1 IBZ1:ICA1 ILV1:ILW1 IVR1:IVS1 JFN1:JFO1 JPJ1:JPK1 JZF1:JZG1 KJB1:KJC1 KSX1:KSY1 LCT1:LCU1 LMP1:LMQ1 LWL1:LWM1 MGH1:MGI1 MQD1:MQE1 MZZ1:NAA1 NJV1:NJW1 NTR1:NTS1 ODN1:ODO1 ONJ1:ONK1 OXF1:OXG1 PHB1:PHC1 PQX1:PQY1 QAT1:QAU1 QKP1:QKQ1 QUL1:QUM1 REH1:REI1 ROD1:ROE1 RXZ1:RYA1 SHV1:SHW1 SRR1:SRS1 TBN1:TBO1 TLJ1:TLK1 TVF1:TVG1 UFB1:UFC1 UOX1:UOY1 UYT1:UYU1 VIP1:VIQ1 VSL1:VSM1 WCH1:WCI1 WMD1:WME1 WVZ1:WWA1 R65537:S65537 JN65537:JO65537 TJ65537:TK65537 ADF65537:ADG65537 ANB65537:ANC65537 AWX65537:AWY65537 BGT65537:BGU65537 BQP65537:BQQ65537 CAL65537:CAM65537 CKH65537:CKI65537 CUD65537:CUE65537 DDZ65537:DEA65537 DNV65537:DNW65537 DXR65537:DXS65537 EHN65537:EHO65537 ERJ65537:ERK65537 FBF65537:FBG65537 FLB65537:FLC65537 FUX65537:FUY65537 GET65537:GEU65537 GOP65537:GOQ65537 GYL65537:GYM65537 HIH65537:HII65537 HSD65537:HSE65537 IBZ65537:ICA65537 ILV65537:ILW65537 IVR65537:IVS65537 JFN65537:JFO65537 JPJ65537:JPK65537 JZF65537:JZG65537 KJB65537:KJC65537 KSX65537:KSY65537 LCT65537:LCU65537 LMP65537:LMQ65537 LWL65537:LWM65537 MGH65537:MGI65537 MQD65537:MQE65537 MZZ65537:NAA65537 NJV65537:NJW65537 NTR65537:NTS65537 ODN65537:ODO65537 ONJ65537:ONK65537 OXF65537:OXG65537 PHB65537:PHC65537 PQX65537:PQY65537 QAT65537:QAU65537 QKP65537:QKQ65537 QUL65537:QUM65537 REH65537:REI65537 ROD65537:ROE65537 RXZ65537:RYA65537 SHV65537:SHW65537 SRR65537:SRS65537 TBN65537:TBO65537 TLJ65537:TLK65537 TVF65537:TVG65537 UFB65537:UFC65537 UOX65537:UOY65537 UYT65537:UYU65537 VIP65537:VIQ65537 VSL65537:VSM65537 WCH65537:WCI65537 WMD65537:WME65537 WVZ65537:WWA65537 R131073:S131073 JN131073:JO131073 TJ131073:TK131073 ADF131073:ADG131073 ANB131073:ANC131073 AWX131073:AWY131073 BGT131073:BGU131073 BQP131073:BQQ131073 CAL131073:CAM131073 CKH131073:CKI131073 CUD131073:CUE131073 DDZ131073:DEA131073 DNV131073:DNW131073 DXR131073:DXS131073 EHN131073:EHO131073 ERJ131073:ERK131073 FBF131073:FBG131073 FLB131073:FLC131073 FUX131073:FUY131073 GET131073:GEU131073 GOP131073:GOQ131073 GYL131073:GYM131073 HIH131073:HII131073 HSD131073:HSE131073 IBZ131073:ICA131073 ILV131073:ILW131073 IVR131073:IVS131073 JFN131073:JFO131073 JPJ131073:JPK131073 JZF131073:JZG131073 KJB131073:KJC131073 KSX131073:KSY131073 LCT131073:LCU131073 LMP131073:LMQ131073 LWL131073:LWM131073 MGH131073:MGI131073 MQD131073:MQE131073 MZZ131073:NAA131073 NJV131073:NJW131073 NTR131073:NTS131073 ODN131073:ODO131073 ONJ131073:ONK131073 OXF131073:OXG131073 PHB131073:PHC131073 PQX131073:PQY131073 QAT131073:QAU131073 QKP131073:QKQ131073 QUL131073:QUM131073 REH131073:REI131073 ROD131073:ROE131073 RXZ131073:RYA131073 SHV131073:SHW131073 SRR131073:SRS131073 TBN131073:TBO131073 TLJ131073:TLK131073 TVF131073:TVG131073 UFB131073:UFC131073 UOX131073:UOY131073 UYT131073:UYU131073 VIP131073:VIQ131073 VSL131073:VSM131073 WCH131073:WCI131073 WMD131073:WME131073 WVZ131073:WWA131073 R196609:S196609 JN196609:JO196609 TJ196609:TK196609 ADF196609:ADG196609 ANB196609:ANC196609 AWX196609:AWY196609 BGT196609:BGU196609 BQP196609:BQQ196609 CAL196609:CAM196609 CKH196609:CKI196609 CUD196609:CUE196609 DDZ196609:DEA196609 DNV196609:DNW196609 DXR196609:DXS196609 EHN196609:EHO196609 ERJ196609:ERK196609 FBF196609:FBG196609 FLB196609:FLC196609 FUX196609:FUY196609 GET196609:GEU196609 GOP196609:GOQ196609 GYL196609:GYM196609 HIH196609:HII196609 HSD196609:HSE196609 IBZ196609:ICA196609 ILV196609:ILW196609 IVR196609:IVS196609 JFN196609:JFO196609 JPJ196609:JPK196609 JZF196609:JZG196609 KJB196609:KJC196609 KSX196609:KSY196609 LCT196609:LCU196609 LMP196609:LMQ196609 LWL196609:LWM196609 MGH196609:MGI196609 MQD196609:MQE196609 MZZ196609:NAA196609 NJV196609:NJW196609 NTR196609:NTS196609 ODN196609:ODO196609 ONJ196609:ONK196609 OXF196609:OXG196609 PHB196609:PHC196609 PQX196609:PQY196609 QAT196609:QAU196609 QKP196609:QKQ196609 QUL196609:QUM196609 REH196609:REI196609 ROD196609:ROE196609 RXZ196609:RYA196609 SHV196609:SHW196609 SRR196609:SRS196609 TBN196609:TBO196609 TLJ196609:TLK196609 TVF196609:TVG196609 UFB196609:UFC196609 UOX196609:UOY196609 UYT196609:UYU196609 VIP196609:VIQ196609 VSL196609:VSM196609 WCH196609:WCI196609 WMD196609:WME196609 WVZ196609:WWA196609 R262145:S262145 JN262145:JO262145 TJ262145:TK262145 ADF262145:ADG262145 ANB262145:ANC262145 AWX262145:AWY262145 BGT262145:BGU262145 BQP262145:BQQ262145 CAL262145:CAM262145 CKH262145:CKI262145 CUD262145:CUE262145 DDZ262145:DEA262145 DNV262145:DNW262145 DXR262145:DXS262145 EHN262145:EHO262145 ERJ262145:ERK262145 FBF262145:FBG262145 FLB262145:FLC262145 FUX262145:FUY262145 GET262145:GEU262145 GOP262145:GOQ262145 GYL262145:GYM262145 HIH262145:HII262145 HSD262145:HSE262145 IBZ262145:ICA262145 ILV262145:ILW262145 IVR262145:IVS262145 JFN262145:JFO262145 JPJ262145:JPK262145 JZF262145:JZG262145 KJB262145:KJC262145 KSX262145:KSY262145 LCT262145:LCU262145 LMP262145:LMQ262145 LWL262145:LWM262145 MGH262145:MGI262145 MQD262145:MQE262145 MZZ262145:NAA262145 NJV262145:NJW262145 NTR262145:NTS262145 ODN262145:ODO262145 ONJ262145:ONK262145 OXF262145:OXG262145 PHB262145:PHC262145 PQX262145:PQY262145 QAT262145:QAU262145 QKP262145:QKQ262145 QUL262145:QUM262145 REH262145:REI262145 ROD262145:ROE262145 RXZ262145:RYA262145 SHV262145:SHW262145 SRR262145:SRS262145 TBN262145:TBO262145 TLJ262145:TLK262145 TVF262145:TVG262145 UFB262145:UFC262145 UOX262145:UOY262145 UYT262145:UYU262145 VIP262145:VIQ262145 VSL262145:VSM262145 WCH262145:WCI262145 WMD262145:WME262145 WVZ262145:WWA262145 R327681:S327681 JN327681:JO327681 TJ327681:TK327681 ADF327681:ADG327681 ANB327681:ANC327681 AWX327681:AWY327681 BGT327681:BGU327681 BQP327681:BQQ327681 CAL327681:CAM327681 CKH327681:CKI327681 CUD327681:CUE327681 DDZ327681:DEA327681 DNV327681:DNW327681 DXR327681:DXS327681 EHN327681:EHO327681 ERJ327681:ERK327681 FBF327681:FBG327681 FLB327681:FLC327681 FUX327681:FUY327681 GET327681:GEU327681 GOP327681:GOQ327681 GYL327681:GYM327681 HIH327681:HII327681 HSD327681:HSE327681 IBZ327681:ICA327681 ILV327681:ILW327681 IVR327681:IVS327681 JFN327681:JFO327681 JPJ327681:JPK327681 JZF327681:JZG327681 KJB327681:KJC327681 KSX327681:KSY327681 LCT327681:LCU327681 LMP327681:LMQ327681 LWL327681:LWM327681 MGH327681:MGI327681 MQD327681:MQE327681 MZZ327681:NAA327681 NJV327681:NJW327681 NTR327681:NTS327681 ODN327681:ODO327681 ONJ327681:ONK327681 OXF327681:OXG327681 PHB327681:PHC327681 PQX327681:PQY327681 QAT327681:QAU327681 QKP327681:QKQ327681 QUL327681:QUM327681 REH327681:REI327681 ROD327681:ROE327681 RXZ327681:RYA327681 SHV327681:SHW327681 SRR327681:SRS327681 TBN327681:TBO327681 TLJ327681:TLK327681 TVF327681:TVG327681 UFB327681:UFC327681 UOX327681:UOY327681 UYT327681:UYU327681 VIP327681:VIQ327681 VSL327681:VSM327681 WCH327681:WCI327681 WMD327681:WME327681 WVZ327681:WWA327681 R393217:S393217 JN393217:JO393217 TJ393217:TK393217 ADF393217:ADG393217 ANB393217:ANC393217 AWX393217:AWY393217 BGT393217:BGU393217 BQP393217:BQQ393217 CAL393217:CAM393217 CKH393217:CKI393217 CUD393217:CUE393217 DDZ393217:DEA393217 DNV393217:DNW393217 DXR393217:DXS393217 EHN393217:EHO393217 ERJ393217:ERK393217 FBF393217:FBG393217 FLB393217:FLC393217 FUX393217:FUY393217 GET393217:GEU393217 GOP393217:GOQ393217 GYL393217:GYM393217 HIH393217:HII393217 HSD393217:HSE393217 IBZ393217:ICA393217 ILV393217:ILW393217 IVR393217:IVS393217 JFN393217:JFO393217 JPJ393217:JPK393217 JZF393217:JZG393217 KJB393217:KJC393217 KSX393217:KSY393217 LCT393217:LCU393217 LMP393217:LMQ393217 LWL393217:LWM393217 MGH393217:MGI393217 MQD393217:MQE393217 MZZ393217:NAA393217 NJV393217:NJW393217 NTR393217:NTS393217 ODN393217:ODO393217 ONJ393217:ONK393217 OXF393217:OXG393217 PHB393217:PHC393217 PQX393217:PQY393217 QAT393217:QAU393217 QKP393217:QKQ393217 QUL393217:QUM393217 REH393217:REI393217 ROD393217:ROE393217 RXZ393217:RYA393217 SHV393217:SHW393217 SRR393217:SRS393217 TBN393217:TBO393217 TLJ393217:TLK393217 TVF393217:TVG393217 UFB393217:UFC393217 UOX393217:UOY393217 UYT393217:UYU393217 VIP393217:VIQ393217 VSL393217:VSM393217 WCH393217:WCI393217 WMD393217:WME393217 WVZ393217:WWA393217 R458753:S458753 JN458753:JO458753 TJ458753:TK458753 ADF458753:ADG458753 ANB458753:ANC458753 AWX458753:AWY458753 BGT458753:BGU458753 BQP458753:BQQ458753 CAL458753:CAM458753 CKH458753:CKI458753 CUD458753:CUE458753 DDZ458753:DEA458753 DNV458753:DNW458753 DXR458753:DXS458753 EHN458753:EHO458753 ERJ458753:ERK458753 FBF458753:FBG458753 FLB458753:FLC458753 FUX458753:FUY458753 GET458753:GEU458753 GOP458753:GOQ458753 GYL458753:GYM458753 HIH458753:HII458753 HSD458753:HSE458753 IBZ458753:ICA458753 ILV458753:ILW458753 IVR458753:IVS458753 JFN458753:JFO458753 JPJ458753:JPK458753 JZF458753:JZG458753 KJB458753:KJC458753 KSX458753:KSY458753 LCT458753:LCU458753 LMP458753:LMQ458753 LWL458753:LWM458753 MGH458753:MGI458753 MQD458753:MQE458753 MZZ458753:NAA458753 NJV458753:NJW458753 NTR458753:NTS458753 ODN458753:ODO458753 ONJ458753:ONK458753 OXF458753:OXG458753 PHB458753:PHC458753 PQX458753:PQY458753 QAT458753:QAU458753 QKP458753:QKQ458753 QUL458753:QUM458753 REH458753:REI458753 ROD458753:ROE458753 RXZ458753:RYA458753 SHV458753:SHW458753 SRR458753:SRS458753 TBN458753:TBO458753 TLJ458753:TLK458753 TVF458753:TVG458753 UFB458753:UFC458753 UOX458753:UOY458753 UYT458753:UYU458753 VIP458753:VIQ458753 VSL458753:VSM458753 WCH458753:WCI458753 WMD458753:WME458753 WVZ458753:WWA458753 R524289:S524289 JN524289:JO524289 TJ524289:TK524289 ADF524289:ADG524289 ANB524289:ANC524289 AWX524289:AWY524289 BGT524289:BGU524289 BQP524289:BQQ524289 CAL524289:CAM524289 CKH524289:CKI524289 CUD524289:CUE524289 DDZ524289:DEA524289 DNV524289:DNW524289 DXR524289:DXS524289 EHN524289:EHO524289 ERJ524289:ERK524289 FBF524289:FBG524289 FLB524289:FLC524289 FUX524289:FUY524289 GET524289:GEU524289 GOP524289:GOQ524289 GYL524289:GYM524289 HIH524289:HII524289 HSD524289:HSE524289 IBZ524289:ICA524289 ILV524289:ILW524289 IVR524289:IVS524289 JFN524289:JFO524289 JPJ524289:JPK524289 JZF524289:JZG524289 KJB524289:KJC524289 KSX524289:KSY524289 LCT524289:LCU524289 LMP524289:LMQ524289 LWL524289:LWM524289 MGH524289:MGI524289 MQD524289:MQE524289 MZZ524289:NAA524289 NJV524289:NJW524289 NTR524289:NTS524289 ODN524289:ODO524289 ONJ524289:ONK524289 OXF524289:OXG524289 PHB524289:PHC524289 PQX524289:PQY524289 QAT524289:QAU524289 QKP524289:QKQ524289 QUL524289:QUM524289 REH524289:REI524289 ROD524289:ROE524289 RXZ524289:RYA524289 SHV524289:SHW524289 SRR524289:SRS524289 TBN524289:TBO524289 TLJ524289:TLK524289 TVF524289:TVG524289 UFB524289:UFC524289 UOX524289:UOY524289 UYT524289:UYU524289 VIP524289:VIQ524289 VSL524289:VSM524289 WCH524289:WCI524289 WMD524289:WME524289 WVZ524289:WWA524289 R589825:S589825 JN589825:JO589825 TJ589825:TK589825 ADF589825:ADG589825 ANB589825:ANC589825 AWX589825:AWY589825 BGT589825:BGU589825 BQP589825:BQQ589825 CAL589825:CAM589825 CKH589825:CKI589825 CUD589825:CUE589825 DDZ589825:DEA589825 DNV589825:DNW589825 DXR589825:DXS589825 EHN589825:EHO589825 ERJ589825:ERK589825 FBF589825:FBG589825 FLB589825:FLC589825 FUX589825:FUY589825 GET589825:GEU589825 GOP589825:GOQ589825 GYL589825:GYM589825 HIH589825:HII589825 HSD589825:HSE589825 IBZ589825:ICA589825 ILV589825:ILW589825 IVR589825:IVS589825 JFN589825:JFO589825 JPJ589825:JPK589825 JZF589825:JZG589825 KJB589825:KJC589825 KSX589825:KSY589825 LCT589825:LCU589825 LMP589825:LMQ589825 LWL589825:LWM589825 MGH589825:MGI589825 MQD589825:MQE589825 MZZ589825:NAA589825 NJV589825:NJW589825 NTR589825:NTS589825 ODN589825:ODO589825 ONJ589825:ONK589825 OXF589825:OXG589825 PHB589825:PHC589825 PQX589825:PQY589825 QAT589825:QAU589825 QKP589825:QKQ589825 QUL589825:QUM589825 REH589825:REI589825 ROD589825:ROE589825 RXZ589825:RYA589825 SHV589825:SHW589825 SRR589825:SRS589825 TBN589825:TBO589825 TLJ589825:TLK589825 TVF589825:TVG589825 UFB589825:UFC589825 UOX589825:UOY589825 UYT589825:UYU589825 VIP589825:VIQ589825 VSL589825:VSM589825 WCH589825:WCI589825 WMD589825:WME589825 WVZ589825:WWA589825 R655361:S655361 JN655361:JO655361 TJ655361:TK655361 ADF655361:ADG655361 ANB655361:ANC655361 AWX655361:AWY655361 BGT655361:BGU655361 BQP655361:BQQ655361 CAL655361:CAM655361 CKH655361:CKI655361 CUD655361:CUE655361 DDZ655361:DEA655361 DNV655361:DNW655361 DXR655361:DXS655361 EHN655361:EHO655361 ERJ655361:ERK655361 FBF655361:FBG655361 FLB655361:FLC655361 FUX655361:FUY655361 GET655361:GEU655361 GOP655361:GOQ655361 GYL655361:GYM655361 HIH655361:HII655361 HSD655361:HSE655361 IBZ655361:ICA655361 ILV655361:ILW655361 IVR655361:IVS655361 JFN655361:JFO655361 JPJ655361:JPK655361 JZF655361:JZG655361 KJB655361:KJC655361 KSX655361:KSY655361 LCT655361:LCU655361 LMP655361:LMQ655361 LWL655361:LWM655361 MGH655361:MGI655361 MQD655361:MQE655361 MZZ655361:NAA655361 NJV655361:NJW655361 NTR655361:NTS655361 ODN655361:ODO655361 ONJ655361:ONK655361 OXF655361:OXG655361 PHB655361:PHC655361 PQX655361:PQY655361 QAT655361:QAU655361 QKP655361:QKQ655361 QUL655361:QUM655361 REH655361:REI655361 ROD655361:ROE655361 RXZ655361:RYA655361 SHV655361:SHW655361 SRR655361:SRS655361 TBN655361:TBO655361 TLJ655361:TLK655361 TVF655361:TVG655361 UFB655361:UFC655361 UOX655361:UOY655361 UYT655361:UYU655361 VIP655361:VIQ655361 VSL655361:VSM655361 WCH655361:WCI655361 WMD655361:WME655361 WVZ655361:WWA655361 R720897:S720897 JN720897:JO720897 TJ720897:TK720897 ADF720897:ADG720897 ANB720897:ANC720897 AWX720897:AWY720897 BGT720897:BGU720897 BQP720897:BQQ720897 CAL720897:CAM720897 CKH720897:CKI720897 CUD720897:CUE720897 DDZ720897:DEA720897 DNV720897:DNW720897 DXR720897:DXS720897 EHN720897:EHO720897 ERJ720897:ERK720897 FBF720897:FBG720897 FLB720897:FLC720897 FUX720897:FUY720897 GET720897:GEU720897 GOP720897:GOQ720897 GYL720897:GYM720897 HIH720897:HII720897 HSD720897:HSE720897 IBZ720897:ICA720897 ILV720897:ILW720897 IVR720897:IVS720897 JFN720897:JFO720897 JPJ720897:JPK720897 JZF720897:JZG720897 KJB720897:KJC720897 KSX720897:KSY720897 LCT720897:LCU720897 LMP720897:LMQ720897 LWL720897:LWM720897 MGH720897:MGI720897 MQD720897:MQE720897 MZZ720897:NAA720897 NJV720897:NJW720897 NTR720897:NTS720897 ODN720897:ODO720897 ONJ720897:ONK720897 OXF720897:OXG720897 PHB720897:PHC720897 PQX720897:PQY720897 QAT720897:QAU720897 QKP720897:QKQ720897 QUL720897:QUM720897 REH720897:REI720897 ROD720897:ROE720897 RXZ720897:RYA720897 SHV720897:SHW720897 SRR720897:SRS720897 TBN720897:TBO720897 TLJ720897:TLK720897 TVF720897:TVG720897 UFB720897:UFC720897 UOX720897:UOY720897 UYT720897:UYU720897 VIP720897:VIQ720897 VSL720897:VSM720897 WCH720897:WCI720897 WMD720897:WME720897 WVZ720897:WWA720897 R786433:S786433 JN786433:JO786433 TJ786433:TK786433 ADF786433:ADG786433 ANB786433:ANC786433 AWX786433:AWY786433 BGT786433:BGU786433 BQP786433:BQQ786433 CAL786433:CAM786433 CKH786433:CKI786433 CUD786433:CUE786433 DDZ786433:DEA786433 DNV786433:DNW786433 DXR786433:DXS786433 EHN786433:EHO786433 ERJ786433:ERK786433 FBF786433:FBG786433 FLB786433:FLC786433 FUX786433:FUY786433 GET786433:GEU786433 GOP786433:GOQ786433 GYL786433:GYM786433 HIH786433:HII786433 HSD786433:HSE786433 IBZ786433:ICA786433 ILV786433:ILW786433 IVR786433:IVS786433 JFN786433:JFO786433 JPJ786433:JPK786433 JZF786433:JZG786433 KJB786433:KJC786433 KSX786433:KSY786433 LCT786433:LCU786433 LMP786433:LMQ786433 LWL786433:LWM786433 MGH786433:MGI786433 MQD786433:MQE786433 MZZ786433:NAA786433 NJV786433:NJW786433 NTR786433:NTS786433 ODN786433:ODO786433 ONJ786433:ONK786433 OXF786433:OXG786433 PHB786433:PHC786433 PQX786433:PQY786433 QAT786433:QAU786433 QKP786433:QKQ786433 QUL786433:QUM786433 REH786433:REI786433 ROD786433:ROE786433 RXZ786433:RYA786433 SHV786433:SHW786433 SRR786433:SRS786433 TBN786433:TBO786433 TLJ786433:TLK786433 TVF786433:TVG786433 UFB786433:UFC786433 UOX786433:UOY786433 UYT786433:UYU786433 VIP786433:VIQ786433 VSL786433:VSM786433 WCH786433:WCI786433 WMD786433:WME786433 WVZ786433:WWA786433 R851969:S851969 JN851969:JO851969 TJ851969:TK851969 ADF851969:ADG851969 ANB851969:ANC851969 AWX851969:AWY851969 BGT851969:BGU851969 BQP851969:BQQ851969 CAL851969:CAM851969 CKH851969:CKI851969 CUD851969:CUE851969 DDZ851969:DEA851969 DNV851969:DNW851969 DXR851969:DXS851969 EHN851969:EHO851969 ERJ851969:ERK851969 FBF851969:FBG851969 FLB851969:FLC851969 FUX851969:FUY851969 GET851969:GEU851969 GOP851969:GOQ851969 GYL851969:GYM851969 HIH851969:HII851969 HSD851969:HSE851969 IBZ851969:ICA851969 ILV851969:ILW851969 IVR851969:IVS851969 JFN851969:JFO851969 JPJ851969:JPK851969 JZF851969:JZG851969 KJB851969:KJC851969 KSX851969:KSY851969 LCT851969:LCU851969 LMP851969:LMQ851969 LWL851969:LWM851969 MGH851969:MGI851969 MQD851969:MQE851969 MZZ851969:NAA851969 NJV851969:NJW851969 NTR851969:NTS851969 ODN851969:ODO851969 ONJ851969:ONK851969 OXF851969:OXG851969 PHB851969:PHC851969 PQX851969:PQY851969 QAT851969:QAU851969 QKP851969:QKQ851969 QUL851969:QUM851969 REH851969:REI851969 ROD851969:ROE851969 RXZ851969:RYA851969 SHV851969:SHW851969 SRR851969:SRS851969 TBN851969:TBO851969 TLJ851969:TLK851969 TVF851969:TVG851969 UFB851969:UFC851969 UOX851969:UOY851969 UYT851969:UYU851969 VIP851969:VIQ851969 VSL851969:VSM851969 WCH851969:WCI851969 WMD851969:WME851969 WVZ851969:WWA851969 R917505:S917505 JN917505:JO917505 TJ917505:TK917505 ADF917505:ADG917505 ANB917505:ANC917505 AWX917505:AWY917505 BGT917505:BGU917505 BQP917505:BQQ917505 CAL917505:CAM917505 CKH917505:CKI917505 CUD917505:CUE917505 DDZ917505:DEA917505 DNV917505:DNW917505 DXR917505:DXS917505 EHN917505:EHO917505 ERJ917505:ERK917505 FBF917505:FBG917505 FLB917505:FLC917505 FUX917505:FUY917505 GET917505:GEU917505 GOP917505:GOQ917505 GYL917505:GYM917505 HIH917505:HII917505 HSD917505:HSE917505 IBZ917505:ICA917505 ILV917505:ILW917505 IVR917505:IVS917505 JFN917505:JFO917505 JPJ917505:JPK917505 JZF917505:JZG917505 KJB917505:KJC917505 KSX917505:KSY917505 LCT917505:LCU917505 LMP917505:LMQ917505 LWL917505:LWM917505 MGH917505:MGI917505 MQD917505:MQE917505 MZZ917505:NAA917505 NJV917505:NJW917505 NTR917505:NTS917505 ODN917505:ODO917505 ONJ917505:ONK917505 OXF917505:OXG917505 PHB917505:PHC917505 PQX917505:PQY917505 QAT917505:QAU917505 QKP917505:QKQ917505 QUL917505:QUM917505 REH917505:REI917505 ROD917505:ROE917505 RXZ917505:RYA917505 SHV917505:SHW917505 SRR917505:SRS917505 TBN917505:TBO917505 TLJ917505:TLK917505 TVF917505:TVG917505 UFB917505:UFC917505 UOX917505:UOY917505 UYT917505:UYU917505 VIP917505:VIQ917505 VSL917505:VSM917505 WCH917505:WCI917505 WMD917505:WME917505 WVZ917505:WWA917505 R983041:S983041 JN983041:JO983041 TJ983041:TK983041 ADF983041:ADG983041 ANB983041:ANC983041 AWX983041:AWY983041 BGT983041:BGU983041 BQP983041:BQQ983041 CAL983041:CAM983041 CKH983041:CKI983041 CUD983041:CUE983041 DDZ983041:DEA983041 DNV983041:DNW983041 DXR983041:DXS983041 EHN983041:EHO983041 ERJ983041:ERK983041 FBF983041:FBG983041 FLB983041:FLC983041 FUX983041:FUY983041 GET983041:GEU983041 GOP983041:GOQ983041 GYL983041:GYM983041 HIH983041:HII983041 HSD983041:HSE983041 IBZ983041:ICA983041 ILV983041:ILW983041 IVR983041:IVS983041 JFN983041:JFO983041 JPJ983041:JPK983041 JZF983041:JZG983041 KJB983041:KJC983041 KSX983041:KSY983041 LCT983041:LCU983041 LMP983041:LMQ983041 LWL983041:LWM983041 MGH983041:MGI983041 MQD983041:MQE983041 MZZ983041:NAA983041 NJV983041:NJW983041 NTR983041:NTS983041 ODN983041:ODO983041 ONJ983041:ONK983041 OXF983041:OXG983041 PHB983041:PHC983041 PQX983041:PQY983041 QAT983041:QAU983041 QKP983041:QKQ983041 QUL983041:QUM983041 REH983041:REI983041 ROD983041:ROE983041 RXZ983041:RYA983041 SHV983041:SHW983041 SRR983041:SRS983041 TBN983041:TBO983041 TLJ983041:TLK983041 TVF983041:TVG983041 UFB983041:UFC983041 UOX983041:UOY983041 UYT983041:UYU983041 VIP983041:VIQ983041 VSL983041:VSM983041 WCH983041:WCI983041 WMD983041:WME983041 WVZ983041:WWA983041">
      <formula1>38718</formula1>
      <formula2>40543</formula2>
    </dataValidation>
    <dataValidation type="time" allowBlank="1" showErrorMessage="1" errorTitle="Špatný formát" error="Použij tvar H:MM" sqref="C46:D47 IY46:IZ47 SU46:SV47 ACQ46:ACR47 AMM46:AMN47 AWI46:AWJ47 BGE46:BGF47 BQA46:BQB47 BZW46:BZX47 CJS46:CJT47 CTO46:CTP47 DDK46:DDL47 DNG46:DNH47 DXC46:DXD47 EGY46:EGZ47 EQU46:EQV47 FAQ46:FAR47 FKM46:FKN47 FUI46:FUJ47 GEE46:GEF47 GOA46:GOB47 GXW46:GXX47 HHS46:HHT47 HRO46:HRP47 IBK46:IBL47 ILG46:ILH47 IVC46:IVD47 JEY46:JEZ47 JOU46:JOV47 JYQ46:JYR47 KIM46:KIN47 KSI46:KSJ47 LCE46:LCF47 LMA46:LMB47 LVW46:LVX47 MFS46:MFT47 MPO46:MPP47 MZK46:MZL47 NJG46:NJH47 NTC46:NTD47 OCY46:OCZ47 OMU46:OMV47 OWQ46:OWR47 PGM46:PGN47 PQI46:PQJ47 QAE46:QAF47 QKA46:QKB47 QTW46:QTX47 RDS46:RDT47 RNO46:RNP47 RXK46:RXL47 SHG46:SHH47 SRC46:SRD47 TAY46:TAZ47 TKU46:TKV47 TUQ46:TUR47 UEM46:UEN47 UOI46:UOJ47 UYE46:UYF47 VIA46:VIB47 VRW46:VRX47 WBS46:WBT47 WLO46:WLP47 WVK46:WVL47 C65582:D65583 IY65582:IZ65583 SU65582:SV65583 ACQ65582:ACR65583 AMM65582:AMN65583 AWI65582:AWJ65583 BGE65582:BGF65583 BQA65582:BQB65583 BZW65582:BZX65583 CJS65582:CJT65583 CTO65582:CTP65583 DDK65582:DDL65583 DNG65582:DNH65583 DXC65582:DXD65583 EGY65582:EGZ65583 EQU65582:EQV65583 FAQ65582:FAR65583 FKM65582:FKN65583 FUI65582:FUJ65583 GEE65582:GEF65583 GOA65582:GOB65583 GXW65582:GXX65583 HHS65582:HHT65583 HRO65582:HRP65583 IBK65582:IBL65583 ILG65582:ILH65583 IVC65582:IVD65583 JEY65582:JEZ65583 JOU65582:JOV65583 JYQ65582:JYR65583 KIM65582:KIN65583 KSI65582:KSJ65583 LCE65582:LCF65583 LMA65582:LMB65583 LVW65582:LVX65583 MFS65582:MFT65583 MPO65582:MPP65583 MZK65582:MZL65583 NJG65582:NJH65583 NTC65582:NTD65583 OCY65582:OCZ65583 OMU65582:OMV65583 OWQ65582:OWR65583 PGM65582:PGN65583 PQI65582:PQJ65583 QAE65582:QAF65583 QKA65582:QKB65583 QTW65582:QTX65583 RDS65582:RDT65583 RNO65582:RNP65583 RXK65582:RXL65583 SHG65582:SHH65583 SRC65582:SRD65583 TAY65582:TAZ65583 TKU65582:TKV65583 TUQ65582:TUR65583 UEM65582:UEN65583 UOI65582:UOJ65583 UYE65582:UYF65583 VIA65582:VIB65583 VRW65582:VRX65583 WBS65582:WBT65583 WLO65582:WLP65583 WVK65582:WVL65583 C131118:D131119 IY131118:IZ131119 SU131118:SV131119 ACQ131118:ACR131119 AMM131118:AMN131119 AWI131118:AWJ131119 BGE131118:BGF131119 BQA131118:BQB131119 BZW131118:BZX131119 CJS131118:CJT131119 CTO131118:CTP131119 DDK131118:DDL131119 DNG131118:DNH131119 DXC131118:DXD131119 EGY131118:EGZ131119 EQU131118:EQV131119 FAQ131118:FAR131119 FKM131118:FKN131119 FUI131118:FUJ131119 GEE131118:GEF131119 GOA131118:GOB131119 GXW131118:GXX131119 HHS131118:HHT131119 HRO131118:HRP131119 IBK131118:IBL131119 ILG131118:ILH131119 IVC131118:IVD131119 JEY131118:JEZ131119 JOU131118:JOV131119 JYQ131118:JYR131119 KIM131118:KIN131119 KSI131118:KSJ131119 LCE131118:LCF131119 LMA131118:LMB131119 LVW131118:LVX131119 MFS131118:MFT131119 MPO131118:MPP131119 MZK131118:MZL131119 NJG131118:NJH131119 NTC131118:NTD131119 OCY131118:OCZ131119 OMU131118:OMV131119 OWQ131118:OWR131119 PGM131118:PGN131119 PQI131118:PQJ131119 QAE131118:QAF131119 QKA131118:QKB131119 QTW131118:QTX131119 RDS131118:RDT131119 RNO131118:RNP131119 RXK131118:RXL131119 SHG131118:SHH131119 SRC131118:SRD131119 TAY131118:TAZ131119 TKU131118:TKV131119 TUQ131118:TUR131119 UEM131118:UEN131119 UOI131118:UOJ131119 UYE131118:UYF131119 VIA131118:VIB131119 VRW131118:VRX131119 WBS131118:WBT131119 WLO131118:WLP131119 WVK131118:WVL131119 C196654:D196655 IY196654:IZ196655 SU196654:SV196655 ACQ196654:ACR196655 AMM196654:AMN196655 AWI196654:AWJ196655 BGE196654:BGF196655 BQA196654:BQB196655 BZW196654:BZX196655 CJS196654:CJT196655 CTO196654:CTP196655 DDK196654:DDL196655 DNG196654:DNH196655 DXC196654:DXD196655 EGY196654:EGZ196655 EQU196654:EQV196655 FAQ196654:FAR196655 FKM196654:FKN196655 FUI196654:FUJ196655 GEE196654:GEF196655 GOA196654:GOB196655 GXW196654:GXX196655 HHS196654:HHT196655 HRO196654:HRP196655 IBK196654:IBL196655 ILG196654:ILH196655 IVC196654:IVD196655 JEY196654:JEZ196655 JOU196654:JOV196655 JYQ196654:JYR196655 KIM196654:KIN196655 KSI196654:KSJ196655 LCE196654:LCF196655 LMA196654:LMB196655 LVW196654:LVX196655 MFS196654:MFT196655 MPO196654:MPP196655 MZK196654:MZL196655 NJG196654:NJH196655 NTC196654:NTD196655 OCY196654:OCZ196655 OMU196654:OMV196655 OWQ196654:OWR196655 PGM196654:PGN196655 PQI196654:PQJ196655 QAE196654:QAF196655 QKA196654:QKB196655 QTW196654:QTX196655 RDS196654:RDT196655 RNO196654:RNP196655 RXK196654:RXL196655 SHG196654:SHH196655 SRC196654:SRD196655 TAY196654:TAZ196655 TKU196654:TKV196655 TUQ196654:TUR196655 UEM196654:UEN196655 UOI196654:UOJ196655 UYE196654:UYF196655 VIA196654:VIB196655 VRW196654:VRX196655 WBS196654:WBT196655 WLO196654:WLP196655 WVK196654:WVL196655 C262190:D262191 IY262190:IZ262191 SU262190:SV262191 ACQ262190:ACR262191 AMM262190:AMN262191 AWI262190:AWJ262191 BGE262190:BGF262191 BQA262190:BQB262191 BZW262190:BZX262191 CJS262190:CJT262191 CTO262190:CTP262191 DDK262190:DDL262191 DNG262190:DNH262191 DXC262190:DXD262191 EGY262190:EGZ262191 EQU262190:EQV262191 FAQ262190:FAR262191 FKM262190:FKN262191 FUI262190:FUJ262191 GEE262190:GEF262191 GOA262190:GOB262191 GXW262190:GXX262191 HHS262190:HHT262191 HRO262190:HRP262191 IBK262190:IBL262191 ILG262190:ILH262191 IVC262190:IVD262191 JEY262190:JEZ262191 JOU262190:JOV262191 JYQ262190:JYR262191 KIM262190:KIN262191 KSI262190:KSJ262191 LCE262190:LCF262191 LMA262190:LMB262191 LVW262190:LVX262191 MFS262190:MFT262191 MPO262190:MPP262191 MZK262190:MZL262191 NJG262190:NJH262191 NTC262190:NTD262191 OCY262190:OCZ262191 OMU262190:OMV262191 OWQ262190:OWR262191 PGM262190:PGN262191 PQI262190:PQJ262191 QAE262190:QAF262191 QKA262190:QKB262191 QTW262190:QTX262191 RDS262190:RDT262191 RNO262190:RNP262191 RXK262190:RXL262191 SHG262190:SHH262191 SRC262190:SRD262191 TAY262190:TAZ262191 TKU262190:TKV262191 TUQ262190:TUR262191 UEM262190:UEN262191 UOI262190:UOJ262191 UYE262190:UYF262191 VIA262190:VIB262191 VRW262190:VRX262191 WBS262190:WBT262191 WLO262190:WLP262191 WVK262190:WVL262191 C327726:D327727 IY327726:IZ327727 SU327726:SV327727 ACQ327726:ACR327727 AMM327726:AMN327727 AWI327726:AWJ327727 BGE327726:BGF327727 BQA327726:BQB327727 BZW327726:BZX327727 CJS327726:CJT327727 CTO327726:CTP327727 DDK327726:DDL327727 DNG327726:DNH327727 DXC327726:DXD327727 EGY327726:EGZ327727 EQU327726:EQV327727 FAQ327726:FAR327727 FKM327726:FKN327727 FUI327726:FUJ327727 GEE327726:GEF327727 GOA327726:GOB327727 GXW327726:GXX327727 HHS327726:HHT327727 HRO327726:HRP327727 IBK327726:IBL327727 ILG327726:ILH327727 IVC327726:IVD327727 JEY327726:JEZ327727 JOU327726:JOV327727 JYQ327726:JYR327727 KIM327726:KIN327727 KSI327726:KSJ327727 LCE327726:LCF327727 LMA327726:LMB327727 LVW327726:LVX327727 MFS327726:MFT327727 MPO327726:MPP327727 MZK327726:MZL327727 NJG327726:NJH327727 NTC327726:NTD327727 OCY327726:OCZ327727 OMU327726:OMV327727 OWQ327726:OWR327727 PGM327726:PGN327727 PQI327726:PQJ327727 QAE327726:QAF327727 QKA327726:QKB327727 QTW327726:QTX327727 RDS327726:RDT327727 RNO327726:RNP327727 RXK327726:RXL327727 SHG327726:SHH327727 SRC327726:SRD327727 TAY327726:TAZ327727 TKU327726:TKV327727 TUQ327726:TUR327727 UEM327726:UEN327727 UOI327726:UOJ327727 UYE327726:UYF327727 VIA327726:VIB327727 VRW327726:VRX327727 WBS327726:WBT327727 WLO327726:WLP327727 WVK327726:WVL327727 C393262:D393263 IY393262:IZ393263 SU393262:SV393263 ACQ393262:ACR393263 AMM393262:AMN393263 AWI393262:AWJ393263 BGE393262:BGF393263 BQA393262:BQB393263 BZW393262:BZX393263 CJS393262:CJT393263 CTO393262:CTP393263 DDK393262:DDL393263 DNG393262:DNH393263 DXC393262:DXD393263 EGY393262:EGZ393263 EQU393262:EQV393263 FAQ393262:FAR393263 FKM393262:FKN393263 FUI393262:FUJ393263 GEE393262:GEF393263 GOA393262:GOB393263 GXW393262:GXX393263 HHS393262:HHT393263 HRO393262:HRP393263 IBK393262:IBL393263 ILG393262:ILH393263 IVC393262:IVD393263 JEY393262:JEZ393263 JOU393262:JOV393263 JYQ393262:JYR393263 KIM393262:KIN393263 KSI393262:KSJ393263 LCE393262:LCF393263 LMA393262:LMB393263 LVW393262:LVX393263 MFS393262:MFT393263 MPO393262:MPP393263 MZK393262:MZL393263 NJG393262:NJH393263 NTC393262:NTD393263 OCY393262:OCZ393263 OMU393262:OMV393263 OWQ393262:OWR393263 PGM393262:PGN393263 PQI393262:PQJ393263 QAE393262:QAF393263 QKA393262:QKB393263 QTW393262:QTX393263 RDS393262:RDT393263 RNO393262:RNP393263 RXK393262:RXL393263 SHG393262:SHH393263 SRC393262:SRD393263 TAY393262:TAZ393263 TKU393262:TKV393263 TUQ393262:TUR393263 UEM393262:UEN393263 UOI393262:UOJ393263 UYE393262:UYF393263 VIA393262:VIB393263 VRW393262:VRX393263 WBS393262:WBT393263 WLO393262:WLP393263 WVK393262:WVL393263 C458798:D458799 IY458798:IZ458799 SU458798:SV458799 ACQ458798:ACR458799 AMM458798:AMN458799 AWI458798:AWJ458799 BGE458798:BGF458799 BQA458798:BQB458799 BZW458798:BZX458799 CJS458798:CJT458799 CTO458798:CTP458799 DDK458798:DDL458799 DNG458798:DNH458799 DXC458798:DXD458799 EGY458798:EGZ458799 EQU458798:EQV458799 FAQ458798:FAR458799 FKM458798:FKN458799 FUI458798:FUJ458799 GEE458798:GEF458799 GOA458798:GOB458799 GXW458798:GXX458799 HHS458798:HHT458799 HRO458798:HRP458799 IBK458798:IBL458799 ILG458798:ILH458799 IVC458798:IVD458799 JEY458798:JEZ458799 JOU458798:JOV458799 JYQ458798:JYR458799 KIM458798:KIN458799 KSI458798:KSJ458799 LCE458798:LCF458799 LMA458798:LMB458799 LVW458798:LVX458799 MFS458798:MFT458799 MPO458798:MPP458799 MZK458798:MZL458799 NJG458798:NJH458799 NTC458798:NTD458799 OCY458798:OCZ458799 OMU458798:OMV458799 OWQ458798:OWR458799 PGM458798:PGN458799 PQI458798:PQJ458799 QAE458798:QAF458799 QKA458798:QKB458799 QTW458798:QTX458799 RDS458798:RDT458799 RNO458798:RNP458799 RXK458798:RXL458799 SHG458798:SHH458799 SRC458798:SRD458799 TAY458798:TAZ458799 TKU458798:TKV458799 TUQ458798:TUR458799 UEM458798:UEN458799 UOI458798:UOJ458799 UYE458798:UYF458799 VIA458798:VIB458799 VRW458798:VRX458799 WBS458798:WBT458799 WLO458798:WLP458799 WVK458798:WVL458799 C524334:D524335 IY524334:IZ524335 SU524334:SV524335 ACQ524334:ACR524335 AMM524334:AMN524335 AWI524334:AWJ524335 BGE524334:BGF524335 BQA524334:BQB524335 BZW524334:BZX524335 CJS524334:CJT524335 CTO524334:CTP524335 DDK524334:DDL524335 DNG524334:DNH524335 DXC524334:DXD524335 EGY524334:EGZ524335 EQU524334:EQV524335 FAQ524334:FAR524335 FKM524334:FKN524335 FUI524334:FUJ524335 GEE524334:GEF524335 GOA524334:GOB524335 GXW524334:GXX524335 HHS524334:HHT524335 HRO524334:HRP524335 IBK524334:IBL524335 ILG524334:ILH524335 IVC524334:IVD524335 JEY524334:JEZ524335 JOU524334:JOV524335 JYQ524334:JYR524335 KIM524334:KIN524335 KSI524334:KSJ524335 LCE524334:LCF524335 LMA524334:LMB524335 LVW524334:LVX524335 MFS524334:MFT524335 MPO524334:MPP524335 MZK524334:MZL524335 NJG524334:NJH524335 NTC524334:NTD524335 OCY524334:OCZ524335 OMU524334:OMV524335 OWQ524334:OWR524335 PGM524334:PGN524335 PQI524334:PQJ524335 QAE524334:QAF524335 QKA524334:QKB524335 QTW524334:QTX524335 RDS524334:RDT524335 RNO524334:RNP524335 RXK524334:RXL524335 SHG524334:SHH524335 SRC524334:SRD524335 TAY524334:TAZ524335 TKU524334:TKV524335 TUQ524334:TUR524335 UEM524334:UEN524335 UOI524334:UOJ524335 UYE524334:UYF524335 VIA524334:VIB524335 VRW524334:VRX524335 WBS524334:WBT524335 WLO524334:WLP524335 WVK524334:WVL524335 C589870:D589871 IY589870:IZ589871 SU589870:SV589871 ACQ589870:ACR589871 AMM589870:AMN589871 AWI589870:AWJ589871 BGE589870:BGF589871 BQA589870:BQB589871 BZW589870:BZX589871 CJS589870:CJT589871 CTO589870:CTP589871 DDK589870:DDL589871 DNG589870:DNH589871 DXC589870:DXD589871 EGY589870:EGZ589871 EQU589870:EQV589871 FAQ589870:FAR589871 FKM589870:FKN589871 FUI589870:FUJ589871 GEE589870:GEF589871 GOA589870:GOB589871 GXW589870:GXX589871 HHS589870:HHT589871 HRO589870:HRP589871 IBK589870:IBL589871 ILG589870:ILH589871 IVC589870:IVD589871 JEY589870:JEZ589871 JOU589870:JOV589871 JYQ589870:JYR589871 KIM589870:KIN589871 KSI589870:KSJ589871 LCE589870:LCF589871 LMA589870:LMB589871 LVW589870:LVX589871 MFS589870:MFT589871 MPO589870:MPP589871 MZK589870:MZL589871 NJG589870:NJH589871 NTC589870:NTD589871 OCY589870:OCZ589871 OMU589870:OMV589871 OWQ589870:OWR589871 PGM589870:PGN589871 PQI589870:PQJ589871 QAE589870:QAF589871 QKA589870:QKB589871 QTW589870:QTX589871 RDS589870:RDT589871 RNO589870:RNP589871 RXK589870:RXL589871 SHG589870:SHH589871 SRC589870:SRD589871 TAY589870:TAZ589871 TKU589870:TKV589871 TUQ589870:TUR589871 UEM589870:UEN589871 UOI589870:UOJ589871 UYE589870:UYF589871 VIA589870:VIB589871 VRW589870:VRX589871 WBS589870:WBT589871 WLO589870:WLP589871 WVK589870:WVL589871 C655406:D655407 IY655406:IZ655407 SU655406:SV655407 ACQ655406:ACR655407 AMM655406:AMN655407 AWI655406:AWJ655407 BGE655406:BGF655407 BQA655406:BQB655407 BZW655406:BZX655407 CJS655406:CJT655407 CTO655406:CTP655407 DDK655406:DDL655407 DNG655406:DNH655407 DXC655406:DXD655407 EGY655406:EGZ655407 EQU655406:EQV655407 FAQ655406:FAR655407 FKM655406:FKN655407 FUI655406:FUJ655407 GEE655406:GEF655407 GOA655406:GOB655407 GXW655406:GXX655407 HHS655406:HHT655407 HRO655406:HRP655407 IBK655406:IBL655407 ILG655406:ILH655407 IVC655406:IVD655407 JEY655406:JEZ655407 JOU655406:JOV655407 JYQ655406:JYR655407 KIM655406:KIN655407 KSI655406:KSJ655407 LCE655406:LCF655407 LMA655406:LMB655407 LVW655406:LVX655407 MFS655406:MFT655407 MPO655406:MPP655407 MZK655406:MZL655407 NJG655406:NJH655407 NTC655406:NTD655407 OCY655406:OCZ655407 OMU655406:OMV655407 OWQ655406:OWR655407 PGM655406:PGN655407 PQI655406:PQJ655407 QAE655406:QAF655407 QKA655406:QKB655407 QTW655406:QTX655407 RDS655406:RDT655407 RNO655406:RNP655407 RXK655406:RXL655407 SHG655406:SHH655407 SRC655406:SRD655407 TAY655406:TAZ655407 TKU655406:TKV655407 TUQ655406:TUR655407 UEM655406:UEN655407 UOI655406:UOJ655407 UYE655406:UYF655407 VIA655406:VIB655407 VRW655406:VRX655407 WBS655406:WBT655407 WLO655406:WLP655407 WVK655406:WVL655407 C720942:D720943 IY720942:IZ720943 SU720942:SV720943 ACQ720942:ACR720943 AMM720942:AMN720943 AWI720942:AWJ720943 BGE720942:BGF720943 BQA720942:BQB720943 BZW720942:BZX720943 CJS720942:CJT720943 CTO720942:CTP720943 DDK720942:DDL720943 DNG720942:DNH720943 DXC720942:DXD720943 EGY720942:EGZ720943 EQU720942:EQV720943 FAQ720942:FAR720943 FKM720942:FKN720943 FUI720942:FUJ720943 GEE720942:GEF720943 GOA720942:GOB720943 GXW720942:GXX720943 HHS720942:HHT720943 HRO720942:HRP720943 IBK720942:IBL720943 ILG720942:ILH720943 IVC720942:IVD720943 JEY720942:JEZ720943 JOU720942:JOV720943 JYQ720942:JYR720943 KIM720942:KIN720943 KSI720942:KSJ720943 LCE720942:LCF720943 LMA720942:LMB720943 LVW720942:LVX720943 MFS720942:MFT720943 MPO720942:MPP720943 MZK720942:MZL720943 NJG720942:NJH720943 NTC720942:NTD720943 OCY720942:OCZ720943 OMU720942:OMV720943 OWQ720942:OWR720943 PGM720942:PGN720943 PQI720942:PQJ720943 QAE720942:QAF720943 QKA720942:QKB720943 QTW720942:QTX720943 RDS720942:RDT720943 RNO720942:RNP720943 RXK720942:RXL720943 SHG720942:SHH720943 SRC720942:SRD720943 TAY720942:TAZ720943 TKU720942:TKV720943 TUQ720942:TUR720943 UEM720942:UEN720943 UOI720942:UOJ720943 UYE720942:UYF720943 VIA720942:VIB720943 VRW720942:VRX720943 WBS720942:WBT720943 WLO720942:WLP720943 WVK720942:WVL720943 C786478:D786479 IY786478:IZ786479 SU786478:SV786479 ACQ786478:ACR786479 AMM786478:AMN786479 AWI786478:AWJ786479 BGE786478:BGF786479 BQA786478:BQB786479 BZW786478:BZX786479 CJS786478:CJT786479 CTO786478:CTP786479 DDK786478:DDL786479 DNG786478:DNH786479 DXC786478:DXD786479 EGY786478:EGZ786479 EQU786478:EQV786479 FAQ786478:FAR786479 FKM786478:FKN786479 FUI786478:FUJ786479 GEE786478:GEF786479 GOA786478:GOB786479 GXW786478:GXX786479 HHS786478:HHT786479 HRO786478:HRP786479 IBK786478:IBL786479 ILG786478:ILH786479 IVC786478:IVD786479 JEY786478:JEZ786479 JOU786478:JOV786479 JYQ786478:JYR786479 KIM786478:KIN786479 KSI786478:KSJ786479 LCE786478:LCF786479 LMA786478:LMB786479 LVW786478:LVX786479 MFS786478:MFT786479 MPO786478:MPP786479 MZK786478:MZL786479 NJG786478:NJH786479 NTC786478:NTD786479 OCY786478:OCZ786479 OMU786478:OMV786479 OWQ786478:OWR786479 PGM786478:PGN786479 PQI786478:PQJ786479 QAE786478:QAF786479 QKA786478:QKB786479 QTW786478:QTX786479 RDS786478:RDT786479 RNO786478:RNP786479 RXK786478:RXL786479 SHG786478:SHH786479 SRC786478:SRD786479 TAY786478:TAZ786479 TKU786478:TKV786479 TUQ786478:TUR786479 UEM786478:UEN786479 UOI786478:UOJ786479 UYE786478:UYF786479 VIA786478:VIB786479 VRW786478:VRX786479 WBS786478:WBT786479 WLO786478:WLP786479 WVK786478:WVL786479 C852014:D852015 IY852014:IZ852015 SU852014:SV852015 ACQ852014:ACR852015 AMM852014:AMN852015 AWI852014:AWJ852015 BGE852014:BGF852015 BQA852014:BQB852015 BZW852014:BZX852015 CJS852014:CJT852015 CTO852014:CTP852015 DDK852014:DDL852015 DNG852014:DNH852015 DXC852014:DXD852015 EGY852014:EGZ852015 EQU852014:EQV852015 FAQ852014:FAR852015 FKM852014:FKN852015 FUI852014:FUJ852015 GEE852014:GEF852015 GOA852014:GOB852015 GXW852014:GXX852015 HHS852014:HHT852015 HRO852014:HRP852015 IBK852014:IBL852015 ILG852014:ILH852015 IVC852014:IVD852015 JEY852014:JEZ852015 JOU852014:JOV852015 JYQ852014:JYR852015 KIM852014:KIN852015 KSI852014:KSJ852015 LCE852014:LCF852015 LMA852014:LMB852015 LVW852014:LVX852015 MFS852014:MFT852015 MPO852014:MPP852015 MZK852014:MZL852015 NJG852014:NJH852015 NTC852014:NTD852015 OCY852014:OCZ852015 OMU852014:OMV852015 OWQ852014:OWR852015 PGM852014:PGN852015 PQI852014:PQJ852015 QAE852014:QAF852015 QKA852014:QKB852015 QTW852014:QTX852015 RDS852014:RDT852015 RNO852014:RNP852015 RXK852014:RXL852015 SHG852014:SHH852015 SRC852014:SRD852015 TAY852014:TAZ852015 TKU852014:TKV852015 TUQ852014:TUR852015 UEM852014:UEN852015 UOI852014:UOJ852015 UYE852014:UYF852015 VIA852014:VIB852015 VRW852014:VRX852015 WBS852014:WBT852015 WLO852014:WLP852015 WVK852014:WVL852015 C917550:D917551 IY917550:IZ917551 SU917550:SV917551 ACQ917550:ACR917551 AMM917550:AMN917551 AWI917550:AWJ917551 BGE917550:BGF917551 BQA917550:BQB917551 BZW917550:BZX917551 CJS917550:CJT917551 CTO917550:CTP917551 DDK917550:DDL917551 DNG917550:DNH917551 DXC917550:DXD917551 EGY917550:EGZ917551 EQU917550:EQV917551 FAQ917550:FAR917551 FKM917550:FKN917551 FUI917550:FUJ917551 GEE917550:GEF917551 GOA917550:GOB917551 GXW917550:GXX917551 HHS917550:HHT917551 HRO917550:HRP917551 IBK917550:IBL917551 ILG917550:ILH917551 IVC917550:IVD917551 JEY917550:JEZ917551 JOU917550:JOV917551 JYQ917550:JYR917551 KIM917550:KIN917551 KSI917550:KSJ917551 LCE917550:LCF917551 LMA917550:LMB917551 LVW917550:LVX917551 MFS917550:MFT917551 MPO917550:MPP917551 MZK917550:MZL917551 NJG917550:NJH917551 NTC917550:NTD917551 OCY917550:OCZ917551 OMU917550:OMV917551 OWQ917550:OWR917551 PGM917550:PGN917551 PQI917550:PQJ917551 QAE917550:QAF917551 QKA917550:QKB917551 QTW917550:QTX917551 RDS917550:RDT917551 RNO917550:RNP917551 RXK917550:RXL917551 SHG917550:SHH917551 SRC917550:SRD917551 TAY917550:TAZ917551 TKU917550:TKV917551 TUQ917550:TUR917551 UEM917550:UEN917551 UOI917550:UOJ917551 UYE917550:UYF917551 VIA917550:VIB917551 VRW917550:VRX917551 WBS917550:WBT917551 WLO917550:WLP917551 WVK917550:WVL917551 C983086:D983087 IY983086:IZ983087 SU983086:SV983087 ACQ983086:ACR983087 AMM983086:AMN983087 AWI983086:AWJ983087 BGE983086:BGF983087 BQA983086:BQB983087 BZW983086:BZX983087 CJS983086:CJT983087 CTO983086:CTP983087 DDK983086:DDL983087 DNG983086:DNH983087 DXC983086:DXD983087 EGY983086:EGZ983087 EQU983086:EQV983087 FAQ983086:FAR983087 FKM983086:FKN983087 FUI983086:FUJ983087 GEE983086:GEF983087 GOA983086:GOB983087 GXW983086:GXX983087 HHS983086:HHT983087 HRO983086:HRP983087 IBK983086:IBL983087 ILG983086:ILH983087 IVC983086:IVD983087 JEY983086:JEZ983087 JOU983086:JOV983087 JYQ983086:JYR983087 KIM983086:KIN983087 KSI983086:KSJ983087 LCE983086:LCF983087 LMA983086:LMB983087 LVW983086:LVX983087 MFS983086:MFT983087 MPO983086:MPP983087 MZK983086:MZL983087 NJG983086:NJH983087 NTC983086:NTD983087 OCY983086:OCZ983087 OMU983086:OMV983087 OWQ983086:OWR983087 PGM983086:PGN983087 PQI983086:PQJ983087 QAE983086:QAF983087 QKA983086:QKB983087 QTW983086:QTX983087 RDS983086:RDT983087 RNO983086:RNP983087 RXK983086:RXL983087 SHG983086:SHH983087 SRC983086:SRD983087 TAY983086:TAZ983087 TKU983086:TKV983087 TUQ983086:TUR983087 UEM983086:UEN983087 UOI983086:UOJ983087 UYE983086:UYF983087 VIA983086:VIB983087 VRW983086:VRX983087 WBS983086:WBT983087 WLO983086:WLP983087 WVK983086:WVL983087">
      <formula1>0</formula1>
      <formula2>0.999988425925926</formula2>
    </dataValidation>
    <dataValidation type="date" allowBlank="1" showErrorMessage="1" errorTitle="Zadej datum !" error="Tvar D.M.RRRR" sqref="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">
      <formula1>36526</formula1>
      <formula2>44196</formula2>
    </dataValidation>
    <dataValidation type="whole" allowBlank="1" showErrorMessage="1" errorTitle="Špatný formát" error="Zadej číslo !!!" sqref="J47:K47 JF47:JG47 TB47:TC47 ACX47:ACY47 AMT47:AMU47 AWP47:AWQ47 BGL47:BGM47 BQH47:BQI47 CAD47:CAE47 CJZ47:CKA47 CTV47:CTW47 DDR47:DDS47 DNN47:DNO47 DXJ47:DXK47 EHF47:EHG47 ERB47:ERC47 FAX47:FAY47 FKT47:FKU47 FUP47:FUQ47 GEL47:GEM47 GOH47:GOI47 GYD47:GYE47 HHZ47:HIA47 HRV47:HRW47 IBR47:IBS47 ILN47:ILO47 IVJ47:IVK47 JFF47:JFG47 JPB47:JPC47 JYX47:JYY47 KIT47:KIU47 KSP47:KSQ47 LCL47:LCM47 LMH47:LMI47 LWD47:LWE47 MFZ47:MGA47 MPV47:MPW47 MZR47:MZS47 NJN47:NJO47 NTJ47:NTK47 ODF47:ODG47 ONB47:ONC47 OWX47:OWY47 PGT47:PGU47 PQP47:PQQ47 QAL47:QAM47 QKH47:QKI47 QUD47:QUE47 RDZ47:REA47 RNV47:RNW47 RXR47:RXS47 SHN47:SHO47 SRJ47:SRK47 TBF47:TBG47 TLB47:TLC47 TUX47:TUY47 UET47:UEU47 UOP47:UOQ47 UYL47:UYM47 VIH47:VII47 VSD47:VSE47 WBZ47:WCA47 WLV47:WLW47 WVR47:WVS47 J65583:K65583 JF65583:JG65583 TB65583:TC65583 ACX65583:ACY65583 AMT65583:AMU65583 AWP65583:AWQ65583 BGL65583:BGM65583 BQH65583:BQI65583 CAD65583:CAE65583 CJZ65583:CKA65583 CTV65583:CTW65583 DDR65583:DDS65583 DNN65583:DNO65583 DXJ65583:DXK65583 EHF65583:EHG65583 ERB65583:ERC65583 FAX65583:FAY65583 FKT65583:FKU65583 FUP65583:FUQ65583 GEL65583:GEM65583 GOH65583:GOI65583 GYD65583:GYE65583 HHZ65583:HIA65583 HRV65583:HRW65583 IBR65583:IBS65583 ILN65583:ILO65583 IVJ65583:IVK65583 JFF65583:JFG65583 JPB65583:JPC65583 JYX65583:JYY65583 KIT65583:KIU65583 KSP65583:KSQ65583 LCL65583:LCM65583 LMH65583:LMI65583 LWD65583:LWE65583 MFZ65583:MGA65583 MPV65583:MPW65583 MZR65583:MZS65583 NJN65583:NJO65583 NTJ65583:NTK65583 ODF65583:ODG65583 ONB65583:ONC65583 OWX65583:OWY65583 PGT65583:PGU65583 PQP65583:PQQ65583 QAL65583:QAM65583 QKH65583:QKI65583 QUD65583:QUE65583 RDZ65583:REA65583 RNV65583:RNW65583 RXR65583:RXS65583 SHN65583:SHO65583 SRJ65583:SRK65583 TBF65583:TBG65583 TLB65583:TLC65583 TUX65583:TUY65583 UET65583:UEU65583 UOP65583:UOQ65583 UYL65583:UYM65583 VIH65583:VII65583 VSD65583:VSE65583 WBZ65583:WCA65583 WLV65583:WLW65583 WVR65583:WVS65583 J131119:K131119 JF131119:JG131119 TB131119:TC131119 ACX131119:ACY131119 AMT131119:AMU131119 AWP131119:AWQ131119 BGL131119:BGM131119 BQH131119:BQI131119 CAD131119:CAE131119 CJZ131119:CKA131119 CTV131119:CTW131119 DDR131119:DDS131119 DNN131119:DNO131119 DXJ131119:DXK131119 EHF131119:EHG131119 ERB131119:ERC131119 FAX131119:FAY131119 FKT131119:FKU131119 FUP131119:FUQ131119 GEL131119:GEM131119 GOH131119:GOI131119 GYD131119:GYE131119 HHZ131119:HIA131119 HRV131119:HRW131119 IBR131119:IBS131119 ILN131119:ILO131119 IVJ131119:IVK131119 JFF131119:JFG131119 JPB131119:JPC131119 JYX131119:JYY131119 KIT131119:KIU131119 KSP131119:KSQ131119 LCL131119:LCM131119 LMH131119:LMI131119 LWD131119:LWE131119 MFZ131119:MGA131119 MPV131119:MPW131119 MZR131119:MZS131119 NJN131119:NJO131119 NTJ131119:NTK131119 ODF131119:ODG131119 ONB131119:ONC131119 OWX131119:OWY131119 PGT131119:PGU131119 PQP131119:PQQ131119 QAL131119:QAM131119 QKH131119:QKI131119 QUD131119:QUE131119 RDZ131119:REA131119 RNV131119:RNW131119 RXR131119:RXS131119 SHN131119:SHO131119 SRJ131119:SRK131119 TBF131119:TBG131119 TLB131119:TLC131119 TUX131119:TUY131119 UET131119:UEU131119 UOP131119:UOQ131119 UYL131119:UYM131119 VIH131119:VII131119 VSD131119:VSE131119 WBZ131119:WCA131119 WLV131119:WLW131119 WVR131119:WVS131119 J196655:K196655 JF196655:JG196655 TB196655:TC196655 ACX196655:ACY196655 AMT196655:AMU196655 AWP196655:AWQ196655 BGL196655:BGM196655 BQH196655:BQI196655 CAD196655:CAE196655 CJZ196655:CKA196655 CTV196655:CTW196655 DDR196655:DDS196655 DNN196655:DNO196655 DXJ196655:DXK196655 EHF196655:EHG196655 ERB196655:ERC196655 FAX196655:FAY196655 FKT196655:FKU196655 FUP196655:FUQ196655 GEL196655:GEM196655 GOH196655:GOI196655 GYD196655:GYE196655 HHZ196655:HIA196655 HRV196655:HRW196655 IBR196655:IBS196655 ILN196655:ILO196655 IVJ196655:IVK196655 JFF196655:JFG196655 JPB196655:JPC196655 JYX196655:JYY196655 KIT196655:KIU196655 KSP196655:KSQ196655 LCL196655:LCM196655 LMH196655:LMI196655 LWD196655:LWE196655 MFZ196655:MGA196655 MPV196655:MPW196655 MZR196655:MZS196655 NJN196655:NJO196655 NTJ196655:NTK196655 ODF196655:ODG196655 ONB196655:ONC196655 OWX196655:OWY196655 PGT196655:PGU196655 PQP196655:PQQ196655 QAL196655:QAM196655 QKH196655:QKI196655 QUD196655:QUE196655 RDZ196655:REA196655 RNV196655:RNW196655 RXR196655:RXS196655 SHN196655:SHO196655 SRJ196655:SRK196655 TBF196655:TBG196655 TLB196655:TLC196655 TUX196655:TUY196655 UET196655:UEU196655 UOP196655:UOQ196655 UYL196655:UYM196655 VIH196655:VII196655 VSD196655:VSE196655 WBZ196655:WCA196655 WLV196655:WLW196655 WVR196655:WVS196655 J262191:K262191 JF262191:JG262191 TB262191:TC262191 ACX262191:ACY262191 AMT262191:AMU262191 AWP262191:AWQ262191 BGL262191:BGM262191 BQH262191:BQI262191 CAD262191:CAE262191 CJZ262191:CKA262191 CTV262191:CTW262191 DDR262191:DDS262191 DNN262191:DNO262191 DXJ262191:DXK262191 EHF262191:EHG262191 ERB262191:ERC262191 FAX262191:FAY262191 FKT262191:FKU262191 FUP262191:FUQ262191 GEL262191:GEM262191 GOH262191:GOI262191 GYD262191:GYE262191 HHZ262191:HIA262191 HRV262191:HRW262191 IBR262191:IBS262191 ILN262191:ILO262191 IVJ262191:IVK262191 JFF262191:JFG262191 JPB262191:JPC262191 JYX262191:JYY262191 KIT262191:KIU262191 KSP262191:KSQ262191 LCL262191:LCM262191 LMH262191:LMI262191 LWD262191:LWE262191 MFZ262191:MGA262191 MPV262191:MPW262191 MZR262191:MZS262191 NJN262191:NJO262191 NTJ262191:NTK262191 ODF262191:ODG262191 ONB262191:ONC262191 OWX262191:OWY262191 PGT262191:PGU262191 PQP262191:PQQ262191 QAL262191:QAM262191 QKH262191:QKI262191 QUD262191:QUE262191 RDZ262191:REA262191 RNV262191:RNW262191 RXR262191:RXS262191 SHN262191:SHO262191 SRJ262191:SRK262191 TBF262191:TBG262191 TLB262191:TLC262191 TUX262191:TUY262191 UET262191:UEU262191 UOP262191:UOQ262191 UYL262191:UYM262191 VIH262191:VII262191 VSD262191:VSE262191 WBZ262191:WCA262191 WLV262191:WLW262191 WVR262191:WVS262191 J327727:K327727 JF327727:JG327727 TB327727:TC327727 ACX327727:ACY327727 AMT327727:AMU327727 AWP327727:AWQ327727 BGL327727:BGM327727 BQH327727:BQI327727 CAD327727:CAE327727 CJZ327727:CKA327727 CTV327727:CTW327727 DDR327727:DDS327727 DNN327727:DNO327727 DXJ327727:DXK327727 EHF327727:EHG327727 ERB327727:ERC327727 FAX327727:FAY327727 FKT327727:FKU327727 FUP327727:FUQ327727 GEL327727:GEM327727 GOH327727:GOI327727 GYD327727:GYE327727 HHZ327727:HIA327727 HRV327727:HRW327727 IBR327727:IBS327727 ILN327727:ILO327727 IVJ327727:IVK327727 JFF327727:JFG327727 JPB327727:JPC327727 JYX327727:JYY327727 KIT327727:KIU327727 KSP327727:KSQ327727 LCL327727:LCM327727 LMH327727:LMI327727 LWD327727:LWE327727 MFZ327727:MGA327727 MPV327727:MPW327727 MZR327727:MZS327727 NJN327727:NJO327727 NTJ327727:NTK327727 ODF327727:ODG327727 ONB327727:ONC327727 OWX327727:OWY327727 PGT327727:PGU327727 PQP327727:PQQ327727 QAL327727:QAM327727 QKH327727:QKI327727 QUD327727:QUE327727 RDZ327727:REA327727 RNV327727:RNW327727 RXR327727:RXS327727 SHN327727:SHO327727 SRJ327727:SRK327727 TBF327727:TBG327727 TLB327727:TLC327727 TUX327727:TUY327727 UET327727:UEU327727 UOP327727:UOQ327727 UYL327727:UYM327727 VIH327727:VII327727 VSD327727:VSE327727 WBZ327727:WCA327727 WLV327727:WLW327727 WVR327727:WVS327727 J393263:K393263 JF393263:JG393263 TB393263:TC393263 ACX393263:ACY393263 AMT393263:AMU393263 AWP393263:AWQ393263 BGL393263:BGM393263 BQH393263:BQI393263 CAD393263:CAE393263 CJZ393263:CKA393263 CTV393263:CTW393263 DDR393263:DDS393263 DNN393263:DNO393263 DXJ393263:DXK393263 EHF393263:EHG393263 ERB393263:ERC393263 FAX393263:FAY393263 FKT393263:FKU393263 FUP393263:FUQ393263 GEL393263:GEM393263 GOH393263:GOI393263 GYD393263:GYE393263 HHZ393263:HIA393263 HRV393263:HRW393263 IBR393263:IBS393263 ILN393263:ILO393263 IVJ393263:IVK393263 JFF393263:JFG393263 JPB393263:JPC393263 JYX393263:JYY393263 KIT393263:KIU393263 KSP393263:KSQ393263 LCL393263:LCM393263 LMH393263:LMI393263 LWD393263:LWE393263 MFZ393263:MGA393263 MPV393263:MPW393263 MZR393263:MZS393263 NJN393263:NJO393263 NTJ393263:NTK393263 ODF393263:ODG393263 ONB393263:ONC393263 OWX393263:OWY393263 PGT393263:PGU393263 PQP393263:PQQ393263 QAL393263:QAM393263 QKH393263:QKI393263 QUD393263:QUE393263 RDZ393263:REA393263 RNV393263:RNW393263 RXR393263:RXS393263 SHN393263:SHO393263 SRJ393263:SRK393263 TBF393263:TBG393263 TLB393263:TLC393263 TUX393263:TUY393263 UET393263:UEU393263 UOP393263:UOQ393263 UYL393263:UYM393263 VIH393263:VII393263 VSD393263:VSE393263 WBZ393263:WCA393263 WLV393263:WLW393263 WVR393263:WVS393263 J458799:K458799 JF458799:JG458799 TB458799:TC458799 ACX458799:ACY458799 AMT458799:AMU458799 AWP458799:AWQ458799 BGL458799:BGM458799 BQH458799:BQI458799 CAD458799:CAE458799 CJZ458799:CKA458799 CTV458799:CTW458799 DDR458799:DDS458799 DNN458799:DNO458799 DXJ458799:DXK458799 EHF458799:EHG458799 ERB458799:ERC458799 FAX458799:FAY458799 FKT458799:FKU458799 FUP458799:FUQ458799 GEL458799:GEM458799 GOH458799:GOI458799 GYD458799:GYE458799 HHZ458799:HIA458799 HRV458799:HRW458799 IBR458799:IBS458799 ILN458799:ILO458799 IVJ458799:IVK458799 JFF458799:JFG458799 JPB458799:JPC458799 JYX458799:JYY458799 KIT458799:KIU458799 KSP458799:KSQ458799 LCL458799:LCM458799 LMH458799:LMI458799 LWD458799:LWE458799 MFZ458799:MGA458799 MPV458799:MPW458799 MZR458799:MZS458799 NJN458799:NJO458799 NTJ458799:NTK458799 ODF458799:ODG458799 ONB458799:ONC458799 OWX458799:OWY458799 PGT458799:PGU458799 PQP458799:PQQ458799 QAL458799:QAM458799 QKH458799:QKI458799 QUD458799:QUE458799 RDZ458799:REA458799 RNV458799:RNW458799 RXR458799:RXS458799 SHN458799:SHO458799 SRJ458799:SRK458799 TBF458799:TBG458799 TLB458799:TLC458799 TUX458799:TUY458799 UET458799:UEU458799 UOP458799:UOQ458799 UYL458799:UYM458799 VIH458799:VII458799 VSD458799:VSE458799 WBZ458799:WCA458799 WLV458799:WLW458799 WVR458799:WVS458799 J524335:K524335 JF524335:JG524335 TB524335:TC524335 ACX524335:ACY524335 AMT524335:AMU524335 AWP524335:AWQ524335 BGL524335:BGM524335 BQH524335:BQI524335 CAD524335:CAE524335 CJZ524335:CKA524335 CTV524335:CTW524335 DDR524335:DDS524335 DNN524335:DNO524335 DXJ524335:DXK524335 EHF524335:EHG524335 ERB524335:ERC524335 FAX524335:FAY524335 FKT524335:FKU524335 FUP524335:FUQ524335 GEL524335:GEM524335 GOH524335:GOI524335 GYD524335:GYE524335 HHZ524335:HIA524335 HRV524335:HRW524335 IBR524335:IBS524335 ILN524335:ILO524335 IVJ524335:IVK524335 JFF524335:JFG524335 JPB524335:JPC524335 JYX524335:JYY524335 KIT524335:KIU524335 KSP524335:KSQ524335 LCL524335:LCM524335 LMH524335:LMI524335 LWD524335:LWE524335 MFZ524335:MGA524335 MPV524335:MPW524335 MZR524335:MZS524335 NJN524335:NJO524335 NTJ524335:NTK524335 ODF524335:ODG524335 ONB524335:ONC524335 OWX524335:OWY524335 PGT524335:PGU524335 PQP524335:PQQ524335 QAL524335:QAM524335 QKH524335:QKI524335 QUD524335:QUE524335 RDZ524335:REA524335 RNV524335:RNW524335 RXR524335:RXS524335 SHN524335:SHO524335 SRJ524335:SRK524335 TBF524335:TBG524335 TLB524335:TLC524335 TUX524335:TUY524335 UET524335:UEU524335 UOP524335:UOQ524335 UYL524335:UYM524335 VIH524335:VII524335 VSD524335:VSE524335 WBZ524335:WCA524335 WLV524335:WLW524335 WVR524335:WVS524335 J589871:K589871 JF589871:JG589871 TB589871:TC589871 ACX589871:ACY589871 AMT589871:AMU589871 AWP589871:AWQ589871 BGL589871:BGM589871 BQH589871:BQI589871 CAD589871:CAE589871 CJZ589871:CKA589871 CTV589871:CTW589871 DDR589871:DDS589871 DNN589871:DNO589871 DXJ589871:DXK589871 EHF589871:EHG589871 ERB589871:ERC589871 FAX589871:FAY589871 FKT589871:FKU589871 FUP589871:FUQ589871 GEL589871:GEM589871 GOH589871:GOI589871 GYD589871:GYE589871 HHZ589871:HIA589871 HRV589871:HRW589871 IBR589871:IBS589871 ILN589871:ILO589871 IVJ589871:IVK589871 JFF589871:JFG589871 JPB589871:JPC589871 JYX589871:JYY589871 KIT589871:KIU589871 KSP589871:KSQ589871 LCL589871:LCM589871 LMH589871:LMI589871 LWD589871:LWE589871 MFZ589871:MGA589871 MPV589871:MPW589871 MZR589871:MZS589871 NJN589871:NJO589871 NTJ589871:NTK589871 ODF589871:ODG589871 ONB589871:ONC589871 OWX589871:OWY589871 PGT589871:PGU589871 PQP589871:PQQ589871 QAL589871:QAM589871 QKH589871:QKI589871 QUD589871:QUE589871 RDZ589871:REA589871 RNV589871:RNW589871 RXR589871:RXS589871 SHN589871:SHO589871 SRJ589871:SRK589871 TBF589871:TBG589871 TLB589871:TLC589871 TUX589871:TUY589871 UET589871:UEU589871 UOP589871:UOQ589871 UYL589871:UYM589871 VIH589871:VII589871 VSD589871:VSE589871 WBZ589871:WCA589871 WLV589871:WLW589871 WVR589871:WVS589871 J655407:K655407 JF655407:JG655407 TB655407:TC655407 ACX655407:ACY655407 AMT655407:AMU655407 AWP655407:AWQ655407 BGL655407:BGM655407 BQH655407:BQI655407 CAD655407:CAE655407 CJZ655407:CKA655407 CTV655407:CTW655407 DDR655407:DDS655407 DNN655407:DNO655407 DXJ655407:DXK655407 EHF655407:EHG655407 ERB655407:ERC655407 FAX655407:FAY655407 FKT655407:FKU655407 FUP655407:FUQ655407 GEL655407:GEM655407 GOH655407:GOI655407 GYD655407:GYE655407 HHZ655407:HIA655407 HRV655407:HRW655407 IBR655407:IBS655407 ILN655407:ILO655407 IVJ655407:IVK655407 JFF655407:JFG655407 JPB655407:JPC655407 JYX655407:JYY655407 KIT655407:KIU655407 KSP655407:KSQ655407 LCL655407:LCM655407 LMH655407:LMI655407 LWD655407:LWE655407 MFZ655407:MGA655407 MPV655407:MPW655407 MZR655407:MZS655407 NJN655407:NJO655407 NTJ655407:NTK655407 ODF655407:ODG655407 ONB655407:ONC655407 OWX655407:OWY655407 PGT655407:PGU655407 PQP655407:PQQ655407 QAL655407:QAM655407 QKH655407:QKI655407 QUD655407:QUE655407 RDZ655407:REA655407 RNV655407:RNW655407 RXR655407:RXS655407 SHN655407:SHO655407 SRJ655407:SRK655407 TBF655407:TBG655407 TLB655407:TLC655407 TUX655407:TUY655407 UET655407:UEU655407 UOP655407:UOQ655407 UYL655407:UYM655407 VIH655407:VII655407 VSD655407:VSE655407 WBZ655407:WCA655407 WLV655407:WLW655407 WVR655407:WVS655407 J720943:K720943 JF720943:JG720943 TB720943:TC720943 ACX720943:ACY720943 AMT720943:AMU720943 AWP720943:AWQ720943 BGL720943:BGM720943 BQH720943:BQI720943 CAD720943:CAE720943 CJZ720943:CKA720943 CTV720943:CTW720943 DDR720943:DDS720943 DNN720943:DNO720943 DXJ720943:DXK720943 EHF720943:EHG720943 ERB720943:ERC720943 FAX720943:FAY720943 FKT720943:FKU720943 FUP720943:FUQ720943 GEL720943:GEM720943 GOH720943:GOI720943 GYD720943:GYE720943 HHZ720943:HIA720943 HRV720943:HRW720943 IBR720943:IBS720943 ILN720943:ILO720943 IVJ720943:IVK720943 JFF720943:JFG720943 JPB720943:JPC720943 JYX720943:JYY720943 KIT720943:KIU720943 KSP720943:KSQ720943 LCL720943:LCM720943 LMH720943:LMI720943 LWD720943:LWE720943 MFZ720943:MGA720943 MPV720943:MPW720943 MZR720943:MZS720943 NJN720943:NJO720943 NTJ720943:NTK720943 ODF720943:ODG720943 ONB720943:ONC720943 OWX720943:OWY720943 PGT720943:PGU720943 PQP720943:PQQ720943 QAL720943:QAM720943 QKH720943:QKI720943 QUD720943:QUE720943 RDZ720943:REA720943 RNV720943:RNW720943 RXR720943:RXS720943 SHN720943:SHO720943 SRJ720943:SRK720943 TBF720943:TBG720943 TLB720943:TLC720943 TUX720943:TUY720943 UET720943:UEU720943 UOP720943:UOQ720943 UYL720943:UYM720943 VIH720943:VII720943 VSD720943:VSE720943 WBZ720943:WCA720943 WLV720943:WLW720943 WVR720943:WVS720943 J786479:K786479 JF786479:JG786479 TB786479:TC786479 ACX786479:ACY786479 AMT786479:AMU786479 AWP786479:AWQ786479 BGL786479:BGM786479 BQH786479:BQI786479 CAD786479:CAE786479 CJZ786479:CKA786479 CTV786479:CTW786479 DDR786479:DDS786479 DNN786479:DNO786479 DXJ786479:DXK786479 EHF786479:EHG786479 ERB786479:ERC786479 FAX786479:FAY786479 FKT786479:FKU786479 FUP786479:FUQ786479 GEL786479:GEM786479 GOH786479:GOI786479 GYD786479:GYE786479 HHZ786479:HIA786479 HRV786479:HRW786479 IBR786479:IBS786479 ILN786479:ILO786479 IVJ786479:IVK786479 JFF786479:JFG786479 JPB786479:JPC786479 JYX786479:JYY786479 KIT786479:KIU786479 KSP786479:KSQ786479 LCL786479:LCM786479 LMH786479:LMI786479 LWD786479:LWE786479 MFZ786479:MGA786479 MPV786479:MPW786479 MZR786479:MZS786479 NJN786479:NJO786479 NTJ786479:NTK786479 ODF786479:ODG786479 ONB786479:ONC786479 OWX786479:OWY786479 PGT786479:PGU786479 PQP786479:PQQ786479 QAL786479:QAM786479 QKH786479:QKI786479 QUD786479:QUE786479 RDZ786479:REA786479 RNV786479:RNW786479 RXR786479:RXS786479 SHN786479:SHO786479 SRJ786479:SRK786479 TBF786479:TBG786479 TLB786479:TLC786479 TUX786479:TUY786479 UET786479:UEU786479 UOP786479:UOQ786479 UYL786479:UYM786479 VIH786479:VII786479 VSD786479:VSE786479 WBZ786479:WCA786479 WLV786479:WLW786479 WVR786479:WVS786479 J852015:K852015 JF852015:JG852015 TB852015:TC852015 ACX852015:ACY852015 AMT852015:AMU852015 AWP852015:AWQ852015 BGL852015:BGM852015 BQH852015:BQI852015 CAD852015:CAE852015 CJZ852015:CKA852015 CTV852015:CTW852015 DDR852015:DDS852015 DNN852015:DNO852015 DXJ852015:DXK852015 EHF852015:EHG852015 ERB852015:ERC852015 FAX852015:FAY852015 FKT852015:FKU852015 FUP852015:FUQ852015 GEL852015:GEM852015 GOH852015:GOI852015 GYD852015:GYE852015 HHZ852015:HIA852015 HRV852015:HRW852015 IBR852015:IBS852015 ILN852015:ILO852015 IVJ852015:IVK852015 JFF852015:JFG852015 JPB852015:JPC852015 JYX852015:JYY852015 KIT852015:KIU852015 KSP852015:KSQ852015 LCL852015:LCM852015 LMH852015:LMI852015 LWD852015:LWE852015 MFZ852015:MGA852015 MPV852015:MPW852015 MZR852015:MZS852015 NJN852015:NJO852015 NTJ852015:NTK852015 ODF852015:ODG852015 ONB852015:ONC852015 OWX852015:OWY852015 PGT852015:PGU852015 PQP852015:PQQ852015 QAL852015:QAM852015 QKH852015:QKI852015 QUD852015:QUE852015 RDZ852015:REA852015 RNV852015:RNW852015 RXR852015:RXS852015 SHN852015:SHO852015 SRJ852015:SRK852015 TBF852015:TBG852015 TLB852015:TLC852015 TUX852015:TUY852015 UET852015:UEU852015 UOP852015:UOQ852015 UYL852015:UYM852015 VIH852015:VII852015 VSD852015:VSE852015 WBZ852015:WCA852015 WLV852015:WLW852015 WVR852015:WVS852015 J917551:K917551 JF917551:JG917551 TB917551:TC917551 ACX917551:ACY917551 AMT917551:AMU917551 AWP917551:AWQ917551 BGL917551:BGM917551 BQH917551:BQI917551 CAD917551:CAE917551 CJZ917551:CKA917551 CTV917551:CTW917551 DDR917551:DDS917551 DNN917551:DNO917551 DXJ917551:DXK917551 EHF917551:EHG917551 ERB917551:ERC917551 FAX917551:FAY917551 FKT917551:FKU917551 FUP917551:FUQ917551 GEL917551:GEM917551 GOH917551:GOI917551 GYD917551:GYE917551 HHZ917551:HIA917551 HRV917551:HRW917551 IBR917551:IBS917551 ILN917551:ILO917551 IVJ917551:IVK917551 JFF917551:JFG917551 JPB917551:JPC917551 JYX917551:JYY917551 KIT917551:KIU917551 KSP917551:KSQ917551 LCL917551:LCM917551 LMH917551:LMI917551 LWD917551:LWE917551 MFZ917551:MGA917551 MPV917551:MPW917551 MZR917551:MZS917551 NJN917551:NJO917551 NTJ917551:NTK917551 ODF917551:ODG917551 ONB917551:ONC917551 OWX917551:OWY917551 PGT917551:PGU917551 PQP917551:PQQ917551 QAL917551:QAM917551 QKH917551:QKI917551 QUD917551:QUE917551 RDZ917551:REA917551 RNV917551:RNW917551 RXR917551:RXS917551 SHN917551:SHO917551 SRJ917551:SRK917551 TBF917551:TBG917551 TLB917551:TLC917551 TUX917551:TUY917551 UET917551:UEU917551 UOP917551:UOQ917551 UYL917551:UYM917551 VIH917551:VII917551 VSD917551:VSE917551 WBZ917551:WCA917551 WLV917551:WLW917551 WVR917551:WVS917551 J983087:K983087 JF983087:JG983087 TB983087:TC983087 ACX983087:ACY983087 AMT983087:AMU983087 AWP983087:AWQ983087 BGL983087:BGM983087 BQH983087:BQI983087 CAD983087:CAE983087 CJZ983087:CKA983087 CTV983087:CTW983087 DDR983087:DDS983087 DNN983087:DNO983087 DXJ983087:DXK983087 EHF983087:EHG983087 ERB983087:ERC983087 FAX983087:FAY983087 FKT983087:FKU983087 FUP983087:FUQ983087 GEL983087:GEM983087 GOH983087:GOI983087 GYD983087:GYE983087 HHZ983087:HIA983087 HRV983087:HRW983087 IBR983087:IBS983087 ILN983087:ILO983087 IVJ983087:IVK983087 JFF983087:JFG983087 JPB983087:JPC983087 JYX983087:JYY983087 KIT983087:KIU983087 KSP983087:KSQ983087 LCL983087:LCM983087 LMH983087:LMI983087 LWD983087:LWE983087 MFZ983087:MGA983087 MPV983087:MPW983087 MZR983087:MZS983087 NJN983087:NJO983087 NTJ983087:NTK983087 ODF983087:ODG983087 ONB983087:ONC983087 OWX983087:OWY983087 PGT983087:PGU983087 PQP983087:PQQ983087 QAL983087:QAM983087 QKH983087:QKI983087 QUD983087:QUE983087 RDZ983087:REA983087 RNV983087:RNW983087 RXR983087:RXS983087 SHN983087:SHO983087 SRJ983087:SRK983087 TBF983087:TBG983087 TLB983087:TLC983087 TUX983087:TUY983087 UET983087:UEU983087 UOP983087:UOQ983087 UYL983087:UYM983087 VIH983087:VII983087 VSD983087:VSE983087 WBZ983087:WCA983087 WLV983087:WLW983087 WVR983087:WVS983087">
      <formula1>0</formula1>
      <formula2>1000</formula2>
    </dataValidation>
    <dataValidation type="whole" allowBlank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</dataValidations>
  <printOptions horizontalCentered="1" verticalCentered="1"/>
  <pageMargins left="0.39374999999999999" right="0.39374999999999999" top="0.19652777777777777" bottom="0.19652777777777777" header="0.51180555555555551" footer="0.51180555555555551"/>
  <pageSetup paperSize="9" scale="99" firstPageNumber="0" orientation="landscape" horizontalDpi="300" verticalDpi="300" r:id="rId1"/>
  <headerFooter alignWithMargins="0"/>
  <rowBreaks count="1" manualBreakCount="1">
    <brk id="4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>
          <x14:formula1>
            <xm:f>1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</xm:sqref>
        </x14:dataValidation>
        <x14:dataValidation type="whole" allowBlank="1" showErrorMessage="1">
          <x14:formula1>
            <xm:f>0</xm:f>
          </x14:formula1>
          <x14:formula2>
            <xm:f>25</xm:f>
          </x14:formula2>
          <xm:sqref>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</xm:sqref>
        </x14:dataValidation>
        <x14:dataValidation type="whole" allowBlank="1" showErrorMessage="1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FF"/>
    <pageSetUpPr fitToPage="1"/>
  </sheetPr>
  <dimension ref="A1:U97"/>
  <sheetViews>
    <sheetView showGridLines="0" showRowColHeaders="0" zoomScaleNormal="100" workbookViewId="0">
      <selection activeCell="A8" sqref="A8:B9"/>
    </sheetView>
  </sheetViews>
  <sheetFormatPr defaultColWidth="1.140625" defaultRowHeight="12.75" x14ac:dyDescent="0.2"/>
  <cols>
    <col min="1" max="1" width="10.7109375" style="373" customWidth="1"/>
    <col min="2" max="2" width="15.7109375" style="373" customWidth="1"/>
    <col min="3" max="3" width="5.7109375" style="373" customWidth="1"/>
    <col min="4" max="5" width="6.7109375" style="373" customWidth="1"/>
    <col min="6" max="6" width="4.7109375" style="373" customWidth="1"/>
    <col min="7" max="7" width="6.7109375" style="373" customWidth="1"/>
    <col min="8" max="8" width="5.7109375" style="373" customWidth="1"/>
    <col min="9" max="9" width="6.7109375" style="373" customWidth="1"/>
    <col min="10" max="10" width="1.7109375" style="373" customWidth="1"/>
    <col min="11" max="11" width="10.7109375" style="373" customWidth="1"/>
    <col min="12" max="12" width="15.7109375" style="373" customWidth="1"/>
    <col min="13" max="13" width="5.7109375" style="373" customWidth="1"/>
    <col min="14" max="15" width="6.7109375" style="373" customWidth="1"/>
    <col min="16" max="16" width="4.7109375" style="373" customWidth="1"/>
    <col min="17" max="17" width="6.7109375" style="373" customWidth="1"/>
    <col min="18" max="18" width="5.7109375" style="373" customWidth="1"/>
    <col min="19" max="19" width="6.7109375" style="373" customWidth="1"/>
    <col min="20" max="20" width="1.5703125" style="373" customWidth="1"/>
    <col min="21" max="21" width="0" style="374" hidden="1" customWidth="1"/>
    <col min="22" max="254" width="0" style="373" hidden="1" customWidth="1"/>
    <col min="255" max="255" width="5.28515625" style="373" customWidth="1"/>
    <col min="256" max="16384" width="1.140625" style="373"/>
  </cols>
  <sheetData>
    <row r="1" spans="1:19" ht="40.5" customHeight="1" x14ac:dyDescent="0.4">
      <c r="A1" s="380"/>
      <c r="B1" s="492" t="s">
        <v>121</v>
      </c>
      <c r="C1" s="492"/>
      <c r="D1" s="497" t="s">
        <v>120</v>
      </c>
      <c r="E1" s="497"/>
      <c r="F1" s="497"/>
      <c r="G1" s="497"/>
      <c r="H1" s="497"/>
      <c r="I1" s="497"/>
      <c r="J1" s="380"/>
      <c r="K1" s="496" t="s">
        <v>119</v>
      </c>
      <c r="L1" s="495" t="s">
        <v>12</v>
      </c>
      <c r="M1" s="495"/>
      <c r="N1" s="495"/>
      <c r="O1" s="494" t="s">
        <v>118</v>
      </c>
      <c r="P1" s="494"/>
      <c r="Q1" s="493">
        <v>42256</v>
      </c>
      <c r="R1" s="493"/>
      <c r="S1" s="493"/>
    </row>
    <row r="2" spans="1:19" ht="9.9499999999999993" customHeight="1" thickBot="1" x14ac:dyDescent="0.3">
      <c r="A2" s="380"/>
      <c r="B2" s="492"/>
      <c r="C2" s="492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</row>
    <row r="3" spans="1:19" ht="20.100000000000001" customHeight="1" thickBot="1" x14ac:dyDescent="0.3">
      <c r="A3" s="491" t="s">
        <v>64</v>
      </c>
      <c r="B3" s="490" t="s">
        <v>131</v>
      </c>
      <c r="C3" s="490"/>
      <c r="D3" s="490"/>
      <c r="E3" s="490"/>
      <c r="F3" s="490"/>
      <c r="G3" s="490"/>
      <c r="H3" s="490"/>
      <c r="I3" s="490"/>
      <c r="J3" s="380"/>
      <c r="K3" s="491" t="s">
        <v>63</v>
      </c>
      <c r="L3" s="490" t="s">
        <v>209</v>
      </c>
      <c r="M3" s="490"/>
      <c r="N3" s="490"/>
      <c r="O3" s="490"/>
      <c r="P3" s="490"/>
      <c r="Q3" s="490"/>
      <c r="R3" s="490"/>
      <c r="S3" s="490"/>
    </row>
    <row r="4" spans="1:19" ht="5.0999999999999996" customHeight="1" x14ac:dyDescent="0.25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</row>
    <row r="5" spans="1:19" ht="12.95" customHeight="1" x14ac:dyDescent="0.25">
      <c r="A5" s="489" t="s">
        <v>114</v>
      </c>
      <c r="B5" s="489"/>
      <c r="C5" s="484" t="s">
        <v>113</v>
      </c>
      <c r="D5" s="488" t="s">
        <v>112</v>
      </c>
      <c r="E5" s="488"/>
      <c r="F5" s="488"/>
      <c r="G5" s="488"/>
      <c r="H5" s="487"/>
      <c r="I5" s="486" t="s">
        <v>111</v>
      </c>
      <c r="J5" s="380"/>
      <c r="K5" s="489" t="s">
        <v>114</v>
      </c>
      <c r="L5" s="489"/>
      <c r="M5" s="484" t="s">
        <v>113</v>
      </c>
      <c r="N5" s="488" t="s">
        <v>112</v>
      </c>
      <c r="O5" s="488"/>
      <c r="P5" s="488"/>
      <c r="Q5" s="488"/>
      <c r="R5" s="487"/>
      <c r="S5" s="486" t="s">
        <v>111</v>
      </c>
    </row>
    <row r="6" spans="1:19" ht="12.95" customHeight="1" x14ac:dyDescent="0.25">
      <c r="A6" s="485" t="s">
        <v>110</v>
      </c>
      <c r="B6" s="485"/>
      <c r="C6" s="484"/>
      <c r="D6" s="483" t="s">
        <v>109</v>
      </c>
      <c r="E6" s="482" t="s">
        <v>108</v>
      </c>
      <c r="F6" s="482" t="s">
        <v>107</v>
      </c>
      <c r="G6" s="481" t="s">
        <v>83</v>
      </c>
      <c r="H6" s="480"/>
      <c r="I6" s="479" t="s">
        <v>106</v>
      </c>
      <c r="J6" s="380"/>
      <c r="K6" s="485" t="s">
        <v>110</v>
      </c>
      <c r="L6" s="485"/>
      <c r="M6" s="484"/>
      <c r="N6" s="483" t="s">
        <v>109</v>
      </c>
      <c r="O6" s="482" t="s">
        <v>108</v>
      </c>
      <c r="P6" s="482" t="s">
        <v>107</v>
      </c>
      <c r="Q6" s="481" t="s">
        <v>83</v>
      </c>
      <c r="R6" s="480"/>
      <c r="S6" s="479" t="s">
        <v>106</v>
      </c>
    </row>
    <row r="7" spans="1:19" ht="5.0999999999999996" customHeight="1" x14ac:dyDescent="0.25">
      <c r="A7" s="426"/>
      <c r="B7" s="426"/>
      <c r="C7" s="380"/>
      <c r="D7" s="380"/>
      <c r="E7" s="380"/>
      <c r="F7" s="380"/>
      <c r="G7" s="380"/>
      <c r="H7" s="380"/>
      <c r="I7" s="380"/>
      <c r="J7" s="380"/>
      <c r="K7" s="426"/>
      <c r="L7" s="426"/>
      <c r="M7" s="380"/>
      <c r="N7" s="380"/>
      <c r="O7" s="380"/>
      <c r="P7" s="380"/>
      <c r="Q7" s="380"/>
      <c r="R7" s="380"/>
      <c r="S7" s="380"/>
    </row>
    <row r="8" spans="1:19" ht="12.95" customHeight="1" x14ac:dyDescent="0.25">
      <c r="A8" s="474" t="s">
        <v>237</v>
      </c>
      <c r="B8" s="474"/>
      <c r="C8" s="478">
        <v>1</v>
      </c>
      <c r="D8" s="477">
        <v>136</v>
      </c>
      <c r="E8" s="476">
        <v>76</v>
      </c>
      <c r="F8" s="476">
        <v>2</v>
      </c>
      <c r="G8" s="475">
        <f>IF(ISBLANK(D8),"",D8+E8)</f>
        <v>212</v>
      </c>
      <c r="H8" s="450"/>
      <c r="I8" s="462"/>
      <c r="J8" s="380"/>
      <c r="K8" s="474" t="s">
        <v>236</v>
      </c>
      <c r="L8" s="474"/>
      <c r="M8" s="478">
        <v>2</v>
      </c>
      <c r="N8" s="477">
        <v>124</v>
      </c>
      <c r="O8" s="476">
        <v>78</v>
      </c>
      <c r="P8" s="476">
        <v>0</v>
      </c>
      <c r="Q8" s="475">
        <f>IF(ISBLANK(N8),"",N8+O8)</f>
        <v>202</v>
      </c>
      <c r="R8" s="450"/>
      <c r="S8" s="462"/>
    </row>
    <row r="9" spans="1:19" ht="12.95" customHeight="1" x14ac:dyDescent="0.25">
      <c r="A9" s="474"/>
      <c r="B9" s="474"/>
      <c r="C9" s="466">
        <v>2</v>
      </c>
      <c r="D9" s="465">
        <v>144</v>
      </c>
      <c r="E9" s="464">
        <v>61</v>
      </c>
      <c r="F9" s="464">
        <v>2</v>
      </c>
      <c r="G9" s="463">
        <f>IF(ISBLANK(D9),"",D9+E9)</f>
        <v>205</v>
      </c>
      <c r="H9" s="450"/>
      <c r="I9" s="462"/>
      <c r="J9" s="380"/>
      <c r="K9" s="474"/>
      <c r="L9" s="474"/>
      <c r="M9" s="466">
        <v>1</v>
      </c>
      <c r="N9" s="465">
        <v>159</v>
      </c>
      <c r="O9" s="464">
        <v>70</v>
      </c>
      <c r="P9" s="464">
        <v>1</v>
      </c>
      <c r="Q9" s="463">
        <f>IF(ISBLANK(N9),"",N9+O9)</f>
        <v>229</v>
      </c>
      <c r="R9" s="450"/>
      <c r="S9" s="462"/>
    </row>
    <row r="10" spans="1:19" ht="9.9499999999999993" customHeight="1" x14ac:dyDescent="0.25">
      <c r="A10" s="457" t="s">
        <v>84</v>
      </c>
      <c r="B10" s="457"/>
      <c r="C10" s="461"/>
      <c r="D10" s="460"/>
      <c r="E10" s="460"/>
      <c r="F10" s="460"/>
      <c r="G10" s="459" t="str">
        <f>IF(ISBLANK(D10),"",D10+E10)</f>
        <v/>
      </c>
      <c r="H10" s="450"/>
      <c r="I10" s="458"/>
      <c r="J10" s="380"/>
      <c r="K10" s="457" t="s">
        <v>235</v>
      </c>
      <c r="L10" s="457"/>
      <c r="M10" s="461"/>
      <c r="N10" s="460"/>
      <c r="O10" s="460"/>
      <c r="P10" s="460"/>
      <c r="Q10" s="459" t="str">
        <f>IF(ISBLANK(N10),"",N10+O10)</f>
        <v/>
      </c>
      <c r="R10" s="450"/>
      <c r="S10" s="458"/>
    </row>
    <row r="11" spans="1:19" ht="9.9499999999999993" customHeight="1" thickBot="1" x14ac:dyDescent="0.3">
      <c r="A11" s="457"/>
      <c r="B11" s="457"/>
      <c r="C11" s="456"/>
      <c r="D11" s="455"/>
      <c r="E11" s="455"/>
      <c r="F11" s="455"/>
      <c r="G11" s="473" t="str">
        <f>IF(ISBLANK(D11),"",D11+E11)</f>
        <v/>
      </c>
      <c r="H11" s="450"/>
      <c r="I11" s="442">
        <f>IF(ISNUMBER(G13),IF(G13&gt;Q13,2,IF(G13=Q13,1,0)),"")</f>
        <v>0</v>
      </c>
      <c r="J11" s="380"/>
      <c r="K11" s="457"/>
      <c r="L11" s="457"/>
      <c r="M11" s="456"/>
      <c r="N11" s="455"/>
      <c r="O11" s="455"/>
      <c r="P11" s="455"/>
      <c r="Q11" s="473" t="str">
        <f>IF(ISBLANK(N11),"",N11+O11)</f>
        <v/>
      </c>
      <c r="R11" s="450"/>
      <c r="S11" s="442">
        <f>IF(ISNUMBER(Q13),IF(G13&lt;Q13,2,IF(G13=Q13,1,0)),"")</f>
        <v>2</v>
      </c>
    </row>
    <row r="12" spans="1:19" ht="12.75" hidden="1" customHeight="1" x14ac:dyDescent="0.25">
      <c r="A12" s="453" t="s">
        <v>217</v>
      </c>
      <c r="B12" s="452"/>
      <c r="C12" s="451"/>
      <c r="D12" s="450"/>
      <c r="E12" s="450"/>
      <c r="F12" s="450"/>
      <c r="G12" s="450"/>
      <c r="H12" s="450"/>
      <c r="I12" s="442"/>
      <c r="J12" s="380"/>
      <c r="K12" s="453" t="s">
        <v>217</v>
      </c>
      <c r="L12" s="452"/>
      <c r="M12" s="451"/>
      <c r="N12" s="450"/>
      <c r="O12" s="450"/>
      <c r="P12" s="450"/>
      <c r="Q12" s="450"/>
      <c r="R12" s="450"/>
      <c r="S12" s="442"/>
    </row>
    <row r="13" spans="1:19" ht="15.95" customHeight="1" thickTop="1" thickBot="1" x14ac:dyDescent="0.3">
      <c r="A13" s="449">
        <v>13731</v>
      </c>
      <c r="B13" s="449"/>
      <c r="C13" s="448" t="s">
        <v>83</v>
      </c>
      <c r="D13" s="447">
        <f>IF(ISNUMBER(D8),SUM(D8:D11),"")</f>
        <v>280</v>
      </c>
      <c r="E13" s="446">
        <f>IF(ISNUMBER(E8),SUM(E8:E11),"")</f>
        <v>137</v>
      </c>
      <c r="F13" s="445">
        <f>IF(ISNUMBER(F8),SUM(F8:F11),"")</f>
        <v>4</v>
      </c>
      <c r="G13" s="444">
        <f>IF(ISNUMBER(G8),SUM(G8:G11),"")</f>
        <v>417</v>
      </c>
      <c r="H13" s="443"/>
      <c r="I13" s="442"/>
      <c r="J13" s="380"/>
      <c r="K13" s="449">
        <v>18645</v>
      </c>
      <c r="L13" s="449"/>
      <c r="M13" s="448" t="s">
        <v>83</v>
      </c>
      <c r="N13" s="447">
        <f>IF(ISNUMBER(N8),SUM(N8:N11),"")</f>
        <v>283</v>
      </c>
      <c r="O13" s="446">
        <f>IF(ISNUMBER(O8),SUM(O8:O11),"")</f>
        <v>148</v>
      </c>
      <c r="P13" s="445">
        <f>IF(ISNUMBER(P8),SUM(P8:P11),"")</f>
        <v>1</v>
      </c>
      <c r="Q13" s="444">
        <f>IF(ISNUMBER(Q8),SUM(Q8:Q11),"")</f>
        <v>431</v>
      </c>
      <c r="R13" s="443"/>
      <c r="S13" s="442"/>
    </row>
    <row r="14" spans="1:19" ht="12.95" customHeight="1" thickTop="1" thickBot="1" x14ac:dyDescent="0.3">
      <c r="A14" s="472" t="s">
        <v>227</v>
      </c>
      <c r="B14" s="472"/>
      <c r="C14" s="470">
        <v>1</v>
      </c>
      <c r="D14" s="469">
        <v>144</v>
      </c>
      <c r="E14" s="468">
        <v>51</v>
      </c>
      <c r="F14" s="468">
        <v>0</v>
      </c>
      <c r="G14" s="467">
        <f>IF(ISBLANK(D14),"",D14+E14)</f>
        <v>195</v>
      </c>
      <c r="H14" s="450"/>
      <c r="I14" s="462"/>
      <c r="J14" s="380"/>
      <c r="K14" s="472" t="s">
        <v>234</v>
      </c>
      <c r="L14" s="472"/>
      <c r="M14" s="470">
        <v>2</v>
      </c>
      <c r="N14" s="469">
        <v>133</v>
      </c>
      <c r="O14" s="468">
        <v>52</v>
      </c>
      <c r="P14" s="468">
        <v>1</v>
      </c>
      <c r="Q14" s="467">
        <f>IF(ISBLANK(N14),"",N14+O14)</f>
        <v>185</v>
      </c>
      <c r="R14" s="450"/>
      <c r="S14" s="462"/>
    </row>
    <row r="15" spans="1:19" ht="12.95" customHeight="1" thickTop="1" x14ac:dyDescent="0.25">
      <c r="A15" s="472"/>
      <c r="B15" s="472"/>
      <c r="C15" s="466">
        <v>2</v>
      </c>
      <c r="D15" s="465">
        <v>132</v>
      </c>
      <c r="E15" s="464">
        <v>51</v>
      </c>
      <c r="F15" s="464">
        <v>5</v>
      </c>
      <c r="G15" s="463">
        <f>IF(ISBLANK(D15),"",D15+E15)</f>
        <v>183</v>
      </c>
      <c r="H15" s="450"/>
      <c r="I15" s="462"/>
      <c r="J15" s="380"/>
      <c r="K15" s="472"/>
      <c r="L15" s="472"/>
      <c r="M15" s="466">
        <v>1</v>
      </c>
      <c r="N15" s="465">
        <v>131</v>
      </c>
      <c r="O15" s="464">
        <v>52</v>
      </c>
      <c r="P15" s="464">
        <v>3</v>
      </c>
      <c r="Q15" s="463">
        <f>IF(ISBLANK(N15),"",N15+O15)</f>
        <v>183</v>
      </c>
      <c r="R15" s="450"/>
      <c r="S15" s="462"/>
    </row>
    <row r="16" spans="1:19" ht="9.9499999999999993" customHeight="1" x14ac:dyDescent="0.25">
      <c r="A16" s="457" t="s">
        <v>233</v>
      </c>
      <c r="B16" s="457"/>
      <c r="C16" s="461"/>
      <c r="D16" s="460"/>
      <c r="E16" s="460"/>
      <c r="F16" s="460"/>
      <c r="G16" s="459" t="str">
        <f>IF(ISBLANK(D16),"",D16+E16)</f>
        <v/>
      </c>
      <c r="H16" s="450"/>
      <c r="I16" s="458"/>
      <c r="J16" s="380"/>
      <c r="K16" s="457" t="s">
        <v>232</v>
      </c>
      <c r="L16" s="457"/>
      <c r="M16" s="461"/>
      <c r="N16" s="460"/>
      <c r="O16" s="460"/>
      <c r="P16" s="460"/>
      <c r="Q16" s="459" t="str">
        <f>IF(ISBLANK(N16),"",N16+O16)</f>
        <v/>
      </c>
      <c r="R16" s="450"/>
      <c r="S16" s="458"/>
    </row>
    <row r="17" spans="1:19" ht="9.9499999999999993" customHeight="1" thickBot="1" x14ac:dyDescent="0.3">
      <c r="A17" s="457"/>
      <c r="B17" s="457"/>
      <c r="C17" s="456"/>
      <c r="D17" s="455"/>
      <c r="E17" s="455"/>
      <c r="F17" s="455"/>
      <c r="G17" s="454" t="str">
        <f>IF(ISBLANK(D17),"",D17+E17)</f>
        <v/>
      </c>
      <c r="H17" s="450"/>
      <c r="I17" s="442">
        <f>IF(ISNUMBER(G19),IF(G19&gt;Q19,2,IF(G19=Q19,1,0)),"")</f>
        <v>2</v>
      </c>
      <c r="J17" s="380"/>
      <c r="K17" s="457"/>
      <c r="L17" s="457"/>
      <c r="M17" s="456"/>
      <c r="N17" s="455"/>
      <c r="O17" s="455"/>
      <c r="P17" s="455"/>
      <c r="Q17" s="454" t="str">
        <f>IF(ISBLANK(N17),"",N17+O17)</f>
        <v/>
      </c>
      <c r="R17" s="450"/>
      <c r="S17" s="442">
        <f>IF(ISNUMBER(Q19),IF(G19&lt;Q19,2,IF(G19=Q19,1,0)),"")</f>
        <v>0</v>
      </c>
    </row>
    <row r="18" spans="1:19" ht="12.75" hidden="1" customHeight="1" x14ac:dyDescent="0.25">
      <c r="A18" s="453" t="s">
        <v>217</v>
      </c>
      <c r="B18" s="452"/>
      <c r="C18" s="451"/>
      <c r="D18" s="450"/>
      <c r="E18" s="450"/>
      <c r="F18" s="450"/>
      <c r="G18" s="450"/>
      <c r="H18" s="450"/>
      <c r="I18" s="442"/>
      <c r="J18" s="380"/>
      <c r="K18" s="453" t="s">
        <v>217</v>
      </c>
      <c r="L18" s="452"/>
      <c r="M18" s="451"/>
      <c r="N18" s="450"/>
      <c r="O18" s="450"/>
      <c r="P18" s="450"/>
      <c r="Q18" s="450"/>
      <c r="R18" s="450"/>
      <c r="S18" s="442"/>
    </row>
    <row r="19" spans="1:19" ht="15.95" customHeight="1" thickTop="1" thickBot="1" x14ac:dyDescent="0.3">
      <c r="A19" s="449">
        <v>5984</v>
      </c>
      <c r="B19" s="449"/>
      <c r="C19" s="448" t="s">
        <v>83</v>
      </c>
      <c r="D19" s="447">
        <f>IF(ISNUMBER(D14),SUM(D14:D17),"")</f>
        <v>276</v>
      </c>
      <c r="E19" s="446">
        <f>IF(ISNUMBER(E14),SUM(E14:E17),"")</f>
        <v>102</v>
      </c>
      <c r="F19" s="445">
        <f>IF(ISNUMBER(F14),SUM(F14:F17),"")</f>
        <v>5</v>
      </c>
      <c r="G19" s="444">
        <f>IF(ISNUMBER(G14),SUM(G14:G17),"")</f>
        <v>378</v>
      </c>
      <c r="H19" s="443"/>
      <c r="I19" s="442"/>
      <c r="J19" s="380"/>
      <c r="K19" s="449">
        <v>18644</v>
      </c>
      <c r="L19" s="449"/>
      <c r="M19" s="448" t="s">
        <v>83</v>
      </c>
      <c r="N19" s="447">
        <f>IF(ISNUMBER(N14),SUM(N14:N17),"")</f>
        <v>264</v>
      </c>
      <c r="O19" s="446">
        <f>IF(ISNUMBER(O14),SUM(O14:O17),"")</f>
        <v>104</v>
      </c>
      <c r="P19" s="445">
        <f>IF(ISNUMBER(P14),SUM(P14:P17),"")</f>
        <v>4</v>
      </c>
      <c r="Q19" s="444">
        <f>IF(ISNUMBER(Q14),SUM(Q14:Q17),"")</f>
        <v>368</v>
      </c>
      <c r="R19" s="443"/>
      <c r="S19" s="442"/>
    </row>
    <row r="20" spans="1:19" ht="12.95" customHeight="1" thickTop="1" x14ac:dyDescent="0.25">
      <c r="A20" s="457" t="s">
        <v>231</v>
      </c>
      <c r="B20" s="457"/>
      <c r="C20" s="470">
        <v>1</v>
      </c>
      <c r="D20" s="469">
        <v>141</v>
      </c>
      <c r="E20" s="468">
        <v>63</v>
      </c>
      <c r="F20" s="468">
        <v>6</v>
      </c>
      <c r="G20" s="467">
        <f>IF(ISBLANK(D20),"",D20+E20)</f>
        <v>204</v>
      </c>
      <c r="H20" s="450"/>
      <c r="I20" s="462"/>
      <c r="J20" s="380"/>
      <c r="K20" s="457" t="s">
        <v>230</v>
      </c>
      <c r="L20" s="457"/>
      <c r="M20" s="470">
        <v>2</v>
      </c>
      <c r="N20" s="469">
        <v>137</v>
      </c>
      <c r="O20" s="468">
        <v>57</v>
      </c>
      <c r="P20" s="468">
        <v>3</v>
      </c>
      <c r="Q20" s="467">
        <f>IF(ISBLANK(N20),"",N20+O20)</f>
        <v>194</v>
      </c>
      <c r="R20" s="450"/>
      <c r="S20" s="462"/>
    </row>
    <row r="21" spans="1:19" ht="12.95" customHeight="1" x14ac:dyDescent="0.25">
      <c r="A21" s="457"/>
      <c r="B21" s="457"/>
      <c r="C21" s="466">
        <v>2</v>
      </c>
      <c r="D21" s="465">
        <v>140</v>
      </c>
      <c r="E21" s="464">
        <v>57</v>
      </c>
      <c r="F21" s="464">
        <v>1</v>
      </c>
      <c r="G21" s="463">
        <f>IF(ISBLANK(D21),"",D21+E21)</f>
        <v>197</v>
      </c>
      <c r="H21" s="450"/>
      <c r="I21" s="462"/>
      <c r="J21" s="380"/>
      <c r="K21" s="457"/>
      <c r="L21" s="457"/>
      <c r="M21" s="466">
        <v>1</v>
      </c>
      <c r="N21" s="465">
        <v>152</v>
      </c>
      <c r="O21" s="464">
        <v>52</v>
      </c>
      <c r="P21" s="464">
        <v>5</v>
      </c>
      <c r="Q21" s="463">
        <f>IF(ISBLANK(N21),"",N21+O21)</f>
        <v>204</v>
      </c>
      <c r="R21" s="450"/>
      <c r="S21" s="462"/>
    </row>
    <row r="22" spans="1:19" ht="9.9499999999999993" customHeight="1" x14ac:dyDescent="0.25">
      <c r="A22" s="457" t="s">
        <v>229</v>
      </c>
      <c r="B22" s="457"/>
      <c r="C22" s="461"/>
      <c r="D22" s="460"/>
      <c r="E22" s="460"/>
      <c r="F22" s="460"/>
      <c r="G22" s="459" t="str">
        <f>IF(ISBLANK(D22),"",D22+E22)</f>
        <v/>
      </c>
      <c r="H22" s="450"/>
      <c r="I22" s="458"/>
      <c r="J22" s="380"/>
      <c r="K22" s="457" t="s">
        <v>228</v>
      </c>
      <c r="L22" s="457"/>
      <c r="M22" s="461"/>
      <c r="N22" s="460"/>
      <c r="O22" s="460"/>
      <c r="P22" s="460"/>
      <c r="Q22" s="459" t="str">
        <f>IF(ISBLANK(N22),"",N22+O22)</f>
        <v/>
      </c>
      <c r="R22" s="450"/>
      <c r="S22" s="458"/>
    </row>
    <row r="23" spans="1:19" ht="9.9499999999999993" customHeight="1" thickBot="1" x14ac:dyDescent="0.3">
      <c r="A23" s="457"/>
      <c r="B23" s="457"/>
      <c r="C23" s="456"/>
      <c r="D23" s="455"/>
      <c r="E23" s="455"/>
      <c r="F23" s="455"/>
      <c r="G23" s="454" t="str">
        <f>IF(ISBLANK(D23),"",D23+E23)</f>
        <v/>
      </c>
      <c r="H23" s="450"/>
      <c r="I23" s="442">
        <f>IF(ISNUMBER(G25),IF(G25&gt;Q25,2,IF(G25=Q25,1,0)),"")</f>
        <v>2</v>
      </c>
      <c r="J23" s="380"/>
      <c r="K23" s="457"/>
      <c r="L23" s="457"/>
      <c r="M23" s="456"/>
      <c r="N23" s="455"/>
      <c r="O23" s="455"/>
      <c r="P23" s="455"/>
      <c r="Q23" s="454" t="str">
        <f>IF(ISBLANK(N23),"",N23+O23)</f>
        <v/>
      </c>
      <c r="R23" s="450"/>
      <c r="S23" s="442">
        <f>IF(ISNUMBER(Q25),IF(G25&lt;Q25,2,IF(G25=Q25,1,0)),"")</f>
        <v>0</v>
      </c>
    </row>
    <row r="24" spans="1:19" ht="12.75" hidden="1" customHeight="1" x14ac:dyDescent="0.25">
      <c r="A24" s="453" t="s">
        <v>217</v>
      </c>
      <c r="B24" s="452"/>
      <c r="C24" s="451"/>
      <c r="D24" s="450"/>
      <c r="E24" s="450"/>
      <c r="F24" s="450"/>
      <c r="G24" s="450"/>
      <c r="H24" s="450"/>
      <c r="I24" s="442"/>
      <c r="J24" s="380"/>
      <c r="K24" s="453" t="s">
        <v>217</v>
      </c>
      <c r="L24" s="452"/>
      <c r="M24" s="451"/>
      <c r="N24" s="450"/>
      <c r="O24" s="450"/>
      <c r="P24" s="450"/>
      <c r="Q24" s="450"/>
      <c r="R24" s="450"/>
      <c r="S24" s="442"/>
    </row>
    <row r="25" spans="1:19" ht="15.95" customHeight="1" thickTop="1" thickBot="1" x14ac:dyDescent="0.3">
      <c r="A25" s="449">
        <v>15338</v>
      </c>
      <c r="B25" s="449"/>
      <c r="C25" s="448" t="s">
        <v>83</v>
      </c>
      <c r="D25" s="447">
        <f>IF(ISNUMBER(D20),SUM(D20:D23),"")</f>
        <v>281</v>
      </c>
      <c r="E25" s="446">
        <f>IF(ISNUMBER(E20),SUM(E20:E23),"")</f>
        <v>120</v>
      </c>
      <c r="F25" s="445">
        <f>IF(ISNUMBER(F20),SUM(F20:F23),"")</f>
        <v>7</v>
      </c>
      <c r="G25" s="444">
        <f>IF(ISNUMBER(G20),SUM(G20:G23),"")</f>
        <v>401</v>
      </c>
      <c r="H25" s="443"/>
      <c r="I25" s="442"/>
      <c r="J25" s="380"/>
      <c r="K25" s="449">
        <v>15374</v>
      </c>
      <c r="L25" s="449"/>
      <c r="M25" s="448" t="s">
        <v>83</v>
      </c>
      <c r="N25" s="447">
        <f>IF(ISNUMBER(N20),SUM(N20:N23),"")</f>
        <v>289</v>
      </c>
      <c r="O25" s="446">
        <f>IF(ISNUMBER(O20),SUM(O20:O23),"")</f>
        <v>109</v>
      </c>
      <c r="P25" s="445">
        <f>IF(ISNUMBER(P20),SUM(P20:P23),"")</f>
        <v>8</v>
      </c>
      <c r="Q25" s="444">
        <f>IF(ISNUMBER(Q20),SUM(Q20:Q23),"")</f>
        <v>398</v>
      </c>
      <c r="R25" s="443"/>
      <c r="S25" s="442"/>
    </row>
    <row r="26" spans="1:19" ht="12.95" customHeight="1" thickTop="1" x14ac:dyDescent="0.25">
      <c r="A26" s="471" t="s">
        <v>227</v>
      </c>
      <c r="B26" s="471"/>
      <c r="C26" s="470">
        <v>1</v>
      </c>
      <c r="D26" s="469">
        <v>148</v>
      </c>
      <c r="E26" s="468">
        <v>63</v>
      </c>
      <c r="F26" s="468">
        <v>2</v>
      </c>
      <c r="G26" s="467">
        <f>IF(ISBLANK(D26),"",D26+E26)</f>
        <v>211</v>
      </c>
      <c r="H26" s="450"/>
      <c r="I26" s="462"/>
      <c r="J26" s="380"/>
      <c r="K26" s="457" t="s">
        <v>226</v>
      </c>
      <c r="L26" s="457"/>
      <c r="M26" s="470">
        <v>2</v>
      </c>
      <c r="N26" s="469">
        <v>134</v>
      </c>
      <c r="O26" s="468">
        <v>62</v>
      </c>
      <c r="P26" s="468">
        <v>4</v>
      </c>
      <c r="Q26" s="467">
        <f>IF(ISBLANK(N26),"",N26+O26)</f>
        <v>196</v>
      </c>
      <c r="R26" s="450"/>
      <c r="S26" s="462"/>
    </row>
    <row r="27" spans="1:19" ht="12.95" customHeight="1" x14ac:dyDescent="0.25">
      <c r="A27" s="471"/>
      <c r="B27" s="471"/>
      <c r="C27" s="466">
        <v>2</v>
      </c>
      <c r="D27" s="465">
        <v>143</v>
      </c>
      <c r="E27" s="464">
        <v>61</v>
      </c>
      <c r="F27" s="464">
        <v>4</v>
      </c>
      <c r="G27" s="463">
        <f>IF(ISBLANK(D27),"",D27+E27)</f>
        <v>204</v>
      </c>
      <c r="H27" s="450"/>
      <c r="I27" s="462"/>
      <c r="J27" s="380"/>
      <c r="K27" s="457"/>
      <c r="L27" s="457"/>
      <c r="M27" s="466">
        <v>1</v>
      </c>
      <c r="N27" s="465">
        <v>136</v>
      </c>
      <c r="O27" s="464">
        <v>52</v>
      </c>
      <c r="P27" s="464">
        <v>6</v>
      </c>
      <c r="Q27" s="463">
        <f>IF(ISBLANK(N27),"",N27+O27)</f>
        <v>188</v>
      </c>
      <c r="R27" s="450"/>
      <c r="S27" s="462"/>
    </row>
    <row r="28" spans="1:19" ht="9.9499999999999993" customHeight="1" x14ac:dyDescent="0.25">
      <c r="A28" s="471" t="s">
        <v>180</v>
      </c>
      <c r="B28" s="471"/>
      <c r="C28" s="461"/>
      <c r="D28" s="460"/>
      <c r="E28" s="460"/>
      <c r="F28" s="460"/>
      <c r="G28" s="459" t="str">
        <f>IF(ISBLANK(D28),"",D28+E28)</f>
        <v/>
      </c>
      <c r="H28" s="450"/>
      <c r="I28" s="458"/>
      <c r="J28" s="380"/>
      <c r="K28" s="457" t="s">
        <v>225</v>
      </c>
      <c r="L28" s="457"/>
      <c r="M28" s="461"/>
      <c r="N28" s="460"/>
      <c r="O28" s="460"/>
      <c r="P28" s="460"/>
      <c r="Q28" s="459" t="str">
        <f>IF(ISBLANK(N28),"",N28+O28)</f>
        <v/>
      </c>
      <c r="R28" s="450"/>
      <c r="S28" s="458"/>
    </row>
    <row r="29" spans="1:19" ht="9.9499999999999993" customHeight="1" thickBot="1" x14ac:dyDescent="0.3">
      <c r="A29" s="471"/>
      <c r="B29" s="471"/>
      <c r="C29" s="456"/>
      <c r="D29" s="455"/>
      <c r="E29" s="455"/>
      <c r="F29" s="455"/>
      <c r="G29" s="454" t="str">
        <f>IF(ISBLANK(D29),"",D29+E29)</f>
        <v/>
      </c>
      <c r="H29" s="450"/>
      <c r="I29" s="442">
        <f>IF(ISNUMBER(G31),IF(G31&gt;Q31,2,IF(G31=Q31,1,0)),"")</f>
        <v>2</v>
      </c>
      <c r="J29" s="380"/>
      <c r="K29" s="457"/>
      <c r="L29" s="457"/>
      <c r="M29" s="456"/>
      <c r="N29" s="455"/>
      <c r="O29" s="455"/>
      <c r="P29" s="455"/>
      <c r="Q29" s="454" t="str">
        <f>IF(ISBLANK(N29),"",N29+O29)</f>
        <v/>
      </c>
      <c r="R29" s="450"/>
      <c r="S29" s="442">
        <f>IF(ISNUMBER(Q31),IF(G31&lt;Q31,2,IF(G31=Q31,1,0)),"")</f>
        <v>0</v>
      </c>
    </row>
    <row r="30" spans="1:19" ht="12.75" hidden="1" customHeight="1" x14ac:dyDescent="0.25">
      <c r="A30" s="453" t="s">
        <v>217</v>
      </c>
      <c r="B30" s="452"/>
      <c r="C30" s="451"/>
      <c r="D30" s="450"/>
      <c r="E30" s="450"/>
      <c r="F30" s="450"/>
      <c r="G30" s="450"/>
      <c r="H30" s="450"/>
      <c r="I30" s="442"/>
      <c r="J30" s="380"/>
      <c r="K30" s="453" t="s">
        <v>217</v>
      </c>
      <c r="L30" s="452"/>
      <c r="M30" s="451"/>
      <c r="N30" s="450"/>
      <c r="O30" s="450"/>
      <c r="P30" s="450"/>
      <c r="Q30" s="450"/>
      <c r="R30" s="450"/>
      <c r="S30" s="442"/>
    </row>
    <row r="31" spans="1:19" ht="15.95" customHeight="1" thickTop="1" thickBot="1" x14ac:dyDescent="0.3">
      <c r="A31" s="449">
        <v>964</v>
      </c>
      <c r="B31" s="449"/>
      <c r="C31" s="448" t="s">
        <v>83</v>
      </c>
      <c r="D31" s="447">
        <f>IF(ISNUMBER(D26),SUM(D26:D29),"")</f>
        <v>291</v>
      </c>
      <c r="E31" s="446">
        <f>IF(ISNUMBER(E26),SUM(E26:E29),"")</f>
        <v>124</v>
      </c>
      <c r="F31" s="445">
        <f>IF(ISNUMBER(F26),SUM(F26:F29),"")</f>
        <v>6</v>
      </c>
      <c r="G31" s="444">
        <f>IF(ISNUMBER(G26),SUM(G26:G29),"")</f>
        <v>415</v>
      </c>
      <c r="H31" s="443"/>
      <c r="I31" s="442"/>
      <c r="J31" s="380"/>
      <c r="K31" s="449">
        <v>15354</v>
      </c>
      <c r="L31" s="449"/>
      <c r="M31" s="448" t="s">
        <v>83</v>
      </c>
      <c r="N31" s="447">
        <f>IF(ISNUMBER(N26),SUM(N26:N29),"")</f>
        <v>270</v>
      </c>
      <c r="O31" s="446">
        <f>IF(ISNUMBER(O26),SUM(O26:O29),"")</f>
        <v>114</v>
      </c>
      <c r="P31" s="445">
        <f>IF(ISNUMBER(P26),SUM(P26:P29),"")</f>
        <v>10</v>
      </c>
      <c r="Q31" s="444">
        <f>IF(ISNUMBER(Q26),SUM(Q26:Q29),"")</f>
        <v>384</v>
      </c>
      <c r="R31" s="443"/>
      <c r="S31" s="442"/>
    </row>
    <row r="32" spans="1:19" ht="12.95" customHeight="1" thickTop="1" x14ac:dyDescent="0.25">
      <c r="A32" s="471" t="s">
        <v>221</v>
      </c>
      <c r="B32" s="471"/>
      <c r="C32" s="470">
        <v>1</v>
      </c>
      <c r="D32" s="469">
        <v>140</v>
      </c>
      <c r="E32" s="468">
        <v>80</v>
      </c>
      <c r="F32" s="468">
        <v>2</v>
      </c>
      <c r="G32" s="467">
        <f>IF(ISBLANK(D32),"",D32+E32)</f>
        <v>220</v>
      </c>
      <c r="H32" s="450"/>
      <c r="I32" s="462"/>
      <c r="J32" s="380"/>
      <c r="K32" s="457" t="s">
        <v>224</v>
      </c>
      <c r="L32" s="457"/>
      <c r="M32" s="470">
        <v>2</v>
      </c>
      <c r="N32" s="469">
        <v>132</v>
      </c>
      <c r="O32" s="468">
        <v>77</v>
      </c>
      <c r="P32" s="468">
        <v>2</v>
      </c>
      <c r="Q32" s="467">
        <f>IF(ISBLANK(N32),"",N32+O32)</f>
        <v>209</v>
      </c>
      <c r="R32" s="450"/>
      <c r="S32" s="462"/>
    </row>
    <row r="33" spans="1:19" ht="12.95" customHeight="1" x14ac:dyDescent="0.25">
      <c r="A33" s="471"/>
      <c r="B33" s="471"/>
      <c r="C33" s="466">
        <v>2</v>
      </c>
      <c r="D33" s="465">
        <v>145</v>
      </c>
      <c r="E33" s="464">
        <v>69</v>
      </c>
      <c r="F33" s="464">
        <v>0</v>
      </c>
      <c r="G33" s="463">
        <f>IF(ISBLANK(D33),"",D33+E33)</f>
        <v>214</v>
      </c>
      <c r="H33" s="450"/>
      <c r="I33" s="462"/>
      <c r="J33" s="380"/>
      <c r="K33" s="457"/>
      <c r="L33" s="457"/>
      <c r="M33" s="466">
        <v>1</v>
      </c>
      <c r="N33" s="465">
        <v>145</v>
      </c>
      <c r="O33" s="464">
        <v>59</v>
      </c>
      <c r="P33" s="464">
        <v>0</v>
      </c>
      <c r="Q33" s="463">
        <f>IF(ISBLANK(N33),"",N33+O33)</f>
        <v>204</v>
      </c>
      <c r="R33" s="450"/>
      <c r="S33" s="462"/>
    </row>
    <row r="34" spans="1:19" ht="9.9499999999999993" customHeight="1" x14ac:dyDescent="0.25">
      <c r="A34" s="471" t="s">
        <v>223</v>
      </c>
      <c r="B34" s="471"/>
      <c r="C34" s="461"/>
      <c r="D34" s="460"/>
      <c r="E34" s="460"/>
      <c r="F34" s="460"/>
      <c r="G34" s="459" t="str">
        <f>IF(ISBLANK(D34),"",D34+E34)</f>
        <v/>
      </c>
      <c r="H34" s="450"/>
      <c r="I34" s="458"/>
      <c r="J34" s="380"/>
      <c r="K34" s="457" t="s">
        <v>222</v>
      </c>
      <c r="L34" s="457"/>
      <c r="M34" s="461"/>
      <c r="N34" s="460"/>
      <c r="O34" s="460"/>
      <c r="P34" s="460"/>
      <c r="Q34" s="459" t="str">
        <f>IF(ISBLANK(N34),"",N34+O34)</f>
        <v/>
      </c>
      <c r="R34" s="450"/>
      <c r="S34" s="458"/>
    </row>
    <row r="35" spans="1:19" ht="9.9499999999999993" customHeight="1" thickBot="1" x14ac:dyDescent="0.3">
      <c r="A35" s="471"/>
      <c r="B35" s="471"/>
      <c r="C35" s="456"/>
      <c r="D35" s="455"/>
      <c r="E35" s="455"/>
      <c r="F35" s="455"/>
      <c r="G35" s="454" t="str">
        <f>IF(ISBLANK(D35),"",D35+E35)</f>
        <v/>
      </c>
      <c r="H35" s="450"/>
      <c r="I35" s="442">
        <f>IF(ISNUMBER(G37),IF(G37&gt;Q37,2,IF(G37=Q37,1,0)),"")</f>
        <v>2</v>
      </c>
      <c r="J35" s="380"/>
      <c r="K35" s="457"/>
      <c r="L35" s="457"/>
      <c r="M35" s="456"/>
      <c r="N35" s="455"/>
      <c r="O35" s="455"/>
      <c r="P35" s="455"/>
      <c r="Q35" s="454" t="str">
        <f>IF(ISBLANK(N35),"",N35+O35)</f>
        <v/>
      </c>
      <c r="R35" s="450"/>
      <c r="S35" s="442">
        <f>IF(ISNUMBER(Q37),IF(G37&lt;Q37,2,IF(G37=Q37,1,0)),"")</f>
        <v>0</v>
      </c>
    </row>
    <row r="36" spans="1:19" ht="12.75" hidden="1" customHeight="1" x14ac:dyDescent="0.25">
      <c r="A36" s="453" t="s">
        <v>217</v>
      </c>
      <c r="B36" s="452"/>
      <c r="C36" s="451"/>
      <c r="D36" s="450"/>
      <c r="E36" s="450"/>
      <c r="F36" s="450"/>
      <c r="G36" s="450"/>
      <c r="H36" s="450"/>
      <c r="I36" s="442"/>
      <c r="J36" s="380"/>
      <c r="K36" s="453" t="s">
        <v>217</v>
      </c>
      <c r="L36" s="452"/>
      <c r="M36" s="451"/>
      <c r="N36" s="450"/>
      <c r="O36" s="450"/>
      <c r="P36" s="450"/>
      <c r="Q36" s="450"/>
      <c r="R36" s="450"/>
      <c r="S36" s="442"/>
    </row>
    <row r="37" spans="1:19" ht="15.95" customHeight="1" thickTop="1" thickBot="1" x14ac:dyDescent="0.3">
      <c r="A37" s="449">
        <v>965</v>
      </c>
      <c r="B37" s="449"/>
      <c r="C37" s="448" t="s">
        <v>83</v>
      </c>
      <c r="D37" s="447">
        <f>IF(ISNUMBER(D32),SUM(D32:D35),"")</f>
        <v>285</v>
      </c>
      <c r="E37" s="446">
        <f>IF(ISNUMBER(E32),SUM(E32:E35),"")</f>
        <v>149</v>
      </c>
      <c r="F37" s="445">
        <f>IF(ISNUMBER(F32),SUM(F32:F35),"")</f>
        <v>2</v>
      </c>
      <c r="G37" s="444">
        <f>IF(ISNUMBER(G32),SUM(G32:G35),"")</f>
        <v>434</v>
      </c>
      <c r="H37" s="443"/>
      <c r="I37" s="442"/>
      <c r="J37" s="380"/>
      <c r="K37" s="449">
        <v>15353</v>
      </c>
      <c r="L37" s="449"/>
      <c r="M37" s="448" t="s">
        <v>83</v>
      </c>
      <c r="N37" s="447">
        <f>IF(ISNUMBER(N32),SUM(N32:N35),"")</f>
        <v>277</v>
      </c>
      <c r="O37" s="446">
        <f>IF(ISNUMBER(O32),SUM(O32:O35),"")</f>
        <v>136</v>
      </c>
      <c r="P37" s="445">
        <f>IF(ISNUMBER(P32),SUM(P32:P35),"")</f>
        <v>2</v>
      </c>
      <c r="Q37" s="444">
        <f>IF(ISNUMBER(Q32),SUM(Q32:Q35),"")</f>
        <v>413</v>
      </c>
      <c r="R37" s="443"/>
      <c r="S37" s="442"/>
    </row>
    <row r="38" spans="1:19" ht="12.95" customHeight="1" thickTop="1" x14ac:dyDescent="0.25">
      <c r="A38" s="457" t="s">
        <v>221</v>
      </c>
      <c r="B38" s="457"/>
      <c r="C38" s="470">
        <v>1</v>
      </c>
      <c r="D38" s="469">
        <v>120</v>
      </c>
      <c r="E38" s="468">
        <v>45</v>
      </c>
      <c r="F38" s="468">
        <v>2</v>
      </c>
      <c r="G38" s="467">
        <f>IF(ISBLANK(D38),"",D38+E38)</f>
        <v>165</v>
      </c>
      <c r="H38" s="450"/>
      <c r="I38" s="462"/>
      <c r="J38" s="380"/>
      <c r="K38" s="457" t="s">
        <v>220</v>
      </c>
      <c r="L38" s="457"/>
      <c r="M38" s="470">
        <v>2</v>
      </c>
      <c r="N38" s="469">
        <v>138</v>
      </c>
      <c r="O38" s="468">
        <v>66</v>
      </c>
      <c r="P38" s="468">
        <v>2</v>
      </c>
      <c r="Q38" s="467">
        <f>IF(ISBLANK(N38),"",N38+O38)</f>
        <v>204</v>
      </c>
      <c r="R38" s="450"/>
      <c r="S38" s="462"/>
    </row>
    <row r="39" spans="1:19" ht="12.95" customHeight="1" x14ac:dyDescent="0.25">
      <c r="A39" s="457"/>
      <c r="B39" s="457"/>
      <c r="C39" s="466">
        <v>2</v>
      </c>
      <c r="D39" s="465">
        <v>130</v>
      </c>
      <c r="E39" s="464">
        <v>50</v>
      </c>
      <c r="F39" s="464">
        <v>3</v>
      </c>
      <c r="G39" s="463">
        <f>IF(ISBLANK(D39),"",D39+E39)</f>
        <v>180</v>
      </c>
      <c r="H39" s="450"/>
      <c r="I39" s="462"/>
      <c r="J39" s="380"/>
      <c r="K39" s="457"/>
      <c r="L39" s="457"/>
      <c r="M39" s="466">
        <v>1</v>
      </c>
      <c r="N39" s="465">
        <v>132</v>
      </c>
      <c r="O39" s="464">
        <v>65</v>
      </c>
      <c r="P39" s="464">
        <v>1</v>
      </c>
      <c r="Q39" s="463">
        <f>IF(ISBLANK(N39),"",N39+O39)</f>
        <v>197</v>
      </c>
      <c r="R39" s="450"/>
      <c r="S39" s="462"/>
    </row>
    <row r="40" spans="1:19" ht="9.9499999999999993" customHeight="1" x14ac:dyDescent="0.25">
      <c r="A40" s="457" t="s">
        <v>219</v>
      </c>
      <c r="B40" s="457"/>
      <c r="C40" s="461"/>
      <c r="D40" s="460"/>
      <c r="E40" s="460"/>
      <c r="F40" s="460"/>
      <c r="G40" s="459" t="str">
        <f>IF(ISBLANK(D40),"",D40+E40)</f>
        <v/>
      </c>
      <c r="H40" s="450"/>
      <c r="I40" s="458"/>
      <c r="J40" s="380"/>
      <c r="K40" s="457" t="s">
        <v>218</v>
      </c>
      <c r="L40" s="457"/>
      <c r="M40" s="461"/>
      <c r="N40" s="460"/>
      <c r="O40" s="460"/>
      <c r="P40" s="460"/>
      <c r="Q40" s="459" t="str">
        <f>IF(ISBLANK(N40),"",N40+O40)</f>
        <v/>
      </c>
      <c r="R40" s="450"/>
      <c r="S40" s="458"/>
    </row>
    <row r="41" spans="1:19" ht="9.9499999999999993" customHeight="1" thickBot="1" x14ac:dyDescent="0.3">
      <c r="A41" s="457"/>
      <c r="B41" s="457"/>
      <c r="C41" s="456"/>
      <c r="D41" s="455"/>
      <c r="E41" s="455"/>
      <c r="F41" s="455"/>
      <c r="G41" s="454" t="str">
        <f>IF(ISBLANK(D41),"",D41+E41)</f>
        <v/>
      </c>
      <c r="H41" s="450"/>
      <c r="I41" s="442">
        <f>IF(ISNUMBER(G43),IF(G43&gt;Q43,2,IF(G43=Q43,1,0)),"")</f>
        <v>0</v>
      </c>
      <c r="J41" s="380"/>
      <c r="K41" s="457"/>
      <c r="L41" s="457"/>
      <c r="M41" s="456"/>
      <c r="N41" s="455"/>
      <c r="O41" s="455"/>
      <c r="P41" s="455"/>
      <c r="Q41" s="454" t="str">
        <f>IF(ISBLANK(N41),"",N41+O41)</f>
        <v/>
      </c>
      <c r="R41" s="450"/>
      <c r="S41" s="442">
        <f>IF(ISNUMBER(Q43),IF(G43&lt;Q43,2,IF(G43=Q43,1,0)),"")</f>
        <v>2</v>
      </c>
    </row>
    <row r="42" spans="1:19" ht="12.75" hidden="1" customHeight="1" x14ac:dyDescent="0.25">
      <c r="A42" s="453" t="s">
        <v>217</v>
      </c>
      <c r="B42" s="452"/>
      <c r="C42" s="451"/>
      <c r="D42" s="450"/>
      <c r="E42" s="450"/>
      <c r="F42" s="450"/>
      <c r="G42" s="450"/>
      <c r="H42" s="450"/>
      <c r="I42" s="442"/>
      <c r="J42" s="380"/>
      <c r="K42" s="453" t="s">
        <v>217</v>
      </c>
      <c r="L42" s="452"/>
      <c r="M42" s="451"/>
      <c r="N42" s="450"/>
      <c r="O42" s="450"/>
      <c r="P42" s="450"/>
      <c r="Q42" s="450"/>
      <c r="R42" s="450"/>
      <c r="S42" s="442"/>
    </row>
    <row r="43" spans="1:19" ht="15.95" customHeight="1" thickTop="1" thickBot="1" x14ac:dyDescent="0.3">
      <c r="A43" s="449">
        <v>963</v>
      </c>
      <c r="B43" s="449"/>
      <c r="C43" s="448" t="s">
        <v>83</v>
      </c>
      <c r="D43" s="447">
        <f>IF(ISNUMBER(D38),SUM(D38:D41),"")</f>
        <v>250</v>
      </c>
      <c r="E43" s="446">
        <f>IF(ISNUMBER(E38),SUM(E38:E41),"")</f>
        <v>95</v>
      </c>
      <c r="F43" s="445">
        <f>IF(ISNUMBER(F38),SUM(F38:F41),"")</f>
        <v>5</v>
      </c>
      <c r="G43" s="444">
        <f>IF(ISNUMBER(G38),SUM(G38:G41),"")</f>
        <v>345</v>
      </c>
      <c r="H43" s="443"/>
      <c r="I43" s="442"/>
      <c r="J43" s="380"/>
      <c r="K43" s="449">
        <v>15370</v>
      </c>
      <c r="L43" s="449"/>
      <c r="M43" s="448" t="s">
        <v>83</v>
      </c>
      <c r="N43" s="447">
        <f>IF(ISNUMBER(N38),SUM(N38:N41),"")</f>
        <v>270</v>
      </c>
      <c r="O43" s="446">
        <f>IF(ISNUMBER(O38),SUM(O38:O41),"")</f>
        <v>131</v>
      </c>
      <c r="P43" s="445">
        <f>IF(ISNUMBER(P38),SUM(P38:P41),"")</f>
        <v>3</v>
      </c>
      <c r="Q43" s="444">
        <f>IF(ISNUMBER(Q38),SUM(Q38:Q41),"")</f>
        <v>401</v>
      </c>
      <c r="R43" s="443"/>
      <c r="S43" s="442"/>
    </row>
    <row r="44" spans="1:19" ht="5.0999999999999996" customHeight="1" thickTop="1" thickBot="1" x14ac:dyDescent="0.3">
      <c r="A44" s="380"/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</row>
    <row r="45" spans="1:19" ht="20.100000000000001" customHeight="1" thickBot="1" x14ac:dyDescent="0.3">
      <c r="A45" s="441"/>
      <c r="B45" s="440"/>
      <c r="C45" s="439" t="s">
        <v>82</v>
      </c>
      <c r="D45" s="438">
        <f>IF(ISNUMBER(D13),SUM(D13,D19,D25,D31,D37,D43),"")</f>
        <v>1663</v>
      </c>
      <c r="E45" s="437">
        <f>IF(ISNUMBER(E13),SUM(E13,E19,E25,E31,E37,E43),"")</f>
        <v>727</v>
      </c>
      <c r="F45" s="436">
        <f>IF(ISNUMBER(F13),SUM(F13,F19,F25,F31,F37,F43),"")</f>
        <v>29</v>
      </c>
      <c r="G45" s="435">
        <f>IF(ISNUMBER(G13),SUM(G13,G19,G25,G31,G37,G43),"")</f>
        <v>2390</v>
      </c>
      <c r="H45" s="434"/>
      <c r="I45" s="433">
        <f>IF(ISNUMBER(G45),IF(G45&gt;Q45,4,IF(G45=Q45,2,0)),"")</f>
        <v>0</v>
      </c>
      <c r="J45" s="380"/>
      <c r="K45" s="441"/>
      <c r="L45" s="440"/>
      <c r="M45" s="439" t="s">
        <v>82</v>
      </c>
      <c r="N45" s="438">
        <f>IF(ISNUMBER(N13),SUM(N13,N19,N25,N31,N37,N43),"")</f>
        <v>1653</v>
      </c>
      <c r="O45" s="437">
        <f>IF(ISNUMBER(O13),SUM(O13,O19,O25,O31,O37,O43),"")</f>
        <v>742</v>
      </c>
      <c r="P45" s="436">
        <f>IF(ISNUMBER(P13),SUM(P13,P19,P25,P31,P37,P43),"")</f>
        <v>28</v>
      </c>
      <c r="Q45" s="435">
        <f>IF(ISNUMBER(Q13),SUM(Q13,Q19,Q25,Q31,Q37,Q43),"")</f>
        <v>2395</v>
      </c>
      <c r="R45" s="434"/>
      <c r="S45" s="433">
        <f>IF(ISNUMBER(Q45),IF(G45&lt;Q45,4,IF(G45=Q45,2,0)),"")</f>
        <v>4</v>
      </c>
    </row>
    <row r="46" spans="1:19" ht="5.0999999999999996" customHeight="1" thickBot="1" x14ac:dyDescent="0.3">
      <c r="A46" s="380"/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</row>
    <row r="47" spans="1:19" ht="21.95" customHeight="1" thickBot="1" x14ac:dyDescent="0.3">
      <c r="A47" s="429"/>
      <c r="B47" s="424" t="s">
        <v>80</v>
      </c>
      <c r="C47" s="432" t="s">
        <v>216</v>
      </c>
      <c r="D47" s="432"/>
      <c r="E47" s="432"/>
      <c r="F47" s="380"/>
      <c r="G47" s="431" t="s">
        <v>79</v>
      </c>
      <c r="H47" s="431"/>
      <c r="I47" s="430">
        <f>IF(ISNUMBER(I11),SUM(I11,I17,I23,I29,I35,I41,I45),"")</f>
        <v>8</v>
      </c>
      <c r="J47" s="380"/>
      <c r="K47" s="429"/>
      <c r="L47" s="424" t="s">
        <v>80</v>
      </c>
      <c r="M47" s="432" t="s">
        <v>215</v>
      </c>
      <c r="N47" s="432"/>
      <c r="O47" s="432"/>
      <c r="P47" s="380"/>
      <c r="Q47" s="431" t="s">
        <v>79</v>
      </c>
      <c r="R47" s="431"/>
      <c r="S47" s="430">
        <f>IF(ISNUMBER(S11),SUM(S11,S17,S23,S29,S35,S41,S45),"")</f>
        <v>8</v>
      </c>
    </row>
    <row r="48" spans="1:19" ht="20.100000000000001" customHeight="1" x14ac:dyDescent="0.2">
      <c r="A48" s="429"/>
      <c r="B48" s="424" t="s">
        <v>73</v>
      </c>
      <c r="C48" s="428"/>
      <c r="D48" s="428"/>
      <c r="E48" s="428"/>
      <c r="F48" s="423"/>
      <c r="G48" s="423"/>
      <c r="H48" s="423"/>
      <c r="I48" s="423"/>
      <c r="J48" s="423"/>
      <c r="K48" s="429"/>
      <c r="L48" s="424" t="s">
        <v>73</v>
      </c>
      <c r="M48" s="428"/>
      <c r="N48" s="428"/>
      <c r="O48" s="428"/>
      <c r="P48" s="427"/>
      <c r="Q48" s="426"/>
      <c r="R48" s="426"/>
      <c r="S48" s="426"/>
    </row>
    <row r="49" spans="1:19" ht="20.25" customHeight="1" x14ac:dyDescent="0.25">
      <c r="A49" s="424" t="s">
        <v>77</v>
      </c>
      <c r="B49" s="424" t="s">
        <v>76</v>
      </c>
      <c r="C49" s="425"/>
      <c r="D49" s="425"/>
      <c r="E49" s="425"/>
      <c r="F49" s="425"/>
      <c r="G49" s="425"/>
      <c r="H49" s="425"/>
      <c r="I49" s="424"/>
      <c r="J49" s="424"/>
      <c r="K49" s="424" t="s">
        <v>74</v>
      </c>
      <c r="L49" s="425"/>
      <c r="M49" s="425"/>
      <c r="N49" s="380"/>
      <c r="O49" s="424" t="s">
        <v>73</v>
      </c>
      <c r="P49" s="425"/>
      <c r="Q49" s="425"/>
      <c r="R49" s="425"/>
      <c r="S49" s="425"/>
    </row>
    <row r="50" spans="1:19" ht="9.75" customHeight="1" x14ac:dyDescent="0.25">
      <c r="A50" s="424"/>
      <c r="B50" s="424"/>
      <c r="C50" s="423"/>
      <c r="D50" s="423"/>
      <c r="E50" s="423"/>
      <c r="F50" s="423"/>
      <c r="G50" s="423"/>
      <c r="H50" s="423"/>
      <c r="I50" s="424"/>
      <c r="J50" s="424"/>
      <c r="K50" s="424"/>
      <c r="L50" s="423"/>
      <c r="M50" s="423"/>
      <c r="N50" s="380"/>
      <c r="O50" s="424"/>
      <c r="P50" s="423"/>
      <c r="Q50" s="423"/>
      <c r="R50" s="423"/>
      <c r="S50" s="423"/>
    </row>
    <row r="51" spans="1:19" ht="30" customHeight="1" x14ac:dyDescent="0.3">
      <c r="A51" s="422" t="s">
        <v>72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</row>
    <row r="52" spans="1:19" ht="20.100000000000001" customHeight="1" x14ac:dyDescent="0.25">
      <c r="A52" s="380"/>
      <c r="B52" s="417" t="s">
        <v>71</v>
      </c>
      <c r="C52" s="421" t="s">
        <v>49</v>
      </c>
      <c r="D52" s="421"/>
      <c r="E52" s="380"/>
      <c r="F52" s="380"/>
      <c r="G52" s="380"/>
      <c r="H52" s="380"/>
      <c r="I52" s="417" t="s">
        <v>70</v>
      </c>
      <c r="J52" s="420">
        <v>20</v>
      </c>
      <c r="K52" s="420"/>
      <c r="L52" s="380"/>
      <c r="M52" s="380"/>
      <c r="N52" s="380"/>
      <c r="O52" s="380"/>
      <c r="P52" s="380"/>
      <c r="Q52" s="380"/>
      <c r="R52" s="380"/>
      <c r="S52" s="380"/>
    </row>
    <row r="53" spans="1:19" ht="20.100000000000001" customHeight="1" x14ac:dyDescent="0.25">
      <c r="A53" s="380"/>
      <c r="B53" s="417" t="s">
        <v>69</v>
      </c>
      <c r="C53" s="419" t="s">
        <v>7</v>
      </c>
      <c r="D53" s="419"/>
      <c r="E53" s="380"/>
      <c r="F53" s="380"/>
      <c r="G53" s="380"/>
      <c r="H53" s="380"/>
      <c r="I53" s="417" t="s">
        <v>68</v>
      </c>
      <c r="J53" s="418">
        <v>5</v>
      </c>
      <c r="K53" s="418"/>
      <c r="L53" s="380"/>
      <c r="M53" s="380"/>
      <c r="N53" s="380"/>
      <c r="O53" s="380"/>
      <c r="P53" s="417" t="s">
        <v>67</v>
      </c>
      <c r="Q53" s="416">
        <v>43339</v>
      </c>
      <c r="R53" s="416"/>
      <c r="S53" s="416"/>
    </row>
    <row r="54" spans="1:19" ht="9.9499999999999993" customHeight="1" x14ac:dyDescent="0.25">
      <c r="A54" s="380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</row>
    <row r="55" spans="1:19" ht="15" customHeight="1" x14ac:dyDescent="0.2">
      <c r="A55" s="415" t="s">
        <v>66</v>
      </c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</row>
    <row r="56" spans="1:19" ht="90" customHeight="1" x14ac:dyDescent="0.2">
      <c r="A56" s="383"/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</row>
    <row r="57" spans="1:19" ht="5.0999999999999996" customHeight="1" x14ac:dyDescent="0.2">
      <c r="A57" s="375"/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</row>
    <row r="58" spans="1:19" ht="15" customHeight="1" x14ac:dyDescent="0.2">
      <c r="A58" s="386" t="s">
        <v>65</v>
      </c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</row>
    <row r="59" spans="1:19" ht="6.75" customHeight="1" x14ac:dyDescent="0.2">
      <c r="A59" s="414"/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7"/>
      <c r="S59" s="412"/>
    </row>
    <row r="60" spans="1:19" ht="18" customHeight="1" x14ac:dyDescent="0.2">
      <c r="A60" s="413" t="s">
        <v>64</v>
      </c>
      <c r="B60" s="387"/>
      <c r="C60" s="387"/>
      <c r="D60" s="387"/>
      <c r="E60" s="387"/>
      <c r="F60" s="387"/>
      <c r="G60" s="387"/>
      <c r="H60" s="387"/>
      <c r="I60" s="387"/>
      <c r="J60" s="387"/>
      <c r="K60" s="388" t="s">
        <v>63</v>
      </c>
      <c r="L60" s="387"/>
      <c r="M60" s="387"/>
      <c r="N60" s="387"/>
      <c r="O60" s="387"/>
      <c r="P60" s="387"/>
      <c r="Q60" s="387"/>
      <c r="R60" s="387"/>
      <c r="S60" s="412"/>
    </row>
    <row r="61" spans="1:19" ht="18" customHeight="1" x14ac:dyDescent="0.2">
      <c r="A61" s="411"/>
      <c r="B61" s="408" t="s">
        <v>62</v>
      </c>
      <c r="C61" s="407"/>
      <c r="D61" s="409"/>
      <c r="E61" s="408" t="s">
        <v>61</v>
      </c>
      <c r="F61" s="407"/>
      <c r="G61" s="407"/>
      <c r="H61" s="407"/>
      <c r="I61" s="409"/>
      <c r="J61" s="387"/>
      <c r="K61" s="410"/>
      <c r="L61" s="408" t="s">
        <v>62</v>
      </c>
      <c r="M61" s="407"/>
      <c r="N61" s="409"/>
      <c r="O61" s="408" t="s">
        <v>61</v>
      </c>
      <c r="P61" s="407"/>
      <c r="Q61" s="407"/>
      <c r="R61" s="407"/>
      <c r="S61" s="406"/>
    </row>
    <row r="62" spans="1:19" ht="18" customHeight="1" x14ac:dyDescent="0.2">
      <c r="A62" s="405" t="s">
        <v>150</v>
      </c>
      <c r="B62" s="401" t="s">
        <v>59</v>
      </c>
      <c r="C62" s="403"/>
      <c r="D62" s="402" t="s">
        <v>58</v>
      </c>
      <c r="E62" s="401" t="s">
        <v>59</v>
      </c>
      <c r="F62" s="400"/>
      <c r="G62" s="400"/>
      <c r="H62" s="399"/>
      <c r="I62" s="402" t="s">
        <v>58</v>
      </c>
      <c r="J62" s="387"/>
      <c r="K62" s="404" t="s">
        <v>150</v>
      </c>
      <c r="L62" s="401" t="s">
        <v>59</v>
      </c>
      <c r="M62" s="403"/>
      <c r="N62" s="402" t="s">
        <v>58</v>
      </c>
      <c r="O62" s="401" t="s">
        <v>59</v>
      </c>
      <c r="P62" s="400"/>
      <c r="Q62" s="400"/>
      <c r="R62" s="399"/>
      <c r="S62" s="398" t="s">
        <v>58</v>
      </c>
    </row>
    <row r="63" spans="1:19" ht="18" customHeight="1" x14ac:dyDescent="0.2">
      <c r="A63" s="397"/>
      <c r="B63" s="393"/>
      <c r="C63" s="393"/>
      <c r="D63" s="394"/>
      <c r="E63" s="393"/>
      <c r="F63" s="393"/>
      <c r="G63" s="393"/>
      <c r="H63" s="393"/>
      <c r="I63" s="394"/>
      <c r="J63" s="396"/>
      <c r="K63" s="395"/>
      <c r="L63" s="393"/>
      <c r="M63" s="393"/>
      <c r="N63" s="394"/>
      <c r="O63" s="393"/>
      <c r="P63" s="393"/>
      <c r="Q63" s="393"/>
      <c r="R63" s="393"/>
      <c r="S63" s="392"/>
    </row>
    <row r="64" spans="1:19" ht="18" customHeight="1" x14ac:dyDescent="0.2">
      <c r="A64" s="397"/>
      <c r="B64" s="393"/>
      <c r="C64" s="393"/>
      <c r="D64" s="394"/>
      <c r="E64" s="393"/>
      <c r="F64" s="393"/>
      <c r="G64" s="393"/>
      <c r="H64" s="393"/>
      <c r="I64" s="394"/>
      <c r="J64" s="396"/>
      <c r="K64" s="395"/>
      <c r="L64" s="393"/>
      <c r="M64" s="393"/>
      <c r="N64" s="394"/>
      <c r="O64" s="393"/>
      <c r="P64" s="393"/>
      <c r="Q64" s="393"/>
      <c r="R64" s="393"/>
      <c r="S64" s="392"/>
    </row>
    <row r="65" spans="1:19" ht="11.25" customHeight="1" x14ac:dyDescent="0.2">
      <c r="A65" s="391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89"/>
    </row>
    <row r="66" spans="1:19" ht="3.75" customHeight="1" x14ac:dyDescent="0.2">
      <c r="A66" s="388"/>
      <c r="B66" s="387"/>
      <c r="C66" s="387"/>
      <c r="D66" s="387"/>
      <c r="E66" s="387"/>
      <c r="F66" s="387"/>
      <c r="G66" s="387"/>
      <c r="H66" s="387"/>
      <c r="I66" s="387"/>
      <c r="J66" s="387"/>
      <c r="K66" s="388"/>
      <c r="L66" s="387"/>
      <c r="M66" s="387"/>
      <c r="N66" s="387"/>
      <c r="O66" s="387"/>
      <c r="P66" s="387"/>
      <c r="Q66" s="387"/>
      <c r="R66" s="387"/>
      <c r="S66" s="387"/>
    </row>
    <row r="67" spans="1:19" ht="19.5" customHeight="1" x14ac:dyDescent="0.2">
      <c r="A67" s="386" t="s">
        <v>57</v>
      </c>
      <c r="B67" s="386"/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</row>
    <row r="68" spans="1:19" ht="90" customHeight="1" x14ac:dyDescent="0.2">
      <c r="A68" s="385"/>
      <c r="B68" s="385"/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</row>
    <row r="69" spans="1:19" ht="5.0999999999999996" customHeight="1" x14ac:dyDescent="0.2">
      <c r="A69" s="375"/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</row>
    <row r="70" spans="1:19" ht="15" customHeight="1" x14ac:dyDescent="0.2">
      <c r="A70" s="384" t="s">
        <v>56</v>
      </c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</row>
    <row r="71" spans="1:19" ht="90" customHeight="1" x14ac:dyDescent="0.2">
      <c r="A71" s="383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</row>
    <row r="72" spans="1:19" ht="30" customHeight="1" x14ac:dyDescent="0.25">
      <c r="A72" s="382" t="s">
        <v>55</v>
      </c>
      <c r="B72" s="382"/>
      <c r="C72" s="381"/>
      <c r="D72" s="381"/>
      <c r="E72" s="381"/>
      <c r="F72" s="381"/>
      <c r="G72" s="381"/>
      <c r="H72" s="381"/>
      <c r="K72" s="380"/>
      <c r="L72" s="380"/>
      <c r="M72" s="380"/>
      <c r="N72" s="380"/>
      <c r="O72" s="380"/>
      <c r="P72" s="380"/>
    </row>
    <row r="73" spans="1:19" x14ac:dyDescent="0.2">
      <c r="K73" s="376" t="s">
        <v>29</v>
      </c>
      <c r="L73" s="378" t="s">
        <v>214</v>
      </c>
      <c r="M73" s="379"/>
      <c r="N73" s="379"/>
      <c r="O73" s="378" t="s">
        <v>148</v>
      </c>
      <c r="P73" s="377"/>
    </row>
    <row r="74" spans="1:19" x14ac:dyDescent="0.2">
      <c r="K74" s="376" t="s">
        <v>52</v>
      </c>
      <c r="L74" s="378" t="s">
        <v>213</v>
      </c>
      <c r="M74" s="379"/>
      <c r="N74" s="379"/>
      <c r="O74" s="378" t="s">
        <v>21</v>
      </c>
      <c r="P74" s="377"/>
    </row>
    <row r="75" spans="1:19" x14ac:dyDescent="0.2">
      <c r="K75" s="376" t="s">
        <v>49</v>
      </c>
      <c r="L75" s="378" t="s">
        <v>212</v>
      </c>
      <c r="M75" s="379"/>
      <c r="N75" s="379"/>
      <c r="O75" s="378" t="s">
        <v>145</v>
      </c>
      <c r="P75" s="377"/>
    </row>
    <row r="76" spans="1:19" x14ac:dyDescent="0.2">
      <c r="K76" s="376" t="s">
        <v>46</v>
      </c>
      <c r="L76" s="378" t="s">
        <v>211</v>
      </c>
      <c r="M76" s="379"/>
      <c r="N76" s="379"/>
      <c r="O76" s="378" t="s">
        <v>143</v>
      </c>
      <c r="P76" s="377"/>
    </row>
    <row r="77" spans="1:19" x14ac:dyDescent="0.2">
      <c r="K77" s="376" t="s">
        <v>43</v>
      </c>
      <c r="L77" s="378" t="s">
        <v>131</v>
      </c>
      <c r="M77" s="379"/>
      <c r="N77" s="379"/>
      <c r="O77" s="378" t="s">
        <v>41</v>
      </c>
      <c r="P77" s="377"/>
    </row>
    <row r="78" spans="1:19" x14ac:dyDescent="0.2">
      <c r="K78" s="376" t="s">
        <v>40</v>
      </c>
      <c r="L78" s="378" t="s">
        <v>210</v>
      </c>
      <c r="M78" s="379"/>
      <c r="N78" s="379"/>
      <c r="O78" s="378" t="s">
        <v>27</v>
      </c>
      <c r="P78" s="377"/>
    </row>
    <row r="79" spans="1:19" x14ac:dyDescent="0.2">
      <c r="K79" s="376" t="s">
        <v>37</v>
      </c>
      <c r="L79" s="378" t="s">
        <v>209</v>
      </c>
      <c r="M79" s="379"/>
      <c r="N79" s="379"/>
      <c r="O79" s="378" t="s">
        <v>139</v>
      </c>
      <c r="P79" s="377"/>
    </row>
    <row r="80" spans="1:19" x14ac:dyDescent="0.2">
      <c r="K80" s="376" t="s">
        <v>35</v>
      </c>
      <c r="L80" s="378" t="s">
        <v>140</v>
      </c>
      <c r="M80" s="379"/>
      <c r="N80" s="379"/>
      <c r="O80" s="378" t="s">
        <v>137</v>
      </c>
      <c r="P80" s="377"/>
    </row>
    <row r="81" spans="11:16" x14ac:dyDescent="0.2">
      <c r="K81" s="376" t="s">
        <v>32</v>
      </c>
      <c r="L81" s="378" t="s">
        <v>208</v>
      </c>
      <c r="M81" s="379"/>
      <c r="N81" s="379"/>
      <c r="O81" s="378" t="s">
        <v>15</v>
      </c>
      <c r="P81" s="377"/>
    </row>
    <row r="82" spans="11:16" x14ac:dyDescent="0.2">
      <c r="K82" s="376" t="s">
        <v>20</v>
      </c>
      <c r="L82" s="378" t="s">
        <v>147</v>
      </c>
      <c r="M82" s="379"/>
      <c r="N82" s="379"/>
      <c r="O82" s="378" t="s">
        <v>134</v>
      </c>
      <c r="P82" s="377"/>
    </row>
    <row r="83" spans="11:16" x14ac:dyDescent="0.2">
      <c r="K83" s="376" t="s">
        <v>26</v>
      </c>
      <c r="L83" s="378" t="s">
        <v>207</v>
      </c>
      <c r="M83" s="379"/>
      <c r="N83" s="379"/>
      <c r="O83" s="378" t="s">
        <v>132</v>
      </c>
      <c r="P83" s="377"/>
    </row>
    <row r="84" spans="11:16" x14ac:dyDescent="0.2">
      <c r="K84" s="376" t="s">
        <v>23</v>
      </c>
      <c r="L84" s="378" t="s">
        <v>206</v>
      </c>
      <c r="M84" s="379"/>
      <c r="N84" s="379"/>
      <c r="O84" s="378" t="s">
        <v>130</v>
      </c>
      <c r="P84" s="377"/>
    </row>
    <row r="85" spans="11:16" x14ac:dyDescent="0.2">
      <c r="K85" s="376" t="s">
        <v>129</v>
      </c>
      <c r="L85" s="378" t="s">
        <v>205</v>
      </c>
      <c r="M85" s="379"/>
      <c r="N85" s="379"/>
      <c r="O85" s="378" t="s">
        <v>30</v>
      </c>
      <c r="P85" s="377"/>
    </row>
    <row r="86" spans="11:16" x14ac:dyDescent="0.2">
      <c r="K86" s="376" t="s">
        <v>17</v>
      </c>
      <c r="L86" s="378" t="s">
        <v>204</v>
      </c>
      <c r="M86" s="379"/>
      <c r="N86" s="379"/>
      <c r="O86" s="378" t="s">
        <v>126</v>
      </c>
      <c r="P86" s="377"/>
    </row>
    <row r="87" spans="11:16" x14ac:dyDescent="0.2">
      <c r="K87" s="376" t="s">
        <v>14</v>
      </c>
      <c r="L87" s="378"/>
      <c r="M87" s="379"/>
      <c r="N87" s="379"/>
      <c r="O87" s="378" t="s">
        <v>33</v>
      </c>
      <c r="P87" s="377"/>
    </row>
    <row r="88" spans="11:16" x14ac:dyDescent="0.2">
      <c r="K88" s="376" t="s">
        <v>11</v>
      </c>
      <c r="L88" s="378"/>
      <c r="M88" s="379"/>
      <c r="N88" s="379"/>
      <c r="O88" s="378" t="s">
        <v>125</v>
      </c>
      <c r="P88" s="377"/>
    </row>
    <row r="89" spans="11:16" x14ac:dyDescent="0.2">
      <c r="K89" s="376" t="s">
        <v>8</v>
      </c>
      <c r="L89" s="375"/>
      <c r="M89" s="375"/>
      <c r="N89" s="375"/>
      <c r="O89" s="378" t="s">
        <v>47</v>
      </c>
      <c r="P89" s="377"/>
    </row>
    <row r="90" spans="11:16" x14ac:dyDescent="0.2">
      <c r="K90" s="376" t="s">
        <v>7</v>
      </c>
      <c r="L90" s="375"/>
      <c r="M90" s="375"/>
      <c r="N90" s="375"/>
      <c r="O90" s="378" t="s">
        <v>124</v>
      </c>
      <c r="P90" s="377"/>
    </row>
    <row r="91" spans="11:16" x14ac:dyDescent="0.2">
      <c r="K91" s="376" t="s">
        <v>6</v>
      </c>
      <c r="L91" s="375"/>
      <c r="M91" s="375"/>
      <c r="N91" s="375"/>
      <c r="O91" s="378" t="s">
        <v>44</v>
      </c>
      <c r="P91" s="377"/>
    </row>
    <row r="92" spans="11:16" x14ac:dyDescent="0.2">
      <c r="K92" s="376" t="s">
        <v>5</v>
      </c>
      <c r="L92" s="375"/>
      <c r="M92" s="375"/>
      <c r="N92" s="375"/>
      <c r="O92" s="378" t="s">
        <v>12</v>
      </c>
      <c r="P92" s="377"/>
    </row>
    <row r="93" spans="11:16" x14ac:dyDescent="0.2">
      <c r="K93" s="376" t="s">
        <v>4</v>
      </c>
      <c r="L93" s="375"/>
      <c r="M93" s="375"/>
      <c r="N93" s="375"/>
      <c r="O93" s="378" t="s">
        <v>122</v>
      </c>
      <c r="P93" s="377"/>
    </row>
    <row r="94" spans="11:16" x14ac:dyDescent="0.2">
      <c r="K94" s="376" t="s">
        <v>3</v>
      </c>
      <c r="L94" s="375"/>
      <c r="M94" s="375"/>
      <c r="N94" s="375"/>
      <c r="O94" s="375"/>
      <c r="P94" s="375"/>
    </row>
    <row r="95" spans="11:16" x14ac:dyDescent="0.2">
      <c r="K95" s="376" t="s">
        <v>2</v>
      </c>
      <c r="L95" s="375"/>
      <c r="M95" s="375"/>
      <c r="N95" s="375"/>
      <c r="O95" s="375"/>
      <c r="P95" s="375"/>
    </row>
    <row r="96" spans="11:16" x14ac:dyDescent="0.2">
      <c r="K96" s="376" t="s">
        <v>1</v>
      </c>
      <c r="L96" s="375"/>
      <c r="M96" s="375"/>
      <c r="N96" s="375"/>
      <c r="O96" s="375"/>
      <c r="P96" s="375"/>
    </row>
    <row r="97" spans="11:16" x14ac:dyDescent="0.2">
      <c r="K97" s="376" t="s">
        <v>0</v>
      </c>
      <c r="L97" s="375"/>
      <c r="M97" s="375"/>
      <c r="N97" s="375"/>
      <c r="O97" s="375"/>
      <c r="P97" s="375"/>
    </row>
  </sheetData>
  <mergeCells count="94">
    <mergeCell ref="A68:S68"/>
    <mergeCell ref="A70:S70"/>
    <mergeCell ref="A71:S71"/>
    <mergeCell ref="A72:B72"/>
    <mergeCell ref="C72:H72"/>
    <mergeCell ref="B64:C64"/>
    <mergeCell ref="E64:H64"/>
    <mergeCell ref="L64:M64"/>
    <mergeCell ref="O64:R64"/>
    <mergeCell ref="A67:S67"/>
    <mergeCell ref="A58:S58"/>
    <mergeCell ref="B63:C63"/>
    <mergeCell ref="E63:H63"/>
    <mergeCell ref="L63:M63"/>
    <mergeCell ref="O63:R63"/>
    <mergeCell ref="C53:D53"/>
    <mergeCell ref="J53:K53"/>
    <mergeCell ref="Q53:S53"/>
    <mergeCell ref="A55:S55"/>
    <mergeCell ref="A56:S56"/>
    <mergeCell ref="C49:H49"/>
    <mergeCell ref="L49:M49"/>
    <mergeCell ref="P49:S49"/>
    <mergeCell ref="C52:D52"/>
    <mergeCell ref="J52:K52"/>
    <mergeCell ref="C47:E47"/>
    <mergeCell ref="G47:H47"/>
    <mergeCell ref="M47:O47"/>
    <mergeCell ref="Q47:R47"/>
    <mergeCell ref="C48:E48"/>
    <mergeCell ref="M48:O48"/>
    <mergeCell ref="A40:B41"/>
    <mergeCell ref="K40:L41"/>
    <mergeCell ref="I41:I43"/>
    <mergeCell ref="S41:S43"/>
    <mergeCell ref="A43:B43"/>
    <mergeCell ref="K43:L43"/>
    <mergeCell ref="S35:S37"/>
    <mergeCell ref="A37:B37"/>
    <mergeCell ref="K37:L37"/>
    <mergeCell ref="A38:B39"/>
    <mergeCell ref="K38:L39"/>
    <mergeCell ref="A32:B33"/>
    <mergeCell ref="K32:L33"/>
    <mergeCell ref="A34:B35"/>
    <mergeCell ref="K34:L35"/>
    <mergeCell ref="I35:I37"/>
    <mergeCell ref="A28:B29"/>
    <mergeCell ref="K28:L29"/>
    <mergeCell ref="I29:I31"/>
    <mergeCell ref="S29:S31"/>
    <mergeCell ref="A31:B31"/>
    <mergeCell ref="K31:L31"/>
    <mergeCell ref="S23:S25"/>
    <mergeCell ref="A25:B25"/>
    <mergeCell ref="K25:L25"/>
    <mergeCell ref="A26:B27"/>
    <mergeCell ref="K26:L27"/>
    <mergeCell ref="A20:B21"/>
    <mergeCell ref="K20:L21"/>
    <mergeCell ref="A22:B23"/>
    <mergeCell ref="K22:L23"/>
    <mergeCell ref="I23:I25"/>
    <mergeCell ref="A16:B17"/>
    <mergeCell ref="K16:L17"/>
    <mergeCell ref="I17:I19"/>
    <mergeCell ref="S17:S19"/>
    <mergeCell ref="A19:B19"/>
    <mergeCell ref="K19:L19"/>
    <mergeCell ref="S11:S13"/>
    <mergeCell ref="A13:B13"/>
    <mergeCell ref="K13:L13"/>
    <mergeCell ref="A14:B15"/>
    <mergeCell ref="K14:L15"/>
    <mergeCell ref="A8:B9"/>
    <mergeCell ref="K8:L9"/>
    <mergeCell ref="A10:B11"/>
    <mergeCell ref="K10:L11"/>
    <mergeCell ref="I11:I13"/>
    <mergeCell ref="A5:B5"/>
    <mergeCell ref="C5:C6"/>
    <mergeCell ref="D5:G5"/>
    <mergeCell ref="K5:L5"/>
    <mergeCell ref="M5:M6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</mergeCells>
  <conditionalFormatting sqref="A8:B9">
    <cfRule type="expression" dxfId="71" priority="1">
      <formula>ISERROR(A8)</formula>
    </cfRule>
  </conditionalFormatting>
  <conditionalFormatting sqref="A10:B11">
    <cfRule type="expression" dxfId="70" priority="2">
      <formula>ISERROR(A10)</formula>
    </cfRule>
  </conditionalFormatting>
  <conditionalFormatting sqref="A14:B15">
    <cfRule type="expression" dxfId="69" priority="3">
      <formula>ISERROR(A14)</formula>
    </cfRule>
  </conditionalFormatting>
  <conditionalFormatting sqref="A16:B17">
    <cfRule type="expression" dxfId="68" priority="4">
      <formula>ISERROR(A16)</formula>
    </cfRule>
  </conditionalFormatting>
  <conditionalFormatting sqref="A20:B21">
    <cfRule type="expression" dxfId="67" priority="5">
      <formula>ISERROR(A20)</formula>
    </cfRule>
  </conditionalFormatting>
  <conditionalFormatting sqref="A22:B23">
    <cfRule type="expression" dxfId="66" priority="6">
      <formula>ISERROR(A22)</formula>
    </cfRule>
  </conditionalFormatting>
  <conditionalFormatting sqref="A26:B27">
    <cfRule type="expression" dxfId="65" priority="7">
      <formula>ISERROR(A26)</formula>
    </cfRule>
  </conditionalFormatting>
  <conditionalFormatting sqref="A28:B29">
    <cfRule type="expression" dxfId="64" priority="8">
      <formula>ISERROR(A28)</formula>
    </cfRule>
  </conditionalFormatting>
  <conditionalFormatting sqref="A32:B33">
    <cfRule type="expression" dxfId="63" priority="9">
      <formula>ISERROR(A32)</formula>
    </cfRule>
  </conditionalFormatting>
  <conditionalFormatting sqref="A34:B35">
    <cfRule type="expression" dxfId="62" priority="10">
      <formula>ISERROR(A34)</formula>
    </cfRule>
  </conditionalFormatting>
  <conditionalFormatting sqref="A38:B39">
    <cfRule type="expression" dxfId="61" priority="11">
      <formula>ISERROR(A38)</formula>
    </cfRule>
  </conditionalFormatting>
  <conditionalFormatting sqref="A40:B41">
    <cfRule type="expression" dxfId="60" priority="12">
      <formula>ISERROR(A40)</formula>
    </cfRule>
  </conditionalFormatting>
  <conditionalFormatting sqref="K8:L9">
    <cfRule type="expression" dxfId="59" priority="13">
      <formula>ISERROR(K8)</formula>
    </cfRule>
  </conditionalFormatting>
  <conditionalFormatting sqref="K10:L11">
    <cfRule type="expression" dxfId="58" priority="14">
      <formula>ISERROR(K10)</formula>
    </cfRule>
  </conditionalFormatting>
  <conditionalFormatting sqref="K14:L15">
    <cfRule type="expression" dxfId="57" priority="15">
      <formula>ISERROR(K14)</formula>
    </cfRule>
  </conditionalFormatting>
  <conditionalFormatting sqref="K16:L17">
    <cfRule type="expression" dxfId="56" priority="16">
      <formula>ISERROR(K16)</formula>
    </cfRule>
  </conditionalFormatting>
  <conditionalFormatting sqref="K20:L21">
    <cfRule type="expression" dxfId="55" priority="17">
      <formula>ISERROR(K20)</formula>
    </cfRule>
  </conditionalFormatting>
  <conditionalFormatting sqref="K22:L23">
    <cfRule type="expression" dxfId="54" priority="18">
      <formula>ISERROR(K22)</formula>
    </cfRule>
  </conditionalFormatting>
  <conditionalFormatting sqref="K26:L27">
    <cfRule type="expression" dxfId="53" priority="19">
      <formula>ISERROR(K26)</formula>
    </cfRule>
  </conditionalFormatting>
  <conditionalFormatting sqref="K28:L29">
    <cfRule type="expression" dxfId="52" priority="20">
      <formula>ISERROR(K28)</formula>
    </cfRule>
  </conditionalFormatting>
  <conditionalFormatting sqref="K32:L33">
    <cfRule type="expression" dxfId="51" priority="21">
      <formula>ISERROR(K32)</formula>
    </cfRule>
  </conditionalFormatting>
  <conditionalFormatting sqref="K34:L35">
    <cfRule type="expression" dxfId="50" priority="22">
      <formula>ISERROR(K34)</formula>
    </cfRule>
  </conditionalFormatting>
  <conditionalFormatting sqref="K38:L39">
    <cfRule type="expression" dxfId="49" priority="23">
      <formula>ISERROR(K38)</formula>
    </cfRule>
  </conditionalFormatting>
  <conditionalFormatting sqref="K40:L41">
    <cfRule type="expression" dxfId="48" priority="24">
      <formula>ISERROR(K40)</formula>
    </cfRule>
  </conditionalFormatting>
  <dataValidations count="6">
    <dataValidation type="whole" allowBlank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  <dataValidation type="whole" allowBlank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list" allowBlank="1" showInputMessage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$K$73:$K$84</formula1>
      <formula2>0</formula2>
    </dataValidation>
    <dataValidation type="list" allowBlank="1" showInputMessage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$K$85:$K$97</formula1>
      <formula2>0</formula2>
    </dataValidation>
    <dataValidation type="list" allowBlank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$L$73:$L$88</formula1>
      <formula2>0</formula2>
    </dataValidation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$O$73:$O$93</formula1>
      <formula2>0</formula2>
    </dataValidation>
  </dataValidations>
  <printOptions horizontalCentered="1" verticalCentered="1"/>
  <pageMargins left="0.39374999999999999" right="0.39374999999999999" top="0" bottom="0.31527777777777799" header="0.51180555555555496" footer="0.51180555555555496"/>
  <pageSetup paperSize="0" scale="0" firstPageNumber="0" fitToHeight="2" orientation="portrait" usePrinterDefaults="0" horizontalDpi="0" verticalDpi="0" copie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showGridLines="0" showRowColHeaders="0" zoomScaleNormal="100" workbookViewId="0">
      <selection activeCell="K8" sqref="K8:L9"/>
    </sheetView>
  </sheetViews>
  <sheetFormatPr defaultRowHeight="12.75" zeroHeight="1" x14ac:dyDescent="0.2"/>
  <cols>
    <col min="1" max="1" width="10.7109375" style="70" customWidth="1"/>
    <col min="2" max="2" width="15.7109375" style="70" customWidth="1"/>
    <col min="3" max="3" width="5.7109375" style="70" customWidth="1"/>
    <col min="4" max="5" width="6.7109375" style="70" customWidth="1"/>
    <col min="6" max="6" width="4.7109375" style="70" customWidth="1"/>
    <col min="7" max="7" width="6.7109375" style="70" customWidth="1"/>
    <col min="8" max="8" width="5.7109375" style="70" customWidth="1"/>
    <col min="9" max="9" width="6.7109375" style="70" customWidth="1"/>
    <col min="10" max="10" width="1.7109375" style="70" customWidth="1"/>
    <col min="11" max="11" width="10.7109375" style="70" customWidth="1"/>
    <col min="12" max="12" width="15.7109375" style="70" customWidth="1"/>
    <col min="13" max="13" width="5.7109375" style="70" customWidth="1"/>
    <col min="14" max="15" width="6.7109375" style="70" customWidth="1"/>
    <col min="16" max="16" width="4.7109375" style="70" customWidth="1"/>
    <col min="17" max="17" width="6.7109375" style="70" customWidth="1"/>
    <col min="18" max="18" width="5.7109375" style="70" customWidth="1"/>
    <col min="19" max="19" width="6.7109375" style="70" customWidth="1"/>
    <col min="20" max="20" width="1.5703125" style="70" customWidth="1"/>
    <col min="21" max="21" width="0" style="498" hidden="1" customWidth="1"/>
    <col min="22" max="254" width="0" style="70" hidden="1" customWidth="1"/>
    <col min="255" max="255" width="5.28515625" style="70" customWidth="1"/>
    <col min="256" max="16384" width="9.140625" style="70"/>
  </cols>
  <sheetData>
    <row r="1" spans="1:19" ht="40.5" customHeight="1" x14ac:dyDescent="0.4">
      <c r="B1" s="655" t="s">
        <v>121</v>
      </c>
      <c r="C1" s="655"/>
      <c r="D1" s="654" t="s">
        <v>120</v>
      </c>
      <c r="E1" s="654"/>
      <c r="F1" s="654"/>
      <c r="G1" s="654"/>
      <c r="H1" s="654"/>
      <c r="I1" s="654"/>
      <c r="K1" s="653" t="s">
        <v>119</v>
      </c>
      <c r="L1" s="652" t="s">
        <v>244</v>
      </c>
      <c r="M1" s="652"/>
      <c r="N1" s="652"/>
      <c r="O1" s="651" t="s">
        <v>118</v>
      </c>
      <c r="P1" s="651"/>
      <c r="Q1" s="650">
        <v>42257</v>
      </c>
      <c r="R1" s="650"/>
      <c r="S1" s="650"/>
    </row>
    <row r="2" spans="1:19" ht="9.9499999999999993" customHeight="1" thickBot="1" x14ac:dyDescent="0.25">
      <c r="B2" s="649"/>
      <c r="C2" s="649"/>
    </row>
    <row r="3" spans="1:19" ht="20.100000000000001" customHeight="1" thickBot="1" x14ac:dyDescent="0.25">
      <c r="A3" s="648" t="s">
        <v>64</v>
      </c>
      <c r="B3" s="647" t="s">
        <v>212</v>
      </c>
      <c r="C3" s="646"/>
      <c r="D3" s="646"/>
      <c r="E3" s="646"/>
      <c r="F3" s="646"/>
      <c r="G3" s="646"/>
      <c r="H3" s="646"/>
      <c r="I3" s="645"/>
      <c r="K3" s="648" t="s">
        <v>63</v>
      </c>
      <c r="L3" s="647" t="s">
        <v>214</v>
      </c>
      <c r="M3" s="646"/>
      <c r="N3" s="646"/>
      <c r="O3" s="646"/>
      <c r="P3" s="646"/>
      <c r="Q3" s="646"/>
      <c r="R3" s="646"/>
      <c r="S3" s="645"/>
    </row>
    <row r="4" spans="1:19" ht="5.0999999999999996" customHeight="1" x14ac:dyDescent="0.2"/>
    <row r="5" spans="1:19" ht="12.95" customHeight="1" x14ac:dyDescent="0.2">
      <c r="A5" s="552" t="s">
        <v>114</v>
      </c>
      <c r="B5" s="644"/>
      <c r="C5" s="643" t="s">
        <v>113</v>
      </c>
      <c r="D5" s="642" t="s">
        <v>112</v>
      </c>
      <c r="E5" s="641"/>
      <c r="F5" s="641"/>
      <c r="G5" s="640"/>
      <c r="H5" s="639"/>
      <c r="I5" s="638" t="s">
        <v>111</v>
      </c>
      <c r="K5" s="552" t="s">
        <v>114</v>
      </c>
      <c r="L5" s="644"/>
      <c r="M5" s="643" t="s">
        <v>113</v>
      </c>
      <c r="N5" s="642" t="s">
        <v>112</v>
      </c>
      <c r="O5" s="641"/>
      <c r="P5" s="641"/>
      <c r="Q5" s="640"/>
      <c r="R5" s="639"/>
      <c r="S5" s="638" t="s">
        <v>111</v>
      </c>
    </row>
    <row r="6" spans="1:19" ht="12.95" customHeight="1" x14ac:dyDescent="0.2">
      <c r="A6" s="637" t="s">
        <v>110</v>
      </c>
      <c r="B6" s="636"/>
      <c r="C6" s="635"/>
      <c r="D6" s="634" t="s">
        <v>109</v>
      </c>
      <c r="E6" s="633" t="s">
        <v>108</v>
      </c>
      <c r="F6" s="633" t="s">
        <v>107</v>
      </c>
      <c r="G6" s="632" t="s">
        <v>83</v>
      </c>
      <c r="H6" s="631"/>
      <c r="I6" s="630" t="s">
        <v>106</v>
      </c>
      <c r="K6" s="637" t="s">
        <v>110</v>
      </c>
      <c r="L6" s="636"/>
      <c r="M6" s="635"/>
      <c r="N6" s="634" t="s">
        <v>109</v>
      </c>
      <c r="O6" s="633" t="s">
        <v>108</v>
      </c>
      <c r="P6" s="633" t="s">
        <v>107</v>
      </c>
      <c r="Q6" s="632" t="s">
        <v>83</v>
      </c>
      <c r="R6" s="631"/>
      <c r="S6" s="630" t="s">
        <v>106</v>
      </c>
    </row>
    <row r="7" spans="1:19" ht="5.0999999999999996" customHeight="1" x14ac:dyDescent="0.2">
      <c r="A7" s="566"/>
      <c r="B7" s="566"/>
      <c r="K7" s="566"/>
      <c r="L7" s="566"/>
    </row>
    <row r="8" spans="1:19" ht="12.95" customHeight="1" x14ac:dyDescent="0.2">
      <c r="A8" s="607" t="s">
        <v>263</v>
      </c>
      <c r="B8" s="629"/>
      <c r="C8" s="628">
        <v>1</v>
      </c>
      <c r="D8" s="627">
        <v>138</v>
      </c>
      <c r="E8" s="626">
        <v>56</v>
      </c>
      <c r="F8" s="626">
        <v>8</v>
      </c>
      <c r="G8" s="625">
        <f>IF(ISBLANK(D8),"",D8+E8)</f>
        <v>194</v>
      </c>
      <c r="H8" s="592"/>
      <c r="I8" s="608"/>
      <c r="K8" s="607" t="s">
        <v>260</v>
      </c>
      <c r="L8" s="629"/>
      <c r="M8" s="628">
        <v>2</v>
      </c>
      <c r="N8" s="627">
        <v>130</v>
      </c>
      <c r="O8" s="626">
        <v>63</v>
      </c>
      <c r="P8" s="626">
        <v>3</v>
      </c>
      <c r="Q8" s="625">
        <f>IF(ISBLANK(N8),"",N8+O8)</f>
        <v>193</v>
      </c>
      <c r="R8" s="592"/>
      <c r="S8" s="608"/>
    </row>
    <row r="9" spans="1:19" ht="12.95" customHeight="1" x14ac:dyDescent="0.2">
      <c r="A9" s="601"/>
      <c r="B9" s="624"/>
      <c r="C9" s="612">
        <v>2</v>
      </c>
      <c r="D9" s="611">
        <v>155</v>
      </c>
      <c r="E9" s="610">
        <v>26</v>
      </c>
      <c r="F9" s="610">
        <v>14</v>
      </c>
      <c r="G9" s="609">
        <f>IF(ISBLANK(D9),"",D9+E9)</f>
        <v>181</v>
      </c>
      <c r="H9" s="592"/>
      <c r="I9" s="608"/>
      <c r="K9" s="601"/>
      <c r="L9" s="624"/>
      <c r="M9" s="612">
        <v>1</v>
      </c>
      <c r="N9" s="611">
        <v>148</v>
      </c>
      <c r="O9" s="610">
        <v>53</v>
      </c>
      <c r="P9" s="610">
        <v>6</v>
      </c>
      <c r="Q9" s="609">
        <f>IF(ISBLANK(N9),"",N9+O9)</f>
        <v>201</v>
      </c>
      <c r="R9" s="592"/>
      <c r="S9" s="608"/>
    </row>
    <row r="10" spans="1:19" ht="9.9499999999999993" customHeight="1" x14ac:dyDescent="0.2">
      <c r="A10" s="607" t="s">
        <v>262</v>
      </c>
      <c r="B10" s="606"/>
      <c r="C10" s="605"/>
      <c r="D10" s="604"/>
      <c r="E10" s="604"/>
      <c r="F10" s="604"/>
      <c r="G10" s="603" t="str">
        <f>IF(ISBLANK(D10),"",D10+E10)</f>
        <v/>
      </c>
      <c r="H10" s="592"/>
      <c r="I10" s="602"/>
      <c r="K10" s="607" t="s">
        <v>192</v>
      </c>
      <c r="L10" s="606"/>
      <c r="M10" s="605"/>
      <c r="N10" s="604"/>
      <c r="O10" s="604"/>
      <c r="P10" s="604"/>
      <c r="Q10" s="603" t="str">
        <f>IF(ISBLANK(N10),"",N10+O10)</f>
        <v/>
      </c>
      <c r="R10" s="592"/>
      <c r="S10" s="602"/>
    </row>
    <row r="11" spans="1:19" ht="9.9499999999999993" customHeight="1" thickBot="1" x14ac:dyDescent="0.25">
      <c r="A11" s="601"/>
      <c r="B11" s="600"/>
      <c r="C11" s="599"/>
      <c r="D11" s="598"/>
      <c r="E11" s="598"/>
      <c r="F11" s="598"/>
      <c r="G11" s="623" t="str">
        <f>IF(ISBLANK(D11),"",D11+E11)</f>
        <v/>
      </c>
      <c r="H11" s="592"/>
      <c r="I11" s="596">
        <f>IF(ISNUMBER(G13),IF(G13&gt;Q13,2,IF(G13=Q13,1,0)),"")</f>
        <v>0</v>
      </c>
      <c r="K11" s="601"/>
      <c r="L11" s="600"/>
      <c r="M11" s="599"/>
      <c r="N11" s="598"/>
      <c r="O11" s="598"/>
      <c r="P11" s="598"/>
      <c r="Q11" s="623" t="str">
        <f>IF(ISBLANK(N11),"",N11+O11)</f>
        <v/>
      </c>
      <c r="R11" s="592"/>
      <c r="S11" s="596">
        <f>IF(ISNUMBER(Q13),IF(G13&lt;Q13,2,IF(G13=Q13,1,0)),"")</f>
        <v>2</v>
      </c>
    </row>
    <row r="12" spans="1:19" ht="9.9499999999999993" hidden="1" customHeight="1" thickBot="1" x14ac:dyDescent="0.25">
      <c r="A12" s="595" t="s">
        <v>217</v>
      </c>
      <c r="B12" s="594"/>
      <c r="C12" s="593"/>
      <c r="D12" s="592"/>
      <c r="E12" s="592"/>
      <c r="F12" s="592"/>
      <c r="G12" s="592"/>
      <c r="H12" s="592"/>
      <c r="I12" s="591"/>
      <c r="K12" s="595" t="s">
        <v>217</v>
      </c>
      <c r="L12" s="594"/>
      <c r="M12" s="593"/>
      <c r="N12" s="592"/>
      <c r="O12" s="592"/>
      <c r="P12" s="592"/>
      <c r="Q12" s="592"/>
      <c r="R12" s="592"/>
      <c r="S12" s="591"/>
    </row>
    <row r="13" spans="1:19" ht="15.95" customHeight="1" thickBot="1" x14ac:dyDescent="0.25">
      <c r="A13" s="590">
        <v>14478</v>
      </c>
      <c r="B13" s="589"/>
      <c r="C13" s="588" t="s">
        <v>83</v>
      </c>
      <c r="D13" s="587">
        <f>IF(ISNUMBER(D8),SUM(D8:D11),"")</f>
        <v>293</v>
      </c>
      <c r="E13" s="586">
        <f>IF(ISNUMBER(E8),SUM(E8:E11),"")</f>
        <v>82</v>
      </c>
      <c r="F13" s="585">
        <f>IF(ISNUMBER(F8),SUM(F8:F11),"")</f>
        <v>22</v>
      </c>
      <c r="G13" s="584">
        <f>IF(ISNUMBER(G8),SUM(G8:G11),"")</f>
        <v>375</v>
      </c>
      <c r="H13" s="583"/>
      <c r="I13" s="582"/>
      <c r="K13" s="590">
        <v>807</v>
      </c>
      <c r="L13" s="589"/>
      <c r="M13" s="588" t="s">
        <v>83</v>
      </c>
      <c r="N13" s="587">
        <f>IF(ISNUMBER(N8),SUM(N8:N11),"")</f>
        <v>278</v>
      </c>
      <c r="O13" s="586">
        <f>IF(ISNUMBER(O8),SUM(O8:O11),"")</f>
        <v>116</v>
      </c>
      <c r="P13" s="585">
        <f>IF(ISNUMBER(P8),SUM(P8:P11),"")</f>
        <v>9</v>
      </c>
      <c r="Q13" s="584">
        <f>IF(ISNUMBER(Q8),SUM(Q8:Q11),"")</f>
        <v>394</v>
      </c>
      <c r="R13" s="583"/>
      <c r="S13" s="582"/>
    </row>
    <row r="14" spans="1:19" ht="12.95" customHeight="1" thickTop="1" x14ac:dyDescent="0.2">
      <c r="A14" s="622" t="s">
        <v>261</v>
      </c>
      <c r="B14" s="621"/>
      <c r="C14" s="616">
        <v>1</v>
      </c>
      <c r="D14" s="615">
        <v>119</v>
      </c>
      <c r="E14" s="614">
        <v>45</v>
      </c>
      <c r="F14" s="614">
        <v>7</v>
      </c>
      <c r="G14" s="613">
        <f>IF(ISBLANK(D14),"",D14+E14)</f>
        <v>164</v>
      </c>
      <c r="H14" s="592"/>
      <c r="I14" s="608"/>
      <c r="K14" s="622" t="s">
        <v>260</v>
      </c>
      <c r="L14" s="621"/>
      <c r="M14" s="616">
        <v>2</v>
      </c>
      <c r="N14" s="615">
        <v>146</v>
      </c>
      <c r="O14" s="614">
        <v>54</v>
      </c>
      <c r="P14" s="614">
        <v>4</v>
      </c>
      <c r="Q14" s="613">
        <f>IF(ISBLANK(N14),"",N14+O14)</f>
        <v>200</v>
      </c>
      <c r="R14" s="592"/>
      <c r="S14" s="608"/>
    </row>
    <row r="15" spans="1:19" ht="12.95" customHeight="1" x14ac:dyDescent="0.2">
      <c r="A15" s="601"/>
      <c r="B15" s="600"/>
      <c r="C15" s="612">
        <v>2</v>
      </c>
      <c r="D15" s="611">
        <v>129</v>
      </c>
      <c r="E15" s="610">
        <v>44</v>
      </c>
      <c r="F15" s="610">
        <v>9</v>
      </c>
      <c r="G15" s="609">
        <f>IF(ISBLANK(D15),"",D15+E15)</f>
        <v>173</v>
      </c>
      <c r="H15" s="592"/>
      <c r="I15" s="608"/>
      <c r="K15" s="601"/>
      <c r="L15" s="600"/>
      <c r="M15" s="612">
        <v>1</v>
      </c>
      <c r="N15" s="611">
        <v>142</v>
      </c>
      <c r="O15" s="610">
        <v>70</v>
      </c>
      <c r="P15" s="610">
        <v>5</v>
      </c>
      <c r="Q15" s="609">
        <f>IF(ISBLANK(N15),"",N15+O15)</f>
        <v>212</v>
      </c>
      <c r="R15" s="592"/>
      <c r="S15" s="608"/>
    </row>
    <row r="16" spans="1:19" ht="9.9499999999999993" customHeight="1" x14ac:dyDescent="0.2">
      <c r="A16" s="607" t="s">
        <v>259</v>
      </c>
      <c r="B16" s="606"/>
      <c r="C16" s="605"/>
      <c r="D16" s="604"/>
      <c r="E16" s="604"/>
      <c r="F16" s="604"/>
      <c r="G16" s="603" t="str">
        <f>IF(ISBLANK(D16),"",D16+E16)</f>
        <v/>
      </c>
      <c r="H16" s="592"/>
      <c r="I16" s="602"/>
      <c r="K16" s="607" t="s">
        <v>258</v>
      </c>
      <c r="L16" s="606"/>
      <c r="M16" s="605"/>
      <c r="N16" s="604"/>
      <c r="O16" s="604"/>
      <c r="P16" s="604"/>
      <c r="Q16" s="603" t="str">
        <f>IF(ISBLANK(N16),"",N16+O16)</f>
        <v/>
      </c>
      <c r="R16" s="592"/>
      <c r="S16" s="602"/>
    </row>
    <row r="17" spans="1:19" ht="9.9499999999999993" customHeight="1" thickBot="1" x14ac:dyDescent="0.25">
      <c r="A17" s="601"/>
      <c r="B17" s="600"/>
      <c r="C17" s="599"/>
      <c r="D17" s="598"/>
      <c r="E17" s="598"/>
      <c r="F17" s="598"/>
      <c r="G17" s="597" t="str">
        <f>IF(ISBLANK(D17),"",D17+E17)</f>
        <v/>
      </c>
      <c r="H17" s="592"/>
      <c r="I17" s="596">
        <f>IF(ISNUMBER(G19),IF(G19&gt;Q19,2,IF(G19=Q19,1,0)),"")</f>
        <v>0</v>
      </c>
      <c r="K17" s="601"/>
      <c r="L17" s="600"/>
      <c r="M17" s="599"/>
      <c r="N17" s="598"/>
      <c r="O17" s="598"/>
      <c r="P17" s="598"/>
      <c r="Q17" s="597" t="str">
        <f>IF(ISBLANK(N17),"",N17+O17)</f>
        <v/>
      </c>
      <c r="R17" s="592"/>
      <c r="S17" s="596">
        <f>IF(ISNUMBER(Q19),IF(G19&lt;Q19,2,IF(G19=Q19,1,0)),"")</f>
        <v>2</v>
      </c>
    </row>
    <row r="18" spans="1:19" ht="9.9499999999999993" hidden="1" customHeight="1" thickBot="1" x14ac:dyDescent="0.25">
      <c r="A18" s="595" t="s">
        <v>217</v>
      </c>
      <c r="B18" s="594"/>
      <c r="C18" s="593"/>
      <c r="D18" s="592"/>
      <c r="E18" s="592"/>
      <c r="F18" s="592"/>
      <c r="G18" s="592"/>
      <c r="H18" s="592"/>
      <c r="I18" s="591"/>
      <c r="K18" s="595" t="s">
        <v>217</v>
      </c>
      <c r="L18" s="594"/>
      <c r="M18" s="593"/>
      <c r="N18" s="592"/>
      <c r="O18" s="592"/>
      <c r="P18" s="592"/>
      <c r="Q18" s="592"/>
      <c r="R18" s="592"/>
      <c r="S18" s="591"/>
    </row>
    <row r="19" spans="1:19" ht="15.95" customHeight="1" thickBot="1" x14ac:dyDescent="0.25">
      <c r="A19" s="590">
        <v>23332</v>
      </c>
      <c r="B19" s="589"/>
      <c r="C19" s="588" t="s">
        <v>83</v>
      </c>
      <c r="D19" s="587">
        <f>IF(ISNUMBER(D14),SUM(D14:D17),"")</f>
        <v>248</v>
      </c>
      <c r="E19" s="586">
        <f>IF(ISNUMBER(E14),SUM(E14:E17),"")</f>
        <v>89</v>
      </c>
      <c r="F19" s="585">
        <f>IF(ISNUMBER(F14),SUM(F14:F17),"")</f>
        <v>16</v>
      </c>
      <c r="G19" s="584">
        <f>IF(ISNUMBER(G14),SUM(G14:G17),"")</f>
        <v>337</v>
      </c>
      <c r="H19" s="583"/>
      <c r="I19" s="582"/>
      <c r="K19" s="590">
        <v>808</v>
      </c>
      <c r="L19" s="589"/>
      <c r="M19" s="588" t="s">
        <v>83</v>
      </c>
      <c r="N19" s="587">
        <f>IF(ISNUMBER(N14),SUM(N14:N17),"")</f>
        <v>288</v>
      </c>
      <c r="O19" s="586">
        <f>IF(ISNUMBER(O14),SUM(O14:O17),"")</f>
        <v>124</v>
      </c>
      <c r="P19" s="585">
        <f>IF(ISNUMBER(P14),SUM(P14:P17),"")</f>
        <v>9</v>
      </c>
      <c r="Q19" s="584">
        <f>IF(ISNUMBER(Q14),SUM(Q14:Q17),"")</f>
        <v>412</v>
      </c>
      <c r="R19" s="583"/>
      <c r="S19" s="582"/>
    </row>
    <row r="20" spans="1:19" ht="12.95" customHeight="1" thickTop="1" x14ac:dyDescent="0.2">
      <c r="A20" s="607" t="s">
        <v>257</v>
      </c>
      <c r="B20" s="606"/>
      <c r="C20" s="616">
        <v>1</v>
      </c>
      <c r="D20" s="615">
        <v>124</v>
      </c>
      <c r="E20" s="614">
        <v>40</v>
      </c>
      <c r="F20" s="614">
        <v>8</v>
      </c>
      <c r="G20" s="613">
        <f>IF(ISBLANK(D20),"",D20+E20)</f>
        <v>164</v>
      </c>
      <c r="H20" s="592"/>
      <c r="I20" s="608"/>
      <c r="K20" s="607" t="s">
        <v>256</v>
      </c>
      <c r="L20" s="606"/>
      <c r="M20" s="616">
        <v>2</v>
      </c>
      <c r="N20" s="615">
        <v>144</v>
      </c>
      <c r="O20" s="614">
        <v>36</v>
      </c>
      <c r="P20" s="614">
        <v>10</v>
      </c>
      <c r="Q20" s="613">
        <f>IF(ISBLANK(N20),"",N20+O20)</f>
        <v>180</v>
      </c>
      <c r="R20" s="592"/>
      <c r="S20" s="608"/>
    </row>
    <row r="21" spans="1:19" ht="12.95" customHeight="1" x14ac:dyDescent="0.2">
      <c r="A21" s="601"/>
      <c r="B21" s="600"/>
      <c r="C21" s="612">
        <v>2</v>
      </c>
      <c r="D21" s="611">
        <v>114</v>
      </c>
      <c r="E21" s="610">
        <v>52</v>
      </c>
      <c r="F21" s="610">
        <v>10</v>
      </c>
      <c r="G21" s="609">
        <f>IF(ISBLANK(D21),"",D21+E21)</f>
        <v>166</v>
      </c>
      <c r="H21" s="592"/>
      <c r="I21" s="608"/>
      <c r="K21" s="601"/>
      <c r="L21" s="600"/>
      <c r="M21" s="612">
        <v>1</v>
      </c>
      <c r="N21" s="611">
        <v>139</v>
      </c>
      <c r="O21" s="610">
        <v>53</v>
      </c>
      <c r="P21" s="610">
        <v>6</v>
      </c>
      <c r="Q21" s="609">
        <f>IF(ISBLANK(N21),"",N21+O21)</f>
        <v>192</v>
      </c>
      <c r="R21" s="592"/>
      <c r="S21" s="608"/>
    </row>
    <row r="22" spans="1:19" ht="9.9499999999999993" customHeight="1" x14ac:dyDescent="0.2">
      <c r="A22" s="607" t="s">
        <v>255</v>
      </c>
      <c r="B22" s="606"/>
      <c r="C22" s="605"/>
      <c r="D22" s="604"/>
      <c r="E22" s="604"/>
      <c r="F22" s="604"/>
      <c r="G22" s="603" t="str">
        <f>IF(ISBLANK(D22),"",D22+E22)</f>
        <v/>
      </c>
      <c r="H22" s="592"/>
      <c r="I22" s="602"/>
      <c r="K22" s="607" t="s">
        <v>254</v>
      </c>
      <c r="L22" s="606"/>
      <c r="M22" s="605"/>
      <c r="N22" s="604"/>
      <c r="O22" s="604"/>
      <c r="P22" s="604"/>
      <c r="Q22" s="603" t="str">
        <f>IF(ISBLANK(N22),"",N22+O22)</f>
        <v/>
      </c>
      <c r="R22" s="592"/>
      <c r="S22" s="602"/>
    </row>
    <row r="23" spans="1:19" ht="9.9499999999999993" customHeight="1" thickBot="1" x14ac:dyDescent="0.25">
      <c r="A23" s="601"/>
      <c r="B23" s="600"/>
      <c r="C23" s="599"/>
      <c r="D23" s="598"/>
      <c r="E23" s="598"/>
      <c r="F23" s="598"/>
      <c r="G23" s="597" t="str">
        <f>IF(ISBLANK(D23),"",D23+E23)</f>
        <v/>
      </c>
      <c r="H23" s="592"/>
      <c r="I23" s="596">
        <f>IF(ISNUMBER(G25),IF(G25&gt;Q25,2,IF(G25=Q25,1,0)),"")</f>
        <v>0</v>
      </c>
      <c r="K23" s="601"/>
      <c r="L23" s="600"/>
      <c r="M23" s="599"/>
      <c r="N23" s="598"/>
      <c r="O23" s="598"/>
      <c r="P23" s="598"/>
      <c r="Q23" s="597" t="str">
        <f>IF(ISBLANK(N23),"",N23+O23)</f>
        <v/>
      </c>
      <c r="R23" s="592"/>
      <c r="S23" s="596">
        <f>IF(ISNUMBER(Q25),IF(G25&lt;Q25,2,IF(G25=Q25,1,0)),"")</f>
        <v>2</v>
      </c>
    </row>
    <row r="24" spans="1:19" ht="9.9499999999999993" hidden="1" customHeight="1" thickBot="1" x14ac:dyDescent="0.25">
      <c r="A24" s="595" t="s">
        <v>217</v>
      </c>
      <c r="B24" s="594"/>
      <c r="C24" s="593"/>
      <c r="D24" s="592"/>
      <c r="E24" s="592"/>
      <c r="F24" s="592"/>
      <c r="G24" s="592"/>
      <c r="H24" s="592"/>
      <c r="I24" s="591"/>
      <c r="K24" s="595" t="s">
        <v>217</v>
      </c>
      <c r="L24" s="594"/>
      <c r="M24" s="593"/>
      <c r="N24" s="592"/>
      <c r="O24" s="592"/>
      <c r="P24" s="592"/>
      <c r="Q24" s="592"/>
      <c r="R24" s="592"/>
      <c r="S24" s="591"/>
    </row>
    <row r="25" spans="1:19" ht="15.95" customHeight="1" thickBot="1" x14ac:dyDescent="0.25">
      <c r="A25" s="590">
        <v>23279</v>
      </c>
      <c r="B25" s="589"/>
      <c r="C25" s="588" t="s">
        <v>83</v>
      </c>
      <c r="D25" s="587">
        <f>IF(ISNUMBER(D20),SUM(D20:D23),"")</f>
        <v>238</v>
      </c>
      <c r="E25" s="586">
        <f>IF(ISNUMBER(E20),SUM(E20:E23),"")</f>
        <v>92</v>
      </c>
      <c r="F25" s="585">
        <f>IF(ISNUMBER(F20),SUM(F20:F23),"")</f>
        <v>18</v>
      </c>
      <c r="G25" s="584">
        <f>IF(ISNUMBER(G20),SUM(G20:G23),"")</f>
        <v>330</v>
      </c>
      <c r="H25" s="583"/>
      <c r="I25" s="582"/>
      <c r="K25" s="590">
        <v>819</v>
      </c>
      <c r="L25" s="589"/>
      <c r="M25" s="588" t="s">
        <v>83</v>
      </c>
      <c r="N25" s="587">
        <f>IF(ISNUMBER(N20),SUM(N20:N23),"")</f>
        <v>283</v>
      </c>
      <c r="O25" s="586">
        <f>IF(ISNUMBER(O20),SUM(O20:O23),"")</f>
        <v>89</v>
      </c>
      <c r="P25" s="585">
        <f>IF(ISNUMBER(P20),SUM(P20:P23),"")</f>
        <v>16</v>
      </c>
      <c r="Q25" s="584">
        <f>IF(ISNUMBER(Q20),SUM(Q20:Q23),"")</f>
        <v>372</v>
      </c>
      <c r="R25" s="583"/>
      <c r="S25" s="582"/>
    </row>
    <row r="26" spans="1:19" ht="12.95" customHeight="1" thickTop="1" x14ac:dyDescent="0.2">
      <c r="A26" s="620" t="s">
        <v>253</v>
      </c>
      <c r="B26" s="619"/>
      <c r="C26" s="616">
        <v>1</v>
      </c>
      <c r="D26" s="615">
        <v>150</v>
      </c>
      <c r="E26" s="614">
        <v>45</v>
      </c>
      <c r="F26" s="614">
        <v>10</v>
      </c>
      <c r="G26" s="613">
        <f>IF(ISBLANK(D26),"",D26+E26)</f>
        <v>195</v>
      </c>
      <c r="H26" s="592"/>
      <c r="I26" s="608"/>
      <c r="K26" s="607" t="s">
        <v>252</v>
      </c>
      <c r="L26" s="606"/>
      <c r="M26" s="616">
        <v>2</v>
      </c>
      <c r="N26" s="615">
        <v>143</v>
      </c>
      <c r="O26" s="614">
        <v>86</v>
      </c>
      <c r="P26" s="614">
        <v>1</v>
      </c>
      <c r="Q26" s="613">
        <f>IF(ISBLANK(N26),"",N26+O26)</f>
        <v>229</v>
      </c>
      <c r="R26" s="592"/>
      <c r="S26" s="608"/>
    </row>
    <row r="27" spans="1:19" ht="12.95" customHeight="1" x14ac:dyDescent="0.2">
      <c r="A27" s="618"/>
      <c r="B27" s="617"/>
      <c r="C27" s="612">
        <v>2</v>
      </c>
      <c r="D27" s="611">
        <v>130</v>
      </c>
      <c r="E27" s="610">
        <v>45</v>
      </c>
      <c r="F27" s="610">
        <v>10</v>
      </c>
      <c r="G27" s="609">
        <f>IF(ISBLANK(D27),"",D27+E27)</f>
        <v>175</v>
      </c>
      <c r="H27" s="592"/>
      <c r="I27" s="608"/>
      <c r="K27" s="601"/>
      <c r="L27" s="600"/>
      <c r="M27" s="612">
        <v>1</v>
      </c>
      <c r="N27" s="611">
        <v>141</v>
      </c>
      <c r="O27" s="610">
        <v>56</v>
      </c>
      <c r="P27" s="610">
        <v>4</v>
      </c>
      <c r="Q27" s="609">
        <f>IF(ISBLANK(N27),"",N27+O27)</f>
        <v>197</v>
      </c>
      <c r="R27" s="592"/>
      <c r="S27" s="608"/>
    </row>
    <row r="28" spans="1:19" ht="9.9499999999999993" customHeight="1" x14ac:dyDescent="0.2">
      <c r="A28" s="620" t="s">
        <v>84</v>
      </c>
      <c r="B28" s="619"/>
      <c r="C28" s="605"/>
      <c r="D28" s="604"/>
      <c r="E28" s="604"/>
      <c r="F28" s="604"/>
      <c r="G28" s="603" t="str">
        <f>IF(ISBLANK(D28),"",D28+E28)</f>
        <v/>
      </c>
      <c r="H28" s="592"/>
      <c r="I28" s="602"/>
      <c r="K28" s="607" t="s">
        <v>189</v>
      </c>
      <c r="L28" s="606"/>
      <c r="M28" s="605"/>
      <c r="N28" s="604"/>
      <c r="O28" s="604"/>
      <c r="P28" s="604"/>
      <c r="Q28" s="603" t="str">
        <f>IF(ISBLANK(N28),"",N28+O28)</f>
        <v/>
      </c>
      <c r="R28" s="592"/>
      <c r="S28" s="602"/>
    </row>
    <row r="29" spans="1:19" ht="9.9499999999999993" customHeight="1" thickBot="1" x14ac:dyDescent="0.25">
      <c r="A29" s="618"/>
      <c r="B29" s="617"/>
      <c r="C29" s="599"/>
      <c r="D29" s="598"/>
      <c r="E29" s="598"/>
      <c r="F29" s="598"/>
      <c r="G29" s="597" t="str">
        <f>IF(ISBLANK(D29),"",D29+E29)</f>
        <v/>
      </c>
      <c r="H29" s="592"/>
      <c r="I29" s="596">
        <f>IF(ISNUMBER(G31),IF(G31&gt;Q31,2,IF(G31=Q31,1,0)),"")</f>
        <v>0</v>
      </c>
      <c r="K29" s="601"/>
      <c r="L29" s="600"/>
      <c r="M29" s="599"/>
      <c r="N29" s="598"/>
      <c r="O29" s="598"/>
      <c r="P29" s="598"/>
      <c r="Q29" s="597" t="str">
        <f>IF(ISBLANK(N29),"",N29+O29)</f>
        <v/>
      </c>
      <c r="R29" s="592"/>
      <c r="S29" s="596">
        <f>IF(ISNUMBER(Q31),IF(G31&lt;Q31,2,IF(G31=Q31,1,0)),"")</f>
        <v>2</v>
      </c>
    </row>
    <row r="30" spans="1:19" ht="9.9499999999999993" hidden="1" customHeight="1" thickBot="1" x14ac:dyDescent="0.25">
      <c r="A30" s="595" t="s">
        <v>217</v>
      </c>
      <c r="B30" s="594"/>
      <c r="C30" s="593"/>
      <c r="D30" s="592"/>
      <c r="E30" s="592"/>
      <c r="F30" s="592"/>
      <c r="G30" s="592"/>
      <c r="H30" s="592"/>
      <c r="I30" s="591"/>
      <c r="K30" s="595" t="s">
        <v>217</v>
      </c>
      <c r="L30" s="594"/>
      <c r="M30" s="593"/>
      <c r="N30" s="592"/>
      <c r="O30" s="592"/>
      <c r="P30" s="592"/>
      <c r="Q30" s="592"/>
      <c r="R30" s="592"/>
      <c r="S30" s="591"/>
    </row>
    <row r="31" spans="1:19" ht="15.95" customHeight="1" thickBot="1" x14ac:dyDescent="0.25">
      <c r="A31" s="590">
        <v>865</v>
      </c>
      <c r="B31" s="589"/>
      <c r="C31" s="588" t="s">
        <v>83</v>
      </c>
      <c r="D31" s="587">
        <f>IF(ISNUMBER(D26),SUM(D26:D29),"")</f>
        <v>280</v>
      </c>
      <c r="E31" s="586">
        <f>IF(ISNUMBER(E26),SUM(E26:E29),"")</f>
        <v>90</v>
      </c>
      <c r="F31" s="585">
        <f>IF(ISNUMBER(F26),SUM(F26:F29),"")</f>
        <v>20</v>
      </c>
      <c r="G31" s="584">
        <f>IF(ISNUMBER(G26),SUM(G26:G29),"")</f>
        <v>370</v>
      </c>
      <c r="H31" s="583"/>
      <c r="I31" s="582"/>
      <c r="K31" s="590">
        <v>841</v>
      </c>
      <c r="L31" s="589"/>
      <c r="M31" s="588" t="s">
        <v>83</v>
      </c>
      <c r="N31" s="587">
        <f>IF(ISNUMBER(N26),SUM(N26:N29),"")</f>
        <v>284</v>
      </c>
      <c r="O31" s="586">
        <f>IF(ISNUMBER(O26),SUM(O26:O29),"")</f>
        <v>142</v>
      </c>
      <c r="P31" s="585">
        <f>IF(ISNUMBER(P26),SUM(P26:P29),"")</f>
        <v>5</v>
      </c>
      <c r="Q31" s="584">
        <f>IF(ISNUMBER(Q26),SUM(Q26:Q29),"")</f>
        <v>426</v>
      </c>
      <c r="R31" s="583"/>
      <c r="S31" s="582"/>
    </row>
    <row r="32" spans="1:19" ht="12.95" customHeight="1" thickTop="1" x14ac:dyDescent="0.2">
      <c r="A32" s="620" t="s">
        <v>251</v>
      </c>
      <c r="B32" s="619"/>
      <c r="C32" s="616">
        <v>1</v>
      </c>
      <c r="D32" s="615">
        <v>145</v>
      </c>
      <c r="E32" s="614">
        <v>62</v>
      </c>
      <c r="F32" s="614">
        <v>5</v>
      </c>
      <c r="G32" s="613">
        <f>IF(ISBLANK(D32),"",D32+E32)</f>
        <v>207</v>
      </c>
      <c r="H32" s="592"/>
      <c r="I32" s="608"/>
      <c r="K32" s="607" t="s">
        <v>250</v>
      </c>
      <c r="L32" s="606"/>
      <c r="M32" s="616">
        <v>2</v>
      </c>
      <c r="N32" s="615">
        <v>140</v>
      </c>
      <c r="O32" s="614">
        <v>63</v>
      </c>
      <c r="P32" s="614">
        <v>2</v>
      </c>
      <c r="Q32" s="613">
        <f>IF(ISBLANK(N32),"",N32+O32)</f>
        <v>203</v>
      </c>
      <c r="R32" s="592"/>
      <c r="S32" s="608"/>
    </row>
    <row r="33" spans="1:19" ht="12.95" customHeight="1" x14ac:dyDescent="0.2">
      <c r="A33" s="618"/>
      <c r="B33" s="617"/>
      <c r="C33" s="612">
        <v>2</v>
      </c>
      <c r="D33" s="611">
        <v>140</v>
      </c>
      <c r="E33" s="610">
        <v>80</v>
      </c>
      <c r="F33" s="610">
        <v>7</v>
      </c>
      <c r="G33" s="609">
        <f>IF(ISBLANK(D33),"",D33+E33)</f>
        <v>220</v>
      </c>
      <c r="H33" s="592"/>
      <c r="I33" s="608"/>
      <c r="K33" s="601"/>
      <c r="L33" s="600"/>
      <c r="M33" s="612">
        <v>1</v>
      </c>
      <c r="N33" s="611">
        <v>152</v>
      </c>
      <c r="O33" s="610">
        <v>71</v>
      </c>
      <c r="P33" s="610">
        <v>3</v>
      </c>
      <c r="Q33" s="609">
        <f>IF(ISBLANK(N33),"",N33+O33)</f>
        <v>223</v>
      </c>
      <c r="R33" s="592"/>
      <c r="S33" s="608"/>
    </row>
    <row r="34" spans="1:19" ht="9.9499999999999993" customHeight="1" x14ac:dyDescent="0.2">
      <c r="A34" s="620" t="s">
        <v>249</v>
      </c>
      <c r="B34" s="619"/>
      <c r="C34" s="605"/>
      <c r="D34" s="604"/>
      <c r="E34" s="604"/>
      <c r="F34" s="604"/>
      <c r="G34" s="603" t="str">
        <f>IF(ISBLANK(D34),"",D34+E34)</f>
        <v/>
      </c>
      <c r="H34" s="592"/>
      <c r="I34" s="602"/>
      <c r="K34" s="607" t="s">
        <v>248</v>
      </c>
      <c r="L34" s="606"/>
      <c r="M34" s="605"/>
      <c r="N34" s="604"/>
      <c r="O34" s="604"/>
      <c r="P34" s="604"/>
      <c r="Q34" s="603" t="str">
        <f>IF(ISBLANK(N34),"",N34+O34)</f>
        <v/>
      </c>
      <c r="R34" s="592"/>
      <c r="S34" s="602"/>
    </row>
    <row r="35" spans="1:19" ht="9.9499999999999993" customHeight="1" thickBot="1" x14ac:dyDescent="0.25">
      <c r="A35" s="618"/>
      <c r="B35" s="617"/>
      <c r="C35" s="599"/>
      <c r="D35" s="598"/>
      <c r="E35" s="598"/>
      <c r="F35" s="598"/>
      <c r="G35" s="597" t="str">
        <f>IF(ISBLANK(D35),"",D35+E35)</f>
        <v/>
      </c>
      <c r="H35" s="592"/>
      <c r="I35" s="596">
        <f>IF(ISNUMBER(G37),IF(G37&gt;Q37,2,IF(G37=Q37,1,0)),"")</f>
        <v>2</v>
      </c>
      <c r="K35" s="601"/>
      <c r="L35" s="600"/>
      <c r="M35" s="599"/>
      <c r="N35" s="598"/>
      <c r="O35" s="598"/>
      <c r="P35" s="598"/>
      <c r="Q35" s="597" t="str">
        <f>IF(ISBLANK(N35),"",N35+O35)</f>
        <v/>
      </c>
      <c r="R35" s="592"/>
      <c r="S35" s="596">
        <f>IF(ISNUMBER(Q37),IF(G37&lt;Q37,2,IF(G37=Q37,1,0)),"")</f>
        <v>0</v>
      </c>
    </row>
    <row r="36" spans="1:19" ht="9.9499999999999993" hidden="1" customHeight="1" thickBot="1" x14ac:dyDescent="0.25">
      <c r="A36" s="595" t="s">
        <v>217</v>
      </c>
      <c r="B36" s="594"/>
      <c r="C36" s="593"/>
      <c r="D36" s="592"/>
      <c r="E36" s="592"/>
      <c r="F36" s="592"/>
      <c r="G36" s="592"/>
      <c r="H36" s="592"/>
      <c r="I36" s="591"/>
      <c r="K36" s="595" t="s">
        <v>217</v>
      </c>
      <c r="L36" s="594"/>
      <c r="M36" s="593"/>
      <c r="N36" s="592"/>
      <c r="O36" s="592"/>
      <c r="P36" s="592"/>
      <c r="Q36" s="592"/>
      <c r="R36" s="592"/>
      <c r="S36" s="591"/>
    </row>
    <row r="37" spans="1:19" ht="15.95" customHeight="1" thickBot="1" x14ac:dyDescent="0.25">
      <c r="A37" s="590">
        <v>17959</v>
      </c>
      <c r="B37" s="589"/>
      <c r="C37" s="588" t="s">
        <v>83</v>
      </c>
      <c r="D37" s="587">
        <f>IF(ISNUMBER(D32),SUM(D32:D35),"")</f>
        <v>285</v>
      </c>
      <c r="E37" s="586">
        <f>IF(ISNUMBER(E32),SUM(E32:E35),"")</f>
        <v>142</v>
      </c>
      <c r="F37" s="585">
        <f>IF(ISNUMBER(F32),SUM(F32:F35),"")</f>
        <v>12</v>
      </c>
      <c r="G37" s="584">
        <f>IF(ISNUMBER(G32),SUM(G32:G35),"")</f>
        <v>427</v>
      </c>
      <c r="H37" s="583"/>
      <c r="I37" s="582"/>
      <c r="K37" s="590">
        <v>20443</v>
      </c>
      <c r="L37" s="589"/>
      <c r="M37" s="588" t="s">
        <v>83</v>
      </c>
      <c r="N37" s="587">
        <f>IF(ISNUMBER(N32),SUM(N32:N35),"")</f>
        <v>292</v>
      </c>
      <c r="O37" s="586">
        <f>IF(ISNUMBER(O32),SUM(O32:O35),"")</f>
        <v>134</v>
      </c>
      <c r="P37" s="585">
        <f>IF(ISNUMBER(P32),SUM(P32:P35),"")</f>
        <v>5</v>
      </c>
      <c r="Q37" s="584">
        <f>IF(ISNUMBER(Q32),SUM(Q32:Q35),"")</f>
        <v>426</v>
      </c>
      <c r="R37" s="583"/>
      <c r="S37" s="582"/>
    </row>
    <row r="38" spans="1:19" ht="12.95" customHeight="1" thickTop="1" x14ac:dyDescent="0.2">
      <c r="A38" s="607" t="s">
        <v>247</v>
      </c>
      <c r="B38" s="606"/>
      <c r="C38" s="616">
        <v>1</v>
      </c>
      <c r="D38" s="615">
        <v>149</v>
      </c>
      <c r="E38" s="614">
        <v>60</v>
      </c>
      <c r="F38" s="614">
        <v>5</v>
      </c>
      <c r="G38" s="613">
        <f>IF(ISBLANK(D38),"",D38+E38)</f>
        <v>209</v>
      </c>
      <c r="H38" s="592"/>
      <c r="I38" s="608"/>
      <c r="K38" s="607" t="s">
        <v>246</v>
      </c>
      <c r="L38" s="606"/>
      <c r="M38" s="616">
        <v>2</v>
      </c>
      <c r="N38" s="615">
        <v>153</v>
      </c>
      <c r="O38" s="614">
        <v>53</v>
      </c>
      <c r="P38" s="614">
        <v>4</v>
      </c>
      <c r="Q38" s="613">
        <f>IF(ISBLANK(N38),"",N38+O38)</f>
        <v>206</v>
      </c>
      <c r="R38" s="592"/>
      <c r="S38" s="608"/>
    </row>
    <row r="39" spans="1:19" ht="12.95" customHeight="1" x14ac:dyDescent="0.2">
      <c r="A39" s="601"/>
      <c r="B39" s="600"/>
      <c r="C39" s="612">
        <v>2</v>
      </c>
      <c r="D39" s="611">
        <v>155</v>
      </c>
      <c r="E39" s="610">
        <v>62</v>
      </c>
      <c r="F39" s="610">
        <v>6</v>
      </c>
      <c r="G39" s="609">
        <f>IF(ISBLANK(D39),"",D39+E39)</f>
        <v>217</v>
      </c>
      <c r="H39" s="592"/>
      <c r="I39" s="608"/>
      <c r="K39" s="601"/>
      <c r="L39" s="600"/>
      <c r="M39" s="612">
        <v>1</v>
      </c>
      <c r="N39" s="611">
        <v>118</v>
      </c>
      <c r="O39" s="610">
        <v>70</v>
      </c>
      <c r="P39" s="610">
        <v>2</v>
      </c>
      <c r="Q39" s="609">
        <f>IF(ISBLANK(N39),"",N39+O39)</f>
        <v>188</v>
      </c>
      <c r="R39" s="592"/>
      <c r="S39" s="608"/>
    </row>
    <row r="40" spans="1:19" ht="9.9499999999999993" customHeight="1" x14ac:dyDescent="0.2">
      <c r="A40" s="607" t="s">
        <v>189</v>
      </c>
      <c r="B40" s="606"/>
      <c r="C40" s="605"/>
      <c r="D40" s="604"/>
      <c r="E40" s="604"/>
      <c r="F40" s="604"/>
      <c r="G40" s="603" t="str">
        <f>IF(ISBLANK(D40),"",D40+E40)</f>
        <v/>
      </c>
      <c r="H40" s="592"/>
      <c r="I40" s="602"/>
      <c r="K40" s="607" t="s">
        <v>99</v>
      </c>
      <c r="L40" s="606"/>
      <c r="M40" s="605"/>
      <c r="N40" s="604"/>
      <c r="O40" s="604"/>
      <c r="P40" s="604"/>
      <c r="Q40" s="603" t="str">
        <f>IF(ISBLANK(N40),"",N40+O40)</f>
        <v/>
      </c>
      <c r="R40" s="592"/>
      <c r="S40" s="602"/>
    </row>
    <row r="41" spans="1:19" ht="9.9499999999999993" customHeight="1" thickBot="1" x14ac:dyDescent="0.25">
      <c r="A41" s="601"/>
      <c r="B41" s="600"/>
      <c r="C41" s="599"/>
      <c r="D41" s="598"/>
      <c r="E41" s="598"/>
      <c r="F41" s="598"/>
      <c r="G41" s="597" t="str">
        <f>IF(ISBLANK(D41),"",D41+E41)</f>
        <v/>
      </c>
      <c r="H41" s="592"/>
      <c r="I41" s="596">
        <f>IF(ISNUMBER(G43),IF(G43&gt;Q43,2,IF(G43=Q43,1,0)),"")</f>
        <v>2</v>
      </c>
      <c r="K41" s="601"/>
      <c r="L41" s="600"/>
      <c r="M41" s="599"/>
      <c r="N41" s="598"/>
      <c r="O41" s="598"/>
      <c r="P41" s="598"/>
      <c r="Q41" s="597" t="str">
        <f>IF(ISBLANK(N41),"",N41+O41)</f>
        <v/>
      </c>
      <c r="R41" s="592"/>
      <c r="S41" s="596">
        <f>IF(ISNUMBER(Q43),IF(G43&lt;Q43,2,IF(G43=Q43,1,0)),"")</f>
        <v>0</v>
      </c>
    </row>
    <row r="42" spans="1:19" ht="9.9499999999999993" hidden="1" customHeight="1" thickBot="1" x14ac:dyDescent="0.25">
      <c r="A42" s="595" t="s">
        <v>217</v>
      </c>
      <c r="B42" s="594"/>
      <c r="C42" s="593"/>
      <c r="D42" s="592"/>
      <c r="E42" s="592"/>
      <c r="F42" s="592"/>
      <c r="G42" s="592"/>
      <c r="H42" s="592"/>
      <c r="I42" s="591"/>
      <c r="K42" s="595" t="s">
        <v>217</v>
      </c>
      <c r="L42" s="594"/>
      <c r="M42" s="593"/>
      <c r="N42" s="592"/>
      <c r="O42" s="592"/>
      <c r="P42" s="592"/>
      <c r="Q42" s="592"/>
      <c r="R42" s="592"/>
      <c r="S42" s="591"/>
    </row>
    <row r="43" spans="1:19" ht="15.95" customHeight="1" thickBot="1" x14ac:dyDescent="0.25">
      <c r="A43" s="590">
        <v>894</v>
      </c>
      <c r="B43" s="589"/>
      <c r="C43" s="588" t="s">
        <v>83</v>
      </c>
      <c r="D43" s="587">
        <f>IF(ISNUMBER(D38),SUM(D38:D41),"")</f>
        <v>304</v>
      </c>
      <c r="E43" s="586">
        <f>IF(ISNUMBER(E38),SUM(E38:E41),"")</f>
        <v>122</v>
      </c>
      <c r="F43" s="585">
        <f>IF(ISNUMBER(F38),SUM(F38:F41),"")</f>
        <v>11</v>
      </c>
      <c r="G43" s="584">
        <f>IF(ISNUMBER(G38),SUM(G38:G41),"")</f>
        <v>426</v>
      </c>
      <c r="H43" s="583"/>
      <c r="I43" s="582"/>
      <c r="K43" s="590">
        <v>22375</v>
      </c>
      <c r="L43" s="589"/>
      <c r="M43" s="588" t="s">
        <v>83</v>
      </c>
      <c r="N43" s="587">
        <f>IF(ISNUMBER(N38),SUM(N38:N41),"")</f>
        <v>271</v>
      </c>
      <c r="O43" s="586">
        <f>IF(ISNUMBER(O38),SUM(O38:O41),"")</f>
        <v>123</v>
      </c>
      <c r="P43" s="585">
        <f>IF(ISNUMBER(P38),SUM(P38:P41),"")</f>
        <v>6</v>
      </c>
      <c r="Q43" s="584">
        <f>IF(ISNUMBER(Q38),SUM(Q38:Q41),"")</f>
        <v>394</v>
      </c>
      <c r="R43" s="583"/>
      <c r="S43" s="582"/>
    </row>
    <row r="44" spans="1:19" ht="5.0999999999999996" customHeight="1" thickTop="1" thickBot="1" x14ac:dyDescent="0.25"/>
    <row r="45" spans="1:19" ht="20.100000000000001" customHeight="1" thickBot="1" x14ac:dyDescent="0.25">
      <c r="A45" s="581"/>
      <c r="B45" s="580"/>
      <c r="C45" s="579" t="s">
        <v>82</v>
      </c>
      <c r="D45" s="578">
        <f>IF(ISNUMBER(D13),SUM(D13,D19,D25,D31,D37,D43),"")</f>
        <v>1648</v>
      </c>
      <c r="E45" s="577">
        <f>IF(ISNUMBER(E13),SUM(E13,E19,E25,E31,E37,E43),"")</f>
        <v>617</v>
      </c>
      <c r="F45" s="576">
        <f>IF(ISNUMBER(F13),SUM(F13,F19,F25,F31,F37,F43),"")</f>
        <v>99</v>
      </c>
      <c r="G45" s="575">
        <f>IF(ISNUMBER(G13),SUM(G13,G19,G25,G31,G37,G43),"")</f>
        <v>2265</v>
      </c>
      <c r="H45" s="574"/>
      <c r="I45" s="573">
        <f>IF(ISNUMBER(G45),IF(G45&gt;Q45,4,IF(G45=Q45,2,0)),"")</f>
        <v>0</v>
      </c>
      <c r="K45" s="581"/>
      <c r="L45" s="580"/>
      <c r="M45" s="579" t="s">
        <v>82</v>
      </c>
      <c r="N45" s="578">
        <f>IF(ISNUMBER(N13),SUM(N13,N19,N25,N31,N37,N43),"")</f>
        <v>1696</v>
      </c>
      <c r="O45" s="577">
        <f>IF(ISNUMBER(O13),SUM(O13,O19,O25,O31,O37,O43),"")</f>
        <v>728</v>
      </c>
      <c r="P45" s="576">
        <f>IF(ISNUMBER(P13),SUM(P13,P19,P25,P31,P37,P43),"")</f>
        <v>50</v>
      </c>
      <c r="Q45" s="575">
        <f>IF(ISNUMBER(Q13),SUM(Q13,Q19,Q25,Q31,Q37,Q43),"")</f>
        <v>2424</v>
      </c>
      <c r="R45" s="574"/>
      <c r="S45" s="573">
        <f>IF(ISNUMBER(Q45),IF(G45&lt;Q45,4,IF(G45=Q45,2,0)),"")</f>
        <v>4</v>
      </c>
    </row>
    <row r="46" spans="1:19" ht="5.0999999999999996" customHeight="1" thickBot="1" x14ac:dyDescent="0.25"/>
    <row r="47" spans="1:19" ht="21.95" customHeight="1" thickBot="1" x14ac:dyDescent="0.25">
      <c r="A47" s="78"/>
      <c r="B47" s="69" t="s">
        <v>80</v>
      </c>
      <c r="C47" s="572"/>
      <c r="D47" s="572"/>
      <c r="E47" s="572"/>
      <c r="G47" s="571" t="s">
        <v>79</v>
      </c>
      <c r="H47" s="570"/>
      <c r="I47" s="569">
        <f>IF(ISNUMBER(I11),SUM(I11,I17,I23,I29,I35,I41,I45),"")</f>
        <v>4</v>
      </c>
      <c r="K47" s="78"/>
      <c r="L47" s="69" t="s">
        <v>80</v>
      </c>
      <c r="M47" s="572"/>
      <c r="N47" s="572"/>
      <c r="O47" s="572"/>
      <c r="Q47" s="571" t="s">
        <v>79</v>
      </c>
      <c r="R47" s="570"/>
      <c r="S47" s="569">
        <f>IF(ISNUMBER(S11),SUM(S11,S17,S23,S29,S35,S41,S45),"")</f>
        <v>12</v>
      </c>
    </row>
    <row r="48" spans="1:19" ht="20.100000000000001" customHeight="1" x14ac:dyDescent="0.2">
      <c r="A48" s="78"/>
      <c r="B48" s="69" t="s">
        <v>73</v>
      </c>
      <c r="C48" s="568"/>
      <c r="D48" s="568"/>
      <c r="E48" s="568"/>
      <c r="F48" s="562"/>
      <c r="G48" s="562"/>
      <c r="H48" s="562"/>
      <c r="I48" s="562"/>
      <c r="J48" s="562"/>
      <c r="K48" s="78"/>
      <c r="L48" s="69" t="s">
        <v>73</v>
      </c>
      <c r="M48" s="568"/>
      <c r="N48" s="568"/>
      <c r="O48" s="568"/>
      <c r="P48" s="567"/>
      <c r="Q48" s="566"/>
      <c r="R48" s="566"/>
      <c r="S48" s="566"/>
    </row>
    <row r="49" spans="1:19" ht="20.25" customHeight="1" x14ac:dyDescent="0.2">
      <c r="A49" s="69" t="s">
        <v>77</v>
      </c>
      <c r="B49" s="69" t="s">
        <v>76</v>
      </c>
      <c r="C49" s="565"/>
      <c r="D49" s="565"/>
      <c r="E49" s="565"/>
      <c r="F49" s="565"/>
      <c r="G49" s="565"/>
      <c r="H49" s="565"/>
      <c r="I49" s="69"/>
      <c r="J49" s="69"/>
      <c r="K49" s="69" t="s">
        <v>74</v>
      </c>
      <c r="L49" s="564"/>
      <c r="M49" s="564"/>
      <c r="O49" s="69" t="s">
        <v>73</v>
      </c>
      <c r="P49" s="563"/>
      <c r="Q49" s="563"/>
      <c r="R49" s="563"/>
      <c r="S49" s="563"/>
    </row>
    <row r="50" spans="1:19" ht="9.75" customHeight="1" x14ac:dyDescent="0.2">
      <c r="A50" s="69"/>
      <c r="B50" s="69"/>
      <c r="C50" s="561"/>
      <c r="D50" s="561"/>
      <c r="E50" s="561"/>
      <c r="F50" s="561"/>
      <c r="G50" s="561"/>
      <c r="H50" s="561"/>
      <c r="I50" s="69"/>
      <c r="J50" s="69"/>
      <c r="K50" s="69"/>
      <c r="L50" s="562"/>
      <c r="M50" s="562"/>
      <c r="O50" s="69"/>
      <c r="P50" s="561"/>
      <c r="Q50" s="561"/>
      <c r="R50" s="561"/>
      <c r="S50" s="561"/>
    </row>
    <row r="51" spans="1:19" ht="30" customHeight="1" x14ac:dyDescent="0.3">
      <c r="A51" s="560" t="s">
        <v>72</v>
      </c>
    </row>
    <row r="52" spans="1:19" ht="20.100000000000001" customHeight="1" x14ac:dyDescent="0.2">
      <c r="B52" s="555" t="s">
        <v>71</v>
      </c>
      <c r="C52" s="559" t="s">
        <v>26</v>
      </c>
      <c r="D52" s="559"/>
      <c r="I52" s="555" t="s">
        <v>70</v>
      </c>
      <c r="J52" s="558">
        <v>20</v>
      </c>
      <c r="K52" s="558"/>
    </row>
    <row r="53" spans="1:19" ht="20.100000000000001" customHeight="1" x14ac:dyDescent="0.2">
      <c r="B53" s="555" t="s">
        <v>69</v>
      </c>
      <c r="C53" s="557" t="s">
        <v>14</v>
      </c>
      <c r="D53" s="557"/>
      <c r="I53" s="555" t="s">
        <v>68</v>
      </c>
      <c r="J53" s="556">
        <v>2</v>
      </c>
      <c r="K53" s="556"/>
      <c r="P53" s="555" t="s">
        <v>67</v>
      </c>
      <c r="Q53" s="554">
        <v>42597</v>
      </c>
      <c r="R53" s="553"/>
      <c r="S53" s="553"/>
    </row>
    <row r="54" spans="1:19" ht="9.9499999999999993" customHeight="1" x14ac:dyDescent="0.2"/>
    <row r="55" spans="1:19" ht="15" customHeight="1" x14ac:dyDescent="0.2">
      <c r="A55" s="552" t="s">
        <v>66</v>
      </c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0"/>
    </row>
    <row r="56" spans="1:19" ht="90" customHeight="1" x14ac:dyDescent="0.2">
      <c r="A56" s="508"/>
      <c r="B56" s="507"/>
      <c r="C56" s="507"/>
      <c r="D56" s="507"/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6"/>
    </row>
    <row r="57" spans="1:19" ht="5.0999999999999996" customHeight="1" x14ac:dyDescent="0.2">
      <c r="A57" s="499"/>
      <c r="B57" s="499"/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499"/>
      <c r="S57" s="499"/>
    </row>
    <row r="58" spans="1:19" ht="15" customHeight="1" x14ac:dyDescent="0.2">
      <c r="A58" s="549" t="s">
        <v>65</v>
      </c>
      <c r="B58" s="548"/>
      <c r="C58" s="548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7"/>
    </row>
    <row r="59" spans="1:19" ht="6.75" customHeight="1" x14ac:dyDescent="0.2">
      <c r="A59" s="546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44"/>
    </row>
    <row r="60" spans="1:19" ht="18" customHeight="1" x14ac:dyDescent="0.2">
      <c r="A60" s="545" t="s">
        <v>64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9" t="s">
        <v>63</v>
      </c>
      <c r="L60" s="518"/>
      <c r="M60" s="518"/>
      <c r="N60" s="518"/>
      <c r="O60" s="518"/>
      <c r="P60" s="518"/>
      <c r="Q60" s="518"/>
      <c r="R60" s="518"/>
      <c r="S60" s="544"/>
    </row>
    <row r="61" spans="1:19" ht="18" customHeight="1" x14ac:dyDescent="0.2">
      <c r="A61" s="543"/>
      <c r="B61" s="540" t="s">
        <v>62</v>
      </c>
      <c r="C61" s="539"/>
      <c r="D61" s="541"/>
      <c r="E61" s="540" t="s">
        <v>61</v>
      </c>
      <c r="F61" s="539"/>
      <c r="G61" s="539"/>
      <c r="H61" s="539"/>
      <c r="I61" s="541"/>
      <c r="J61" s="518"/>
      <c r="K61" s="542"/>
      <c r="L61" s="540" t="s">
        <v>62</v>
      </c>
      <c r="M61" s="539"/>
      <c r="N61" s="541"/>
      <c r="O61" s="540" t="s">
        <v>61</v>
      </c>
      <c r="P61" s="539"/>
      <c r="Q61" s="539"/>
      <c r="R61" s="539"/>
      <c r="S61" s="538"/>
    </row>
    <row r="62" spans="1:19" ht="18" customHeight="1" x14ac:dyDescent="0.2">
      <c r="A62" s="537" t="s">
        <v>150</v>
      </c>
      <c r="B62" s="533" t="s">
        <v>59</v>
      </c>
      <c r="C62" s="535"/>
      <c r="D62" s="534" t="s">
        <v>58</v>
      </c>
      <c r="E62" s="533" t="s">
        <v>59</v>
      </c>
      <c r="F62" s="532"/>
      <c r="G62" s="532"/>
      <c r="H62" s="531"/>
      <c r="I62" s="534" t="s">
        <v>58</v>
      </c>
      <c r="J62" s="518"/>
      <c r="K62" s="536" t="s">
        <v>150</v>
      </c>
      <c r="L62" s="533" t="s">
        <v>59</v>
      </c>
      <c r="M62" s="535"/>
      <c r="N62" s="534" t="s">
        <v>58</v>
      </c>
      <c r="O62" s="533" t="s">
        <v>59</v>
      </c>
      <c r="P62" s="532"/>
      <c r="Q62" s="532"/>
      <c r="R62" s="531"/>
      <c r="S62" s="530" t="s">
        <v>58</v>
      </c>
    </row>
    <row r="63" spans="1:19" ht="18" customHeight="1" x14ac:dyDescent="0.2">
      <c r="A63" s="529"/>
      <c r="B63" s="526"/>
      <c r="C63" s="524"/>
      <c r="D63" s="527"/>
      <c r="E63" s="526"/>
      <c r="F63" s="525"/>
      <c r="G63" s="525"/>
      <c r="H63" s="524"/>
      <c r="I63" s="527"/>
      <c r="J63" s="22"/>
      <c r="K63" s="528"/>
      <c r="L63" s="526"/>
      <c r="M63" s="524"/>
      <c r="N63" s="527"/>
      <c r="O63" s="526"/>
      <c r="P63" s="525"/>
      <c r="Q63" s="525"/>
      <c r="R63" s="524"/>
      <c r="S63" s="523"/>
    </row>
    <row r="64" spans="1:19" ht="18" customHeight="1" x14ac:dyDescent="0.2">
      <c r="A64" s="529"/>
      <c r="B64" s="526"/>
      <c r="C64" s="524"/>
      <c r="D64" s="527"/>
      <c r="E64" s="526"/>
      <c r="F64" s="525"/>
      <c r="G64" s="525"/>
      <c r="H64" s="524"/>
      <c r="I64" s="527"/>
      <c r="J64" s="22"/>
      <c r="K64" s="528"/>
      <c r="L64" s="526"/>
      <c r="M64" s="524"/>
      <c r="N64" s="527"/>
      <c r="O64" s="526"/>
      <c r="P64" s="525"/>
      <c r="Q64" s="525"/>
      <c r="R64" s="524"/>
      <c r="S64" s="523"/>
    </row>
    <row r="65" spans="1:19" ht="11.25" customHeight="1" x14ac:dyDescent="0.2">
      <c r="A65" s="522"/>
      <c r="B65" s="521"/>
      <c r="C65" s="521"/>
      <c r="D65" s="521"/>
      <c r="E65" s="521"/>
      <c r="F65" s="521"/>
      <c r="G65" s="521"/>
      <c r="H65" s="521"/>
      <c r="I65" s="521"/>
      <c r="J65" s="521"/>
      <c r="K65" s="521"/>
      <c r="L65" s="521"/>
      <c r="M65" s="521"/>
      <c r="N65" s="521"/>
      <c r="O65" s="521"/>
      <c r="P65" s="521"/>
      <c r="Q65" s="521"/>
      <c r="R65" s="521"/>
      <c r="S65" s="520"/>
    </row>
    <row r="66" spans="1:19" ht="3.75" customHeight="1" x14ac:dyDescent="0.2">
      <c r="A66" s="519"/>
      <c r="B66" s="518"/>
      <c r="C66" s="518"/>
      <c r="D66" s="518"/>
      <c r="E66" s="518"/>
      <c r="F66" s="518"/>
      <c r="G66" s="518"/>
      <c r="H66" s="518"/>
      <c r="I66" s="518"/>
      <c r="J66" s="518"/>
      <c r="K66" s="519"/>
      <c r="L66" s="518"/>
      <c r="M66" s="518"/>
      <c r="N66" s="518"/>
      <c r="O66" s="518"/>
      <c r="P66" s="518"/>
      <c r="Q66" s="518"/>
      <c r="R66" s="518"/>
      <c r="S66" s="518"/>
    </row>
    <row r="67" spans="1:19" ht="19.5" customHeight="1" x14ac:dyDescent="0.2">
      <c r="A67" s="517" t="s">
        <v>57</v>
      </c>
      <c r="B67" s="516"/>
      <c r="C67" s="516"/>
      <c r="D67" s="516"/>
      <c r="E67" s="516"/>
      <c r="F67" s="516"/>
      <c r="G67" s="516"/>
      <c r="H67" s="516"/>
      <c r="I67" s="516"/>
      <c r="J67" s="516"/>
      <c r="K67" s="516"/>
      <c r="L67" s="516"/>
      <c r="M67" s="516"/>
      <c r="N67" s="516"/>
      <c r="O67" s="516"/>
      <c r="P67" s="516"/>
      <c r="Q67" s="516"/>
      <c r="R67" s="516"/>
      <c r="S67" s="515"/>
    </row>
    <row r="68" spans="1:19" ht="90" customHeight="1" x14ac:dyDescent="0.2">
      <c r="A68" s="514"/>
      <c r="B68" s="513"/>
      <c r="C68" s="513"/>
      <c r="D68" s="513"/>
      <c r="E68" s="513"/>
      <c r="F68" s="513"/>
      <c r="G68" s="513"/>
      <c r="H68" s="513"/>
      <c r="I68" s="513"/>
      <c r="J68" s="513"/>
      <c r="K68" s="513"/>
      <c r="L68" s="513"/>
      <c r="M68" s="513"/>
      <c r="N68" s="513"/>
      <c r="O68" s="513"/>
      <c r="P68" s="513"/>
      <c r="Q68" s="513"/>
      <c r="R68" s="513"/>
      <c r="S68" s="512"/>
    </row>
    <row r="69" spans="1:19" ht="5.0999999999999996" customHeight="1" x14ac:dyDescent="0.2">
      <c r="A69" s="499"/>
      <c r="B69" s="499"/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</row>
    <row r="70" spans="1:19" ht="15" customHeight="1" x14ac:dyDescent="0.2">
      <c r="A70" s="511" t="s">
        <v>56</v>
      </c>
      <c r="B70" s="510"/>
      <c r="C70" s="510"/>
      <c r="D70" s="510"/>
      <c r="E70" s="510"/>
      <c r="F70" s="510"/>
      <c r="G70" s="510"/>
      <c r="H70" s="510"/>
      <c r="I70" s="510"/>
      <c r="J70" s="510"/>
      <c r="K70" s="510"/>
      <c r="L70" s="510"/>
      <c r="M70" s="510"/>
      <c r="N70" s="510"/>
      <c r="O70" s="510"/>
      <c r="P70" s="510"/>
      <c r="Q70" s="510"/>
      <c r="R70" s="510"/>
      <c r="S70" s="509"/>
    </row>
    <row r="71" spans="1:19" ht="90" customHeight="1" x14ac:dyDescent="0.2">
      <c r="A71" s="508"/>
      <c r="B71" s="507"/>
      <c r="C71" s="507"/>
      <c r="D71" s="507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R71" s="507"/>
      <c r="S71" s="506"/>
    </row>
    <row r="72" spans="1:19" ht="30" customHeight="1" x14ac:dyDescent="0.2">
      <c r="A72" s="505" t="s">
        <v>55</v>
      </c>
      <c r="B72" s="505"/>
      <c r="C72" s="504"/>
      <c r="D72" s="504"/>
      <c r="E72" s="504"/>
      <c r="F72" s="504"/>
      <c r="G72" s="504"/>
      <c r="H72" s="504"/>
    </row>
    <row r="73" spans="1:19" x14ac:dyDescent="0.2">
      <c r="K73" s="500" t="s">
        <v>29</v>
      </c>
      <c r="L73" s="502" t="s">
        <v>214</v>
      </c>
      <c r="M73" s="503"/>
      <c r="N73" s="503"/>
      <c r="O73" s="502" t="s">
        <v>245</v>
      </c>
      <c r="P73" s="501"/>
    </row>
    <row r="74" spans="1:19" x14ac:dyDescent="0.2">
      <c r="K74" s="500" t="s">
        <v>52</v>
      </c>
      <c r="L74" s="502" t="s">
        <v>213</v>
      </c>
      <c r="M74" s="503"/>
      <c r="N74" s="503"/>
      <c r="O74" s="502" t="s">
        <v>244</v>
      </c>
      <c r="P74" s="501"/>
    </row>
    <row r="75" spans="1:19" x14ac:dyDescent="0.2">
      <c r="K75" s="500" t="s">
        <v>49</v>
      </c>
      <c r="L75" s="502" t="s">
        <v>212</v>
      </c>
      <c r="M75" s="503"/>
      <c r="N75" s="503"/>
      <c r="O75" s="502" t="s">
        <v>145</v>
      </c>
      <c r="P75" s="501"/>
    </row>
    <row r="76" spans="1:19" x14ac:dyDescent="0.2">
      <c r="K76" s="500" t="s">
        <v>46</v>
      </c>
      <c r="L76" s="502" t="s">
        <v>211</v>
      </c>
      <c r="M76" s="503"/>
      <c r="N76" s="503"/>
      <c r="O76" s="502" t="s">
        <v>143</v>
      </c>
      <c r="P76" s="501"/>
    </row>
    <row r="77" spans="1:19" x14ac:dyDescent="0.2">
      <c r="K77" s="500" t="s">
        <v>43</v>
      </c>
      <c r="L77" s="502" t="s">
        <v>131</v>
      </c>
      <c r="M77" s="503"/>
      <c r="N77" s="503"/>
      <c r="O77" s="502" t="s">
        <v>243</v>
      </c>
      <c r="P77" s="501"/>
    </row>
    <row r="78" spans="1:19" x14ac:dyDescent="0.2">
      <c r="K78" s="500" t="s">
        <v>40</v>
      </c>
      <c r="L78" s="502" t="s">
        <v>210</v>
      </c>
      <c r="M78" s="503"/>
      <c r="N78" s="503"/>
      <c r="O78" s="502" t="s">
        <v>27</v>
      </c>
      <c r="P78" s="501"/>
    </row>
    <row r="79" spans="1:19" x14ac:dyDescent="0.2">
      <c r="K79" s="500" t="s">
        <v>37</v>
      </c>
      <c r="L79" s="502" t="s">
        <v>209</v>
      </c>
      <c r="M79" s="503"/>
      <c r="N79" s="503"/>
      <c r="O79" s="502" t="s">
        <v>139</v>
      </c>
      <c r="P79" s="501"/>
    </row>
    <row r="80" spans="1:19" x14ac:dyDescent="0.2">
      <c r="K80" s="500" t="s">
        <v>35</v>
      </c>
      <c r="L80" s="502" t="s">
        <v>140</v>
      </c>
      <c r="M80" s="503"/>
      <c r="N80" s="503"/>
      <c r="O80" s="502" t="s">
        <v>242</v>
      </c>
      <c r="P80" s="501"/>
    </row>
    <row r="81" spans="11:16" x14ac:dyDescent="0.2">
      <c r="K81" s="500" t="s">
        <v>32</v>
      </c>
      <c r="L81" s="502" t="s">
        <v>208</v>
      </c>
      <c r="M81" s="503"/>
      <c r="N81" s="503"/>
      <c r="O81" s="502" t="s">
        <v>15</v>
      </c>
      <c r="P81" s="501"/>
    </row>
    <row r="82" spans="11:16" x14ac:dyDescent="0.2">
      <c r="K82" s="500" t="s">
        <v>20</v>
      </c>
      <c r="L82" s="502" t="s">
        <v>147</v>
      </c>
      <c r="M82" s="503"/>
      <c r="N82" s="503"/>
      <c r="O82" s="502" t="s">
        <v>241</v>
      </c>
      <c r="P82" s="501"/>
    </row>
    <row r="83" spans="11:16" x14ac:dyDescent="0.2">
      <c r="K83" s="500" t="s">
        <v>26</v>
      </c>
      <c r="L83" s="502" t="s">
        <v>207</v>
      </c>
      <c r="M83" s="503"/>
      <c r="N83" s="503"/>
      <c r="O83" s="502" t="s">
        <v>50</v>
      </c>
      <c r="P83" s="501"/>
    </row>
    <row r="84" spans="11:16" x14ac:dyDescent="0.2">
      <c r="K84" s="500" t="s">
        <v>23</v>
      </c>
      <c r="L84" s="502" t="s">
        <v>206</v>
      </c>
      <c r="M84" s="503"/>
      <c r="N84" s="503"/>
      <c r="O84" s="502" t="s">
        <v>38</v>
      </c>
      <c r="P84" s="501"/>
    </row>
    <row r="85" spans="11:16" x14ac:dyDescent="0.2">
      <c r="K85" s="500" t="s">
        <v>129</v>
      </c>
      <c r="L85" s="502" t="s">
        <v>205</v>
      </c>
      <c r="M85" s="503"/>
      <c r="N85" s="503"/>
      <c r="O85" s="502" t="s">
        <v>240</v>
      </c>
      <c r="P85" s="501"/>
    </row>
    <row r="86" spans="11:16" x14ac:dyDescent="0.2">
      <c r="K86" s="500" t="s">
        <v>17</v>
      </c>
      <c r="L86" s="502" t="s">
        <v>204</v>
      </c>
      <c r="M86" s="503"/>
      <c r="N86" s="503"/>
      <c r="O86" s="502" t="s">
        <v>239</v>
      </c>
      <c r="P86" s="501"/>
    </row>
    <row r="87" spans="11:16" x14ac:dyDescent="0.2">
      <c r="K87" s="500" t="s">
        <v>14</v>
      </c>
      <c r="L87" s="502"/>
      <c r="M87" s="503"/>
      <c r="N87" s="503"/>
      <c r="O87" s="502" t="s">
        <v>33</v>
      </c>
      <c r="P87" s="501"/>
    </row>
    <row r="88" spans="11:16" x14ac:dyDescent="0.2">
      <c r="K88" s="500" t="s">
        <v>11</v>
      </c>
      <c r="L88" s="502"/>
      <c r="M88" s="503"/>
      <c r="N88" s="503"/>
      <c r="O88" s="502" t="s">
        <v>238</v>
      </c>
      <c r="P88" s="501"/>
    </row>
    <row r="89" spans="11:16" x14ac:dyDescent="0.2">
      <c r="K89" s="500" t="s">
        <v>8</v>
      </c>
      <c r="L89" s="499"/>
      <c r="M89" s="499"/>
      <c r="N89" s="499"/>
      <c r="O89" s="502" t="s">
        <v>47</v>
      </c>
      <c r="P89" s="501"/>
    </row>
    <row r="90" spans="11:16" x14ac:dyDescent="0.2">
      <c r="K90" s="500" t="s">
        <v>7</v>
      </c>
      <c r="L90" s="499"/>
      <c r="M90" s="499"/>
      <c r="N90" s="499"/>
      <c r="O90" s="502" t="s">
        <v>124</v>
      </c>
      <c r="P90" s="501"/>
    </row>
    <row r="91" spans="11:16" x14ac:dyDescent="0.2">
      <c r="K91" s="500" t="s">
        <v>6</v>
      </c>
      <c r="L91" s="499"/>
      <c r="M91" s="499"/>
      <c r="N91" s="499"/>
      <c r="O91" s="502" t="s">
        <v>44</v>
      </c>
      <c r="P91" s="501"/>
    </row>
    <row r="92" spans="11:16" x14ac:dyDescent="0.2">
      <c r="K92" s="500" t="s">
        <v>5</v>
      </c>
      <c r="L92" s="499"/>
      <c r="M92" s="499"/>
      <c r="N92" s="499"/>
      <c r="O92" s="502" t="s">
        <v>12</v>
      </c>
      <c r="P92" s="501"/>
    </row>
    <row r="93" spans="11:16" x14ac:dyDescent="0.2">
      <c r="K93" s="500" t="s">
        <v>4</v>
      </c>
      <c r="L93" s="499"/>
      <c r="M93" s="499"/>
      <c r="N93" s="499"/>
      <c r="O93" s="502" t="s">
        <v>122</v>
      </c>
      <c r="P93" s="501"/>
    </row>
    <row r="94" spans="11:16" x14ac:dyDescent="0.2">
      <c r="K94" s="500" t="s">
        <v>3</v>
      </c>
      <c r="L94" s="499"/>
      <c r="M94" s="499"/>
      <c r="N94" s="499"/>
      <c r="O94" s="499"/>
      <c r="P94" s="499"/>
    </row>
    <row r="95" spans="11:16" x14ac:dyDescent="0.2">
      <c r="K95" s="500" t="s">
        <v>2</v>
      </c>
      <c r="L95" s="499"/>
      <c r="M95" s="499"/>
      <c r="N95" s="499"/>
      <c r="O95" s="499"/>
      <c r="P95" s="499"/>
    </row>
    <row r="96" spans="11:16" x14ac:dyDescent="0.2">
      <c r="K96" s="500" t="s">
        <v>1</v>
      </c>
      <c r="L96" s="499"/>
      <c r="M96" s="499"/>
      <c r="N96" s="499"/>
      <c r="O96" s="499"/>
      <c r="P96" s="499"/>
    </row>
    <row r="97" spans="11:16" x14ac:dyDescent="0.2">
      <c r="K97" s="500" t="s">
        <v>0</v>
      </c>
      <c r="L97" s="499"/>
      <c r="M97" s="499"/>
      <c r="N97" s="499"/>
      <c r="O97" s="499"/>
      <c r="P97" s="499"/>
    </row>
    <row r="98" spans="11:16" hidden="1" x14ac:dyDescent="0.2"/>
    <row r="99" spans="11:16" hidden="1" x14ac:dyDescent="0.2"/>
    <row r="100" spans="11:16" hidden="1" x14ac:dyDescent="0.2"/>
    <row r="101" spans="11:16" hidden="1" x14ac:dyDescent="0.2"/>
    <row r="102" spans="11:16" hidden="1" x14ac:dyDescent="0.2"/>
    <row r="103" spans="11:16" hidden="1" x14ac:dyDescent="0.2"/>
    <row r="104" spans="11:16" hidden="1" x14ac:dyDescent="0.2"/>
    <row r="105" spans="11:16" hidden="1" x14ac:dyDescent="0.2"/>
    <row r="106" spans="11:16" hidden="1" x14ac:dyDescent="0.2"/>
    <row r="107" spans="11:16" hidden="1" x14ac:dyDescent="0.2"/>
    <row r="108" spans="11:16" hidden="1" x14ac:dyDescent="0.2"/>
    <row r="109" spans="11:16" hidden="1" x14ac:dyDescent="0.2"/>
    <row r="110" spans="11:16" hidden="1" x14ac:dyDescent="0.2"/>
    <row r="111" spans="11:16" hidden="1" x14ac:dyDescent="0.2"/>
    <row r="112" spans="11:16" hidden="1" x14ac:dyDescent="0.2"/>
    <row r="113" hidden="1" x14ac:dyDescent="0.2"/>
    <row r="114" hidden="1" x14ac:dyDescent="0.2"/>
  </sheetData>
  <sheetProtection selectLockedCells="1"/>
  <mergeCells count="94">
    <mergeCell ref="M47:O47"/>
    <mergeCell ref="A72:B72"/>
    <mergeCell ref="C72:H72"/>
    <mergeCell ref="A67:S67"/>
    <mergeCell ref="A68:S68"/>
    <mergeCell ref="A70:S70"/>
    <mergeCell ref="A71:S71"/>
    <mergeCell ref="M48:O48"/>
    <mergeCell ref="C49:H49"/>
    <mergeCell ref="L49:M49"/>
    <mergeCell ref="K20:L21"/>
    <mergeCell ref="I35:I37"/>
    <mergeCell ref="Q47:R47"/>
    <mergeCell ref="A58:S58"/>
    <mergeCell ref="Q53:S53"/>
    <mergeCell ref="A55:S55"/>
    <mergeCell ref="A56:S56"/>
    <mergeCell ref="C52:D52"/>
    <mergeCell ref="J52:K52"/>
    <mergeCell ref="C53:D53"/>
    <mergeCell ref="K25:L25"/>
    <mergeCell ref="S11:S13"/>
    <mergeCell ref="S35:S37"/>
    <mergeCell ref="S17:S19"/>
    <mergeCell ref="K26:L27"/>
    <mergeCell ref="K32:L33"/>
    <mergeCell ref="K31:L31"/>
    <mergeCell ref="K34:L35"/>
    <mergeCell ref="K37:L37"/>
    <mergeCell ref="S23:S25"/>
    <mergeCell ref="N5:Q5"/>
    <mergeCell ref="K13:L13"/>
    <mergeCell ref="K14:L15"/>
    <mergeCell ref="K5:L5"/>
    <mergeCell ref="K6:L6"/>
    <mergeCell ref="K8:L9"/>
    <mergeCell ref="K10:L11"/>
    <mergeCell ref="M5:M6"/>
    <mergeCell ref="D5:G5"/>
    <mergeCell ref="K22:L23"/>
    <mergeCell ref="S41:S43"/>
    <mergeCell ref="S29:S31"/>
    <mergeCell ref="K38:L39"/>
    <mergeCell ref="K43:L43"/>
    <mergeCell ref="K40:L41"/>
    <mergeCell ref="K16:L17"/>
    <mergeCell ref="K19:L19"/>
    <mergeCell ref="I17:I19"/>
    <mergeCell ref="L1:N1"/>
    <mergeCell ref="O1:P1"/>
    <mergeCell ref="Q1:S1"/>
    <mergeCell ref="B3:I3"/>
    <mergeCell ref="B1:C2"/>
    <mergeCell ref="D1:I1"/>
    <mergeCell ref="L3:S3"/>
    <mergeCell ref="I23:I25"/>
    <mergeCell ref="G47:H47"/>
    <mergeCell ref="C47:E47"/>
    <mergeCell ref="C5:C6"/>
    <mergeCell ref="A6:B6"/>
    <mergeCell ref="A10:B11"/>
    <mergeCell ref="A5:B5"/>
    <mergeCell ref="A8:B9"/>
    <mergeCell ref="I11:I13"/>
    <mergeCell ref="A14:B15"/>
    <mergeCell ref="C48:E48"/>
    <mergeCell ref="K28:L29"/>
    <mergeCell ref="I29:I31"/>
    <mergeCell ref="I41:I43"/>
    <mergeCell ref="A43:B43"/>
    <mergeCell ref="A40:B41"/>
    <mergeCell ref="A38:B39"/>
    <mergeCell ref="A37:B37"/>
    <mergeCell ref="A34:B35"/>
    <mergeCell ref="B64:C64"/>
    <mergeCell ref="E64:H64"/>
    <mergeCell ref="L64:M64"/>
    <mergeCell ref="O64:R64"/>
    <mergeCell ref="P49:S49"/>
    <mergeCell ref="B63:C63"/>
    <mergeCell ref="E63:H63"/>
    <mergeCell ref="L63:M63"/>
    <mergeCell ref="O63:R63"/>
    <mergeCell ref="J53:K53"/>
    <mergeCell ref="A32:B33"/>
    <mergeCell ref="A31:B31"/>
    <mergeCell ref="A13:B13"/>
    <mergeCell ref="A22:B23"/>
    <mergeCell ref="A28:B29"/>
    <mergeCell ref="A26:B27"/>
    <mergeCell ref="A20:B21"/>
    <mergeCell ref="A19:B19"/>
    <mergeCell ref="A25:B25"/>
    <mergeCell ref="A16:B17"/>
  </mergeCells>
  <conditionalFormatting sqref="A8:B9">
    <cfRule type="containsErrors" dxfId="47" priority="24" stopIfTrue="1">
      <formula>ISERROR(A8)</formula>
    </cfRule>
  </conditionalFormatting>
  <conditionalFormatting sqref="A10:B11">
    <cfRule type="containsErrors" dxfId="46" priority="23" stopIfTrue="1">
      <formula>ISERROR(A10)</formula>
    </cfRule>
  </conditionalFormatting>
  <conditionalFormatting sqref="A14:B15">
    <cfRule type="containsErrors" dxfId="45" priority="22" stopIfTrue="1">
      <formula>ISERROR(A14)</formula>
    </cfRule>
  </conditionalFormatting>
  <conditionalFormatting sqref="A16:B17">
    <cfRule type="containsErrors" dxfId="44" priority="21" stopIfTrue="1">
      <formula>ISERROR(A16)</formula>
    </cfRule>
  </conditionalFormatting>
  <conditionalFormatting sqref="A20:B21">
    <cfRule type="containsErrors" dxfId="43" priority="20" stopIfTrue="1">
      <formula>ISERROR(A20)</formula>
    </cfRule>
  </conditionalFormatting>
  <conditionalFormatting sqref="A22:B23">
    <cfRule type="containsErrors" dxfId="42" priority="19" stopIfTrue="1">
      <formula>ISERROR(A22)</formula>
    </cfRule>
  </conditionalFormatting>
  <conditionalFormatting sqref="A26:B27">
    <cfRule type="containsErrors" dxfId="41" priority="18" stopIfTrue="1">
      <formula>ISERROR(A26)</formula>
    </cfRule>
  </conditionalFormatting>
  <conditionalFormatting sqref="A28:B29">
    <cfRule type="containsErrors" dxfId="40" priority="17" stopIfTrue="1">
      <formula>ISERROR(A28)</formula>
    </cfRule>
  </conditionalFormatting>
  <conditionalFormatting sqref="A32:B33">
    <cfRule type="containsErrors" dxfId="39" priority="16" stopIfTrue="1">
      <formula>ISERROR(A32)</formula>
    </cfRule>
  </conditionalFormatting>
  <conditionalFormatting sqref="A34:B35">
    <cfRule type="containsErrors" dxfId="38" priority="15" stopIfTrue="1">
      <formula>ISERROR(A34)</formula>
    </cfRule>
  </conditionalFormatting>
  <conditionalFormatting sqref="A38:B39">
    <cfRule type="containsErrors" dxfId="37" priority="14" stopIfTrue="1">
      <formula>ISERROR(A38)</formula>
    </cfRule>
  </conditionalFormatting>
  <conditionalFormatting sqref="A40:B41">
    <cfRule type="containsErrors" dxfId="36" priority="13" stopIfTrue="1">
      <formula>ISERROR(A40)</formula>
    </cfRule>
  </conditionalFormatting>
  <conditionalFormatting sqref="K8:L9">
    <cfRule type="containsErrors" dxfId="35" priority="12" stopIfTrue="1">
      <formula>ISERROR(K8)</formula>
    </cfRule>
  </conditionalFormatting>
  <conditionalFormatting sqref="K10:L11">
    <cfRule type="containsErrors" dxfId="34" priority="11" stopIfTrue="1">
      <formula>ISERROR(K10)</formula>
    </cfRule>
  </conditionalFormatting>
  <conditionalFormatting sqref="K14:L15">
    <cfRule type="containsErrors" dxfId="33" priority="10" stopIfTrue="1">
      <formula>ISERROR(K14)</formula>
    </cfRule>
  </conditionalFormatting>
  <conditionalFormatting sqref="K16:L17">
    <cfRule type="containsErrors" dxfId="32" priority="9" stopIfTrue="1">
      <formula>ISERROR(K16)</formula>
    </cfRule>
  </conditionalFormatting>
  <conditionalFormatting sqref="K20:L21">
    <cfRule type="containsErrors" dxfId="31" priority="8" stopIfTrue="1">
      <formula>ISERROR(K20)</formula>
    </cfRule>
  </conditionalFormatting>
  <conditionalFormatting sqref="K22:L23">
    <cfRule type="containsErrors" dxfId="30" priority="7" stopIfTrue="1">
      <formula>ISERROR(K22)</formula>
    </cfRule>
  </conditionalFormatting>
  <conditionalFormatting sqref="K26:L27">
    <cfRule type="containsErrors" dxfId="29" priority="6" stopIfTrue="1">
      <formula>ISERROR(K26)</formula>
    </cfRule>
  </conditionalFormatting>
  <conditionalFormatting sqref="K28:L29">
    <cfRule type="containsErrors" dxfId="28" priority="5" stopIfTrue="1">
      <formula>ISERROR(K28)</formula>
    </cfRule>
  </conditionalFormatting>
  <conditionalFormatting sqref="K32:L33">
    <cfRule type="containsErrors" dxfId="27" priority="4" stopIfTrue="1">
      <formula>ISERROR(K32)</formula>
    </cfRule>
  </conditionalFormatting>
  <conditionalFormatting sqref="K34:L35">
    <cfRule type="containsErrors" dxfId="26" priority="3" stopIfTrue="1">
      <formula>ISERROR(K34)</formula>
    </cfRule>
  </conditionalFormatting>
  <conditionalFormatting sqref="K38:L39">
    <cfRule type="containsErrors" dxfId="25" priority="2" stopIfTrue="1">
      <formula>ISERROR(K38)</formula>
    </cfRule>
  </conditionalFormatting>
  <conditionalFormatting sqref="K40:L41">
    <cfRule type="containsErrors" dxfId="24" priority="1" stopIfTrue="1">
      <formula>ISERROR(K40)</formula>
    </cfRule>
  </conditionalFormatting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$O$73:$O$93</formula1>
    </dataValidation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$L$73:$L$88</formula1>
    </dataValidation>
    <dataValidation type="list" allowBlank="1" showInputMessage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$K$85:$K$97</formula1>
    </dataValidation>
    <dataValidation type="list" allowBlank="1" showInputMessage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$K$73:$K$84</formula1>
    </dataValidation>
    <dataValidation type="whole" allowBlank="1" showInputMessage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InputMessage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showGridLines="0" showRowColHeaders="0" zoomScaleNormal="100" workbookViewId="0">
      <selection activeCell="G13" sqref="G13"/>
    </sheetView>
  </sheetViews>
  <sheetFormatPr defaultRowHeight="12.75" zeroHeight="1" x14ac:dyDescent="0.2"/>
  <cols>
    <col min="1" max="1" width="10.7109375" style="70" customWidth="1"/>
    <col min="2" max="2" width="15.7109375" style="70" customWidth="1"/>
    <col min="3" max="3" width="5.7109375" style="70" customWidth="1"/>
    <col min="4" max="5" width="6.7109375" style="70" customWidth="1"/>
    <col min="6" max="6" width="4.7109375" style="70" customWidth="1"/>
    <col min="7" max="7" width="6.7109375" style="70" customWidth="1"/>
    <col min="8" max="8" width="5.7109375" style="70" customWidth="1"/>
    <col min="9" max="9" width="6.7109375" style="70" customWidth="1"/>
    <col min="10" max="10" width="1.7109375" style="70" customWidth="1"/>
    <col min="11" max="11" width="10.7109375" style="70" customWidth="1"/>
    <col min="12" max="12" width="15.7109375" style="70" customWidth="1"/>
    <col min="13" max="13" width="5.7109375" style="70" customWidth="1"/>
    <col min="14" max="15" width="6.7109375" style="70" customWidth="1"/>
    <col min="16" max="16" width="4.7109375" style="70" customWidth="1"/>
    <col min="17" max="17" width="6.7109375" style="70" customWidth="1"/>
    <col min="18" max="18" width="5.7109375" style="70" customWidth="1"/>
    <col min="19" max="19" width="6.7109375" style="70" customWidth="1"/>
    <col min="20" max="20" width="1.5703125" style="70" customWidth="1"/>
    <col min="21" max="21" width="0" style="498" hidden="1" customWidth="1"/>
    <col min="22" max="254" width="0" style="70" hidden="1" customWidth="1"/>
    <col min="255" max="255" width="5.28515625" style="70" customWidth="1"/>
    <col min="256" max="16384" width="9.140625" style="70"/>
  </cols>
  <sheetData>
    <row r="1" spans="1:19" ht="40.5" customHeight="1" x14ac:dyDescent="0.4">
      <c r="B1" s="655" t="s">
        <v>121</v>
      </c>
      <c r="C1" s="655"/>
      <c r="D1" s="654" t="s">
        <v>120</v>
      </c>
      <c r="E1" s="654"/>
      <c r="F1" s="654"/>
      <c r="G1" s="654"/>
      <c r="H1" s="654"/>
      <c r="I1" s="654"/>
      <c r="K1" s="653" t="s">
        <v>119</v>
      </c>
      <c r="L1" s="652" t="s">
        <v>50</v>
      </c>
      <c r="M1" s="652"/>
      <c r="N1" s="652"/>
      <c r="O1" s="651" t="s">
        <v>118</v>
      </c>
      <c r="P1" s="651"/>
      <c r="Q1" s="650">
        <v>42255</v>
      </c>
      <c r="R1" s="650"/>
      <c r="S1" s="650"/>
    </row>
    <row r="2" spans="1:19" ht="9.9499999999999993" customHeight="1" thickBot="1" x14ac:dyDescent="0.25">
      <c r="B2" s="649"/>
      <c r="C2" s="649"/>
    </row>
    <row r="3" spans="1:19" ht="20.100000000000001" customHeight="1" thickBot="1" x14ac:dyDescent="0.25">
      <c r="A3" s="648" t="s">
        <v>64</v>
      </c>
      <c r="B3" s="647" t="s">
        <v>213</v>
      </c>
      <c r="C3" s="646"/>
      <c r="D3" s="646"/>
      <c r="E3" s="646"/>
      <c r="F3" s="646"/>
      <c r="G3" s="646"/>
      <c r="H3" s="646"/>
      <c r="I3" s="645"/>
      <c r="K3" s="648" t="s">
        <v>63</v>
      </c>
      <c r="L3" s="647" t="s">
        <v>205</v>
      </c>
      <c r="M3" s="646"/>
      <c r="N3" s="646"/>
      <c r="O3" s="646"/>
      <c r="P3" s="646"/>
      <c r="Q3" s="646"/>
      <c r="R3" s="646"/>
      <c r="S3" s="645"/>
    </row>
    <row r="4" spans="1:19" ht="5.0999999999999996" customHeight="1" x14ac:dyDescent="0.2"/>
    <row r="5" spans="1:19" ht="12.95" customHeight="1" x14ac:dyDescent="0.2">
      <c r="A5" s="552" t="s">
        <v>114</v>
      </c>
      <c r="B5" s="644"/>
      <c r="C5" s="643" t="s">
        <v>113</v>
      </c>
      <c r="D5" s="642" t="s">
        <v>112</v>
      </c>
      <c r="E5" s="641"/>
      <c r="F5" s="641"/>
      <c r="G5" s="640"/>
      <c r="H5" s="639"/>
      <c r="I5" s="638" t="s">
        <v>111</v>
      </c>
      <c r="K5" s="552" t="s">
        <v>114</v>
      </c>
      <c r="L5" s="644"/>
      <c r="M5" s="643" t="s">
        <v>113</v>
      </c>
      <c r="N5" s="642" t="s">
        <v>112</v>
      </c>
      <c r="O5" s="641"/>
      <c r="P5" s="641"/>
      <c r="Q5" s="640"/>
      <c r="R5" s="639"/>
      <c r="S5" s="638" t="s">
        <v>111</v>
      </c>
    </row>
    <row r="6" spans="1:19" ht="12.95" customHeight="1" x14ac:dyDescent="0.2">
      <c r="A6" s="637" t="s">
        <v>110</v>
      </c>
      <c r="B6" s="636"/>
      <c r="C6" s="635"/>
      <c r="D6" s="634" t="s">
        <v>109</v>
      </c>
      <c r="E6" s="633" t="s">
        <v>108</v>
      </c>
      <c r="F6" s="633" t="s">
        <v>107</v>
      </c>
      <c r="G6" s="632" t="s">
        <v>83</v>
      </c>
      <c r="H6" s="631"/>
      <c r="I6" s="630" t="s">
        <v>106</v>
      </c>
      <c r="K6" s="637" t="s">
        <v>110</v>
      </c>
      <c r="L6" s="636"/>
      <c r="M6" s="635"/>
      <c r="N6" s="634" t="s">
        <v>109</v>
      </c>
      <c r="O6" s="633" t="s">
        <v>108</v>
      </c>
      <c r="P6" s="633" t="s">
        <v>107</v>
      </c>
      <c r="Q6" s="632" t="s">
        <v>83</v>
      </c>
      <c r="R6" s="631"/>
      <c r="S6" s="630" t="s">
        <v>106</v>
      </c>
    </row>
    <row r="7" spans="1:19" ht="5.0999999999999996" customHeight="1" x14ac:dyDescent="0.2">
      <c r="A7" s="566"/>
      <c r="B7" s="566"/>
      <c r="K7" s="566"/>
      <c r="L7" s="566"/>
    </row>
    <row r="8" spans="1:19" ht="12.95" customHeight="1" x14ac:dyDescent="0.2">
      <c r="A8" s="607" t="str">
        <f>DGET([3]soupisky!$A$1:$E$484,"PRIJM",A12:A13)</f>
        <v>Krupička</v>
      </c>
      <c r="B8" s="629"/>
      <c r="C8" s="628">
        <v>1</v>
      </c>
      <c r="D8" s="627">
        <v>139</v>
      </c>
      <c r="E8" s="626">
        <v>41</v>
      </c>
      <c r="F8" s="626">
        <v>8</v>
      </c>
      <c r="G8" s="625">
        <f>IF(ISBLANK(D8),"",D8+E8)</f>
        <v>180</v>
      </c>
      <c r="H8" s="592"/>
      <c r="I8" s="608"/>
      <c r="K8" s="607" t="str">
        <f>DGET([3]soupisky!$A$1:$E$484,"PRIJM",K12:K13)</f>
        <v>Polák</v>
      </c>
      <c r="L8" s="629"/>
      <c r="M8" s="628">
        <v>2</v>
      </c>
      <c r="N8" s="627">
        <v>143</v>
      </c>
      <c r="O8" s="626">
        <v>68</v>
      </c>
      <c r="P8" s="626">
        <v>1</v>
      </c>
      <c r="Q8" s="625">
        <f>IF(ISBLANK(N8),"",N8+O8)</f>
        <v>211</v>
      </c>
      <c r="R8" s="592"/>
      <c r="S8" s="608"/>
    </row>
    <row r="9" spans="1:19" ht="12.95" customHeight="1" x14ac:dyDescent="0.2">
      <c r="A9" s="601"/>
      <c r="B9" s="624"/>
      <c r="C9" s="612">
        <v>2</v>
      </c>
      <c r="D9" s="611">
        <v>129</v>
      </c>
      <c r="E9" s="610">
        <v>71</v>
      </c>
      <c r="F9" s="610">
        <v>3</v>
      </c>
      <c r="G9" s="609">
        <f>IF(ISBLANK(D9),"",D9+E9)</f>
        <v>200</v>
      </c>
      <c r="H9" s="592"/>
      <c r="I9" s="608"/>
      <c r="K9" s="601"/>
      <c r="L9" s="624"/>
      <c r="M9" s="612">
        <v>1</v>
      </c>
      <c r="N9" s="611">
        <v>141</v>
      </c>
      <c r="O9" s="610">
        <v>72</v>
      </c>
      <c r="P9" s="610">
        <v>0</v>
      </c>
      <c r="Q9" s="609">
        <f>IF(ISBLANK(N9),"",N9+O9)</f>
        <v>213</v>
      </c>
      <c r="R9" s="592"/>
      <c r="S9" s="608"/>
    </row>
    <row r="10" spans="1:19" ht="9.9499999999999993" customHeight="1" x14ac:dyDescent="0.2">
      <c r="A10" s="607" t="str">
        <f>DGET([3]soupisky!$A$1:$E$484,"JMENO",A12:A13)</f>
        <v>Bohuslav</v>
      </c>
      <c r="B10" s="606"/>
      <c r="C10" s="605"/>
      <c r="D10" s="604"/>
      <c r="E10" s="604"/>
      <c r="F10" s="604"/>
      <c r="G10" s="603" t="str">
        <f>IF(ISBLANK(D10),"",D10+E10)</f>
        <v/>
      </c>
      <c r="H10" s="592"/>
      <c r="I10" s="602"/>
      <c r="K10" s="607" t="str">
        <f>DGET([3]soupisky!$A$1:$E$484,"jmeno",K12:K13)</f>
        <v>Luboš</v>
      </c>
      <c r="L10" s="606"/>
      <c r="M10" s="605"/>
      <c r="N10" s="604"/>
      <c r="O10" s="604"/>
      <c r="P10" s="604"/>
      <c r="Q10" s="603" t="str">
        <f>IF(ISBLANK(N10),"",N10+O10)</f>
        <v/>
      </c>
      <c r="R10" s="592"/>
      <c r="S10" s="602"/>
    </row>
    <row r="11" spans="1:19" ht="9.9499999999999993" customHeight="1" thickBot="1" x14ac:dyDescent="0.25">
      <c r="A11" s="601"/>
      <c r="B11" s="600"/>
      <c r="C11" s="599"/>
      <c r="D11" s="598"/>
      <c r="E11" s="598"/>
      <c r="F11" s="598"/>
      <c r="G11" s="623" t="str">
        <f>IF(ISBLANK(D11),"",D11+E11)</f>
        <v/>
      </c>
      <c r="H11" s="592"/>
      <c r="I11" s="596">
        <f>IF(ISNUMBER(G13),IF(G13&gt;Q13,2,IF(G13=Q13,1,0)),"")</f>
        <v>0</v>
      </c>
      <c r="K11" s="601"/>
      <c r="L11" s="600"/>
      <c r="M11" s="599"/>
      <c r="N11" s="598"/>
      <c r="O11" s="598"/>
      <c r="P11" s="598"/>
      <c r="Q11" s="623" t="str">
        <f>IF(ISBLANK(N11),"",N11+O11)</f>
        <v/>
      </c>
      <c r="R11" s="592"/>
      <c r="S11" s="596">
        <f>IF(ISNUMBER(Q13),IF(G13&lt;Q13,2,IF(G13=Q13,1,0)),"")</f>
        <v>2</v>
      </c>
    </row>
    <row r="12" spans="1:19" ht="9.9499999999999993" hidden="1" customHeight="1" thickBot="1" x14ac:dyDescent="0.25">
      <c r="A12" s="595" t="s">
        <v>217</v>
      </c>
      <c r="B12" s="594"/>
      <c r="C12" s="593"/>
      <c r="D12" s="592"/>
      <c r="E12" s="592"/>
      <c r="F12" s="592"/>
      <c r="G12" s="592"/>
      <c r="H12" s="592"/>
      <c r="I12" s="591"/>
      <c r="K12" s="595" t="s">
        <v>217</v>
      </c>
      <c r="L12" s="594"/>
      <c r="M12" s="593"/>
      <c r="N12" s="592"/>
      <c r="O12" s="592"/>
      <c r="P12" s="592"/>
      <c r="Q12" s="592"/>
      <c r="R12" s="592"/>
      <c r="S12" s="591"/>
    </row>
    <row r="13" spans="1:19" ht="15.95" customHeight="1" thickBot="1" x14ac:dyDescent="0.25">
      <c r="A13" s="590">
        <v>761</v>
      </c>
      <c r="B13" s="589"/>
      <c r="C13" s="588" t="s">
        <v>83</v>
      </c>
      <c r="D13" s="587">
        <f>IF(ISNUMBER(D8),SUM(D8:D11),"")</f>
        <v>268</v>
      </c>
      <c r="E13" s="586">
        <f>IF(ISNUMBER(E8),SUM(E8:E11),"")</f>
        <v>112</v>
      </c>
      <c r="F13" s="585">
        <f>IF(ISNUMBER(F8),SUM(F8:F11),"")</f>
        <v>11</v>
      </c>
      <c r="G13" s="584">
        <f>IF(ISNUMBER(G8),SUM(G8:G11),"")</f>
        <v>380</v>
      </c>
      <c r="H13" s="583"/>
      <c r="I13" s="582"/>
      <c r="K13" s="590">
        <v>13409</v>
      </c>
      <c r="L13" s="589"/>
      <c r="M13" s="588" t="s">
        <v>83</v>
      </c>
      <c r="N13" s="587">
        <f>IF(ISNUMBER(N8),SUM(N8:N11),"")</f>
        <v>284</v>
      </c>
      <c r="O13" s="586">
        <f>IF(ISNUMBER(O8),SUM(O8:O11),"")</f>
        <v>140</v>
      </c>
      <c r="P13" s="585">
        <f>IF(ISNUMBER(P8),SUM(P8:P11),"")</f>
        <v>1</v>
      </c>
      <c r="Q13" s="584">
        <f>IF(ISNUMBER(Q8),SUM(Q8:Q11),"")</f>
        <v>424</v>
      </c>
      <c r="R13" s="583"/>
      <c r="S13" s="582"/>
    </row>
    <row r="14" spans="1:19" ht="12.95" customHeight="1" thickTop="1" x14ac:dyDescent="0.2">
      <c r="A14" s="622" t="str">
        <f>DGET([3]soupisky!$A$1:$E$484,"PRIJM",A18:A19)</f>
        <v>Erben</v>
      </c>
      <c r="B14" s="621"/>
      <c r="C14" s="616">
        <v>1</v>
      </c>
      <c r="D14" s="615">
        <v>132</v>
      </c>
      <c r="E14" s="614">
        <v>52</v>
      </c>
      <c r="F14" s="614">
        <v>3</v>
      </c>
      <c r="G14" s="613">
        <f>IF(ISBLANK(D14),"",D14+E14)</f>
        <v>184</v>
      </c>
      <c r="H14" s="592"/>
      <c r="I14" s="608"/>
      <c r="K14" s="622" t="str">
        <f>DGET([3]soupisky!$A$1:$E$484,"PRIJM",K18:K19)</f>
        <v xml:space="preserve">Hladík </v>
      </c>
      <c r="L14" s="621"/>
      <c r="M14" s="616">
        <v>2</v>
      </c>
      <c r="N14" s="615">
        <v>145</v>
      </c>
      <c r="O14" s="614">
        <v>71</v>
      </c>
      <c r="P14" s="614">
        <v>2</v>
      </c>
      <c r="Q14" s="613">
        <f>IF(ISBLANK(N14),"",N14+O14)</f>
        <v>216</v>
      </c>
      <c r="R14" s="592"/>
      <c r="S14" s="608"/>
    </row>
    <row r="15" spans="1:19" ht="12.95" customHeight="1" x14ac:dyDescent="0.2">
      <c r="A15" s="601"/>
      <c r="B15" s="600"/>
      <c r="C15" s="612">
        <v>2</v>
      </c>
      <c r="D15" s="611">
        <v>122</v>
      </c>
      <c r="E15" s="610">
        <v>56</v>
      </c>
      <c r="F15" s="610">
        <v>3</v>
      </c>
      <c r="G15" s="609">
        <f>IF(ISBLANK(D15),"",D15+E15)</f>
        <v>178</v>
      </c>
      <c r="H15" s="592"/>
      <c r="I15" s="608"/>
      <c r="K15" s="601"/>
      <c r="L15" s="600"/>
      <c r="M15" s="612">
        <v>1</v>
      </c>
      <c r="N15" s="611">
        <v>148</v>
      </c>
      <c r="O15" s="610">
        <v>71</v>
      </c>
      <c r="P15" s="610">
        <v>5</v>
      </c>
      <c r="Q15" s="609">
        <f>IF(ISBLANK(N15),"",N15+O15)</f>
        <v>219</v>
      </c>
      <c r="R15" s="592"/>
      <c r="S15" s="608"/>
    </row>
    <row r="16" spans="1:19" ht="9.9499999999999993" customHeight="1" x14ac:dyDescent="0.2">
      <c r="A16" s="607" t="str">
        <f>DGET([3]soupisky!$A$1:$E$484,"JMENO",A18:A19)</f>
        <v>Karel</v>
      </c>
      <c r="B16" s="606"/>
      <c r="C16" s="605"/>
      <c r="D16" s="604"/>
      <c r="E16" s="604"/>
      <c r="F16" s="604"/>
      <c r="G16" s="603" t="str">
        <f>IF(ISBLANK(D16),"",D16+E16)</f>
        <v/>
      </c>
      <c r="H16" s="592"/>
      <c r="I16" s="602"/>
      <c r="K16" s="607" t="str">
        <f>DGET([3]soupisky!$A$1:$E$484,"JMENO",K18:K19)</f>
        <v>Josef</v>
      </c>
      <c r="L16" s="606"/>
      <c r="M16" s="605"/>
      <c r="N16" s="604"/>
      <c r="O16" s="604"/>
      <c r="P16" s="604"/>
      <c r="Q16" s="603" t="str">
        <f>IF(ISBLANK(N16),"",N16+O16)</f>
        <v/>
      </c>
      <c r="R16" s="592"/>
      <c r="S16" s="602"/>
    </row>
    <row r="17" spans="1:19" ht="9.9499999999999993" customHeight="1" thickBot="1" x14ac:dyDescent="0.25">
      <c r="A17" s="601"/>
      <c r="B17" s="600"/>
      <c r="C17" s="599"/>
      <c r="D17" s="598"/>
      <c r="E17" s="598"/>
      <c r="F17" s="598"/>
      <c r="G17" s="597" t="str">
        <f>IF(ISBLANK(D17),"",D17+E17)</f>
        <v/>
      </c>
      <c r="H17" s="592"/>
      <c r="I17" s="596">
        <f>IF(ISNUMBER(G19),IF(G19&gt;Q19,2,IF(G19=Q19,1,0)),"")</f>
        <v>0</v>
      </c>
      <c r="K17" s="601"/>
      <c r="L17" s="600"/>
      <c r="M17" s="599"/>
      <c r="N17" s="598"/>
      <c r="O17" s="598"/>
      <c r="P17" s="598"/>
      <c r="Q17" s="597" t="str">
        <f>IF(ISBLANK(N17),"",N17+O17)</f>
        <v/>
      </c>
      <c r="R17" s="592"/>
      <c r="S17" s="596">
        <f>IF(ISNUMBER(Q19),IF(G19&lt;Q19,2,IF(G19=Q19,1,0)),"")</f>
        <v>2</v>
      </c>
    </row>
    <row r="18" spans="1:19" ht="9.9499999999999993" hidden="1" customHeight="1" thickBot="1" x14ac:dyDescent="0.25">
      <c r="A18" s="595" t="s">
        <v>217</v>
      </c>
      <c r="B18" s="594"/>
      <c r="C18" s="593"/>
      <c r="D18" s="592"/>
      <c r="E18" s="592"/>
      <c r="F18" s="592"/>
      <c r="G18" s="592"/>
      <c r="H18" s="592"/>
      <c r="I18" s="591"/>
      <c r="K18" s="595" t="s">
        <v>217</v>
      </c>
      <c r="L18" s="594"/>
      <c r="M18" s="593"/>
      <c r="N18" s="592"/>
      <c r="O18" s="592"/>
      <c r="P18" s="592"/>
      <c r="Q18" s="592"/>
      <c r="R18" s="592"/>
      <c r="S18" s="591"/>
    </row>
    <row r="19" spans="1:19" ht="15.95" customHeight="1" thickBot="1" x14ac:dyDescent="0.25">
      <c r="A19" s="590">
        <v>16797</v>
      </c>
      <c r="B19" s="589"/>
      <c r="C19" s="588" t="s">
        <v>83</v>
      </c>
      <c r="D19" s="587">
        <f>IF(ISNUMBER(D14),SUM(D14:D17),"")</f>
        <v>254</v>
      </c>
      <c r="E19" s="586">
        <f>IF(ISNUMBER(E14),SUM(E14:E17),"")</f>
        <v>108</v>
      </c>
      <c r="F19" s="585">
        <f>IF(ISNUMBER(F14),SUM(F14:F17),"")</f>
        <v>6</v>
      </c>
      <c r="G19" s="584">
        <f>IF(ISNUMBER(G14),SUM(G14:G17),"")</f>
        <v>362</v>
      </c>
      <c r="H19" s="583"/>
      <c r="I19" s="582"/>
      <c r="K19" s="590">
        <v>13843</v>
      </c>
      <c r="L19" s="589"/>
      <c r="M19" s="588" t="s">
        <v>83</v>
      </c>
      <c r="N19" s="587">
        <f>IF(ISNUMBER(N14),SUM(N14:N17),"")</f>
        <v>293</v>
      </c>
      <c r="O19" s="586">
        <f>IF(ISNUMBER(O14),SUM(O14:O17),"")</f>
        <v>142</v>
      </c>
      <c r="P19" s="585">
        <f>IF(ISNUMBER(P14),SUM(P14:P17),"")</f>
        <v>7</v>
      </c>
      <c r="Q19" s="584">
        <f>IF(ISNUMBER(Q14),SUM(Q14:Q17),"")</f>
        <v>435</v>
      </c>
      <c r="R19" s="583"/>
      <c r="S19" s="582"/>
    </row>
    <row r="20" spans="1:19" ht="12.95" customHeight="1" thickTop="1" x14ac:dyDescent="0.2">
      <c r="A20" s="607" t="s">
        <v>268</v>
      </c>
      <c r="B20" s="606"/>
      <c r="C20" s="616">
        <v>1</v>
      </c>
      <c r="D20" s="615">
        <v>134</v>
      </c>
      <c r="E20" s="614">
        <v>43</v>
      </c>
      <c r="F20" s="614">
        <v>6</v>
      </c>
      <c r="G20" s="613">
        <f>IF(ISBLANK(D20),"",D20+E20)</f>
        <v>177</v>
      </c>
      <c r="H20" s="592"/>
      <c r="I20" s="608"/>
      <c r="K20" s="607" t="s">
        <v>267</v>
      </c>
      <c r="L20" s="606"/>
      <c r="M20" s="616">
        <v>2</v>
      </c>
      <c r="N20" s="615">
        <v>117</v>
      </c>
      <c r="O20" s="614">
        <v>43</v>
      </c>
      <c r="P20" s="614">
        <v>9</v>
      </c>
      <c r="Q20" s="613">
        <f>IF(ISBLANK(N20),"",N20+O20)</f>
        <v>160</v>
      </c>
      <c r="R20" s="592"/>
      <c r="S20" s="608"/>
    </row>
    <row r="21" spans="1:19" ht="12.95" customHeight="1" x14ac:dyDescent="0.2">
      <c r="A21" s="601"/>
      <c r="B21" s="600"/>
      <c r="C21" s="612">
        <v>2</v>
      </c>
      <c r="D21" s="611">
        <v>135</v>
      </c>
      <c r="E21" s="610">
        <v>44</v>
      </c>
      <c r="F21" s="610">
        <v>7</v>
      </c>
      <c r="G21" s="609">
        <f>IF(ISBLANK(D21),"",D21+E21)</f>
        <v>179</v>
      </c>
      <c r="H21" s="592"/>
      <c r="I21" s="608"/>
      <c r="K21" s="601"/>
      <c r="L21" s="600"/>
      <c r="M21" s="612">
        <v>1</v>
      </c>
      <c r="N21" s="611">
        <v>113</v>
      </c>
      <c r="O21" s="610">
        <v>44</v>
      </c>
      <c r="P21" s="610">
        <v>8</v>
      </c>
      <c r="Q21" s="609">
        <f>IF(ISBLANK(N21),"",N21+O21)</f>
        <v>157</v>
      </c>
      <c r="R21" s="592"/>
      <c r="S21" s="608"/>
    </row>
    <row r="22" spans="1:19" ht="9.9499999999999993" customHeight="1" x14ac:dyDescent="0.2">
      <c r="A22" s="607" t="s">
        <v>266</v>
      </c>
      <c r="B22" s="606"/>
      <c r="C22" s="605"/>
      <c r="D22" s="604"/>
      <c r="E22" s="604"/>
      <c r="F22" s="604"/>
      <c r="G22" s="603" t="str">
        <f>IF(ISBLANK(D22),"",D22+E22)</f>
        <v/>
      </c>
      <c r="H22" s="592"/>
      <c r="I22" s="602"/>
      <c r="K22" s="607" t="s">
        <v>92</v>
      </c>
      <c r="L22" s="606"/>
      <c r="M22" s="605"/>
      <c r="N22" s="604"/>
      <c r="O22" s="604"/>
      <c r="P22" s="604"/>
      <c r="Q22" s="603" t="str">
        <f>IF(ISBLANK(N22),"",N22+O22)</f>
        <v/>
      </c>
      <c r="R22" s="592"/>
      <c r="S22" s="602"/>
    </row>
    <row r="23" spans="1:19" ht="9.9499999999999993" customHeight="1" thickBot="1" x14ac:dyDescent="0.25">
      <c r="A23" s="601"/>
      <c r="B23" s="600"/>
      <c r="C23" s="599"/>
      <c r="D23" s="598"/>
      <c r="E23" s="598"/>
      <c r="F23" s="598"/>
      <c r="G23" s="597" t="str">
        <f>IF(ISBLANK(D23),"",D23+E23)</f>
        <v/>
      </c>
      <c r="H23" s="592"/>
      <c r="I23" s="596">
        <f>IF(ISNUMBER(G25),IF(G25&gt;Q25,2,IF(G25=Q25,1,0)),"")</f>
        <v>2</v>
      </c>
      <c r="K23" s="601"/>
      <c r="L23" s="600"/>
      <c r="M23" s="599"/>
      <c r="N23" s="598"/>
      <c r="O23" s="598"/>
      <c r="P23" s="598"/>
      <c r="Q23" s="597" t="str">
        <f>IF(ISBLANK(N23),"",N23+O23)</f>
        <v/>
      </c>
      <c r="R23" s="592"/>
      <c r="S23" s="596">
        <f>IF(ISNUMBER(Q25),IF(G25&lt;Q25,2,IF(G25=Q25,1,0)),"")</f>
        <v>0</v>
      </c>
    </row>
    <row r="24" spans="1:19" ht="9.9499999999999993" hidden="1" customHeight="1" thickBot="1" x14ac:dyDescent="0.25">
      <c r="A24" s="595" t="s">
        <v>217</v>
      </c>
      <c r="B24" s="594"/>
      <c r="C24" s="593"/>
      <c r="D24" s="592"/>
      <c r="E24" s="592"/>
      <c r="F24" s="592"/>
      <c r="G24" s="592"/>
      <c r="H24" s="592"/>
      <c r="I24" s="591"/>
      <c r="K24" s="595" t="s">
        <v>217</v>
      </c>
      <c r="L24" s="594"/>
      <c r="M24" s="593"/>
      <c r="N24" s="592"/>
      <c r="O24" s="592"/>
      <c r="P24" s="592"/>
      <c r="Q24" s="592"/>
      <c r="R24" s="592"/>
      <c r="S24" s="591"/>
    </row>
    <row r="25" spans="1:19" ht="15.95" customHeight="1" thickBot="1" x14ac:dyDescent="0.25">
      <c r="A25" s="590">
        <v>21833</v>
      </c>
      <c r="B25" s="589"/>
      <c r="C25" s="588" t="s">
        <v>83</v>
      </c>
      <c r="D25" s="587">
        <f>IF(ISNUMBER(D20),SUM(D20:D23),"")</f>
        <v>269</v>
      </c>
      <c r="E25" s="586">
        <f>IF(ISNUMBER(E20),SUM(E20:E23),"")</f>
        <v>87</v>
      </c>
      <c r="F25" s="585">
        <f>IF(ISNUMBER(F20),SUM(F20:F23),"")</f>
        <v>13</v>
      </c>
      <c r="G25" s="584">
        <f>IF(ISNUMBER(G20),SUM(G20:G23),"")</f>
        <v>356</v>
      </c>
      <c r="H25" s="583"/>
      <c r="I25" s="582"/>
      <c r="K25" s="590">
        <v>24404</v>
      </c>
      <c r="L25" s="589"/>
      <c r="M25" s="588" t="s">
        <v>83</v>
      </c>
      <c r="N25" s="587">
        <f>IF(ISNUMBER(N20),SUM(N20:N23),"")</f>
        <v>230</v>
      </c>
      <c r="O25" s="586">
        <f>IF(ISNUMBER(O20),SUM(O20:O23),"")</f>
        <v>87</v>
      </c>
      <c r="P25" s="585">
        <f>IF(ISNUMBER(P20),SUM(P20:P23),"")</f>
        <v>17</v>
      </c>
      <c r="Q25" s="584">
        <f>IF(ISNUMBER(Q20),SUM(Q20:Q23),"")</f>
        <v>317</v>
      </c>
      <c r="R25" s="583"/>
      <c r="S25" s="582"/>
    </row>
    <row r="26" spans="1:19" ht="12.95" customHeight="1" thickTop="1" x14ac:dyDescent="0.2">
      <c r="A26" s="620" t="str">
        <f>DGET([3]soupisky!$A$1:$E$484,"PRIJM",A30:A31)</f>
        <v>Šrot</v>
      </c>
      <c r="B26" s="619"/>
      <c r="C26" s="616">
        <v>1</v>
      </c>
      <c r="D26" s="615">
        <v>122</v>
      </c>
      <c r="E26" s="614">
        <v>60</v>
      </c>
      <c r="F26" s="614">
        <v>7</v>
      </c>
      <c r="G26" s="613">
        <f>IF(ISBLANK(D26),"",D26+E26)</f>
        <v>182</v>
      </c>
      <c r="H26" s="592"/>
      <c r="I26" s="608"/>
      <c r="K26" s="607" t="str">
        <f>DGET([3]soupisky!$A$1:$E$484,"PRIJM",K30:K31)</f>
        <v>Vilímovský</v>
      </c>
      <c r="L26" s="606"/>
      <c r="M26" s="616">
        <v>2</v>
      </c>
      <c r="N26" s="615">
        <v>130</v>
      </c>
      <c r="O26" s="614">
        <v>53</v>
      </c>
      <c r="P26" s="614">
        <v>6</v>
      </c>
      <c r="Q26" s="613">
        <f>IF(ISBLANK(N26),"",N26+O26)</f>
        <v>183</v>
      </c>
      <c r="R26" s="592"/>
      <c r="S26" s="608"/>
    </row>
    <row r="27" spans="1:19" ht="12.95" customHeight="1" x14ac:dyDescent="0.2">
      <c r="A27" s="618"/>
      <c r="B27" s="617"/>
      <c r="C27" s="612">
        <v>2</v>
      </c>
      <c r="D27" s="611">
        <v>131</v>
      </c>
      <c r="E27" s="610">
        <v>50</v>
      </c>
      <c r="F27" s="610">
        <v>8</v>
      </c>
      <c r="G27" s="609">
        <f>IF(ISBLANK(D27),"",D27+E27)</f>
        <v>181</v>
      </c>
      <c r="H27" s="592"/>
      <c r="I27" s="608"/>
      <c r="K27" s="601"/>
      <c r="L27" s="600"/>
      <c r="M27" s="612">
        <v>1</v>
      </c>
      <c r="N27" s="611">
        <v>131</v>
      </c>
      <c r="O27" s="610">
        <v>53</v>
      </c>
      <c r="P27" s="610">
        <v>6</v>
      </c>
      <c r="Q27" s="609">
        <f>IF(ISBLANK(N27),"",N27+O27)</f>
        <v>184</v>
      </c>
      <c r="R27" s="592"/>
      <c r="S27" s="608"/>
    </row>
    <row r="28" spans="1:19" ht="9.9499999999999993" customHeight="1" x14ac:dyDescent="0.2">
      <c r="A28" s="620" t="str">
        <f>DGET([3]soupisky!$A$1:$E$484,"JMENO",A30:A31)</f>
        <v>Zdeněk</v>
      </c>
      <c r="B28" s="619"/>
      <c r="C28" s="605"/>
      <c r="D28" s="604"/>
      <c r="E28" s="604"/>
      <c r="F28" s="604"/>
      <c r="G28" s="603" t="str">
        <f>IF(ISBLANK(D28),"",D28+E28)</f>
        <v/>
      </c>
      <c r="H28" s="592"/>
      <c r="I28" s="602"/>
      <c r="K28" s="607" t="str">
        <f>DGET([3]soupisky!$A$1:$E$484,"JMENO",K30:K31)</f>
        <v>Jiří</v>
      </c>
      <c r="L28" s="606"/>
      <c r="M28" s="605"/>
      <c r="N28" s="604"/>
      <c r="O28" s="604"/>
      <c r="P28" s="604"/>
      <c r="Q28" s="603" t="str">
        <f>IF(ISBLANK(N28),"",N28+O28)</f>
        <v/>
      </c>
      <c r="R28" s="592"/>
      <c r="S28" s="602"/>
    </row>
    <row r="29" spans="1:19" ht="9.9499999999999993" customHeight="1" thickBot="1" x14ac:dyDescent="0.25">
      <c r="A29" s="618"/>
      <c r="B29" s="617"/>
      <c r="C29" s="599"/>
      <c r="D29" s="598"/>
      <c r="E29" s="598"/>
      <c r="F29" s="598"/>
      <c r="G29" s="597" t="str">
        <f>IF(ISBLANK(D29),"",D29+E29)</f>
        <v/>
      </c>
      <c r="H29" s="592"/>
      <c r="I29" s="596">
        <f>IF(ISNUMBER(G31),IF(G31&gt;Q31,2,IF(G31=Q31,1,0)),"")</f>
        <v>0</v>
      </c>
      <c r="K29" s="601"/>
      <c r="L29" s="600"/>
      <c r="M29" s="599"/>
      <c r="N29" s="598"/>
      <c r="O29" s="598"/>
      <c r="P29" s="598"/>
      <c r="Q29" s="597" t="str">
        <f>IF(ISBLANK(N29),"",N29+O29)</f>
        <v/>
      </c>
      <c r="R29" s="592"/>
      <c r="S29" s="596">
        <f>IF(ISNUMBER(Q31),IF(G31&lt;Q31,2,IF(G31=Q31,1,0)),"")</f>
        <v>2</v>
      </c>
    </row>
    <row r="30" spans="1:19" ht="9.9499999999999993" hidden="1" customHeight="1" thickBot="1" x14ac:dyDescent="0.25">
      <c r="A30" s="595" t="s">
        <v>217</v>
      </c>
      <c r="B30" s="594"/>
      <c r="C30" s="593"/>
      <c r="D30" s="592"/>
      <c r="E30" s="592"/>
      <c r="F30" s="592"/>
      <c r="G30" s="592"/>
      <c r="H30" s="592"/>
      <c r="I30" s="591"/>
      <c r="K30" s="595" t="s">
        <v>217</v>
      </c>
      <c r="L30" s="594"/>
      <c r="M30" s="593"/>
      <c r="N30" s="592"/>
      <c r="O30" s="592"/>
      <c r="P30" s="592"/>
      <c r="Q30" s="592"/>
      <c r="R30" s="592"/>
      <c r="S30" s="591"/>
    </row>
    <row r="31" spans="1:19" ht="15.95" customHeight="1" thickBot="1" x14ac:dyDescent="0.25">
      <c r="A31" s="590">
        <v>22658</v>
      </c>
      <c r="B31" s="589"/>
      <c r="C31" s="588" t="s">
        <v>83</v>
      </c>
      <c r="D31" s="587">
        <f>IF(ISNUMBER(D26),SUM(D26:D29),"")</f>
        <v>253</v>
      </c>
      <c r="E31" s="586">
        <f>IF(ISNUMBER(E26),SUM(E26:E29),"")</f>
        <v>110</v>
      </c>
      <c r="F31" s="585">
        <f>IF(ISNUMBER(F26),SUM(F26:F29),"")</f>
        <v>15</v>
      </c>
      <c r="G31" s="584">
        <f>IF(ISNUMBER(G26),SUM(G26:G29),"")</f>
        <v>363</v>
      </c>
      <c r="H31" s="583"/>
      <c r="I31" s="582"/>
      <c r="K31" s="590">
        <v>1372</v>
      </c>
      <c r="L31" s="589"/>
      <c r="M31" s="588" t="s">
        <v>83</v>
      </c>
      <c r="N31" s="587">
        <f>IF(ISNUMBER(N26),SUM(N26:N29),"")</f>
        <v>261</v>
      </c>
      <c r="O31" s="586">
        <f>IF(ISNUMBER(O26),SUM(O26:O29),"")</f>
        <v>106</v>
      </c>
      <c r="P31" s="585">
        <f>IF(ISNUMBER(P26),SUM(P26:P29),"")</f>
        <v>12</v>
      </c>
      <c r="Q31" s="584">
        <f>IF(ISNUMBER(Q26),SUM(Q26:Q29),"")</f>
        <v>367</v>
      </c>
      <c r="R31" s="583"/>
      <c r="S31" s="582"/>
    </row>
    <row r="32" spans="1:19" ht="12.95" customHeight="1" thickTop="1" x14ac:dyDescent="0.2">
      <c r="A32" s="620" t="str">
        <f>DGET([3]soupisky!$A$1:$E$484,"PRIJM",A36:A37)</f>
        <v>Jícha</v>
      </c>
      <c r="B32" s="619"/>
      <c r="C32" s="616">
        <v>1</v>
      </c>
      <c r="D32" s="615">
        <v>152</v>
      </c>
      <c r="E32" s="614">
        <v>61</v>
      </c>
      <c r="F32" s="614">
        <v>6</v>
      </c>
      <c r="G32" s="613">
        <f>IF(ISBLANK(D32),"",D32+E32)</f>
        <v>213</v>
      </c>
      <c r="H32" s="592"/>
      <c r="I32" s="608"/>
      <c r="K32" s="607" t="str">
        <f>DGET([3]soupisky!$A$1:$E$484,"PRIJM",K36:K37)</f>
        <v>Finger</v>
      </c>
      <c r="L32" s="606"/>
      <c r="M32" s="616">
        <v>2</v>
      </c>
      <c r="N32" s="615">
        <v>131</v>
      </c>
      <c r="O32" s="614">
        <v>51</v>
      </c>
      <c r="P32" s="614">
        <v>8</v>
      </c>
      <c r="Q32" s="613">
        <f>IF(ISBLANK(N32),"",N32+O32)</f>
        <v>182</v>
      </c>
      <c r="R32" s="592"/>
      <c r="S32" s="608"/>
    </row>
    <row r="33" spans="1:19" ht="12.95" customHeight="1" x14ac:dyDescent="0.2">
      <c r="A33" s="618"/>
      <c r="B33" s="617"/>
      <c r="C33" s="612">
        <v>2</v>
      </c>
      <c r="D33" s="611">
        <v>146</v>
      </c>
      <c r="E33" s="610">
        <v>62</v>
      </c>
      <c r="F33" s="610">
        <v>1</v>
      </c>
      <c r="G33" s="609">
        <f>IF(ISBLANK(D33),"",D33+E33)</f>
        <v>208</v>
      </c>
      <c r="H33" s="592"/>
      <c r="I33" s="608"/>
      <c r="K33" s="601"/>
      <c r="L33" s="600"/>
      <c r="M33" s="612">
        <v>1</v>
      </c>
      <c r="N33" s="611">
        <v>144</v>
      </c>
      <c r="O33" s="610">
        <v>59</v>
      </c>
      <c r="P33" s="610">
        <v>1</v>
      </c>
      <c r="Q33" s="609">
        <f>IF(ISBLANK(N33),"",N33+O33)</f>
        <v>203</v>
      </c>
      <c r="R33" s="592"/>
      <c r="S33" s="608"/>
    </row>
    <row r="34" spans="1:19" ht="9.9499999999999993" customHeight="1" x14ac:dyDescent="0.2">
      <c r="A34" s="620" t="str">
        <f>DGET([3]soupisky!$A$1:$E$484,"JMENO",A36:A37)</f>
        <v>Václav</v>
      </c>
      <c r="B34" s="619"/>
      <c r="C34" s="605"/>
      <c r="D34" s="604"/>
      <c r="E34" s="604"/>
      <c r="F34" s="604"/>
      <c r="G34" s="603" t="str">
        <f>IF(ISBLANK(D34),"",D34+E34)</f>
        <v/>
      </c>
      <c r="H34" s="592"/>
      <c r="I34" s="602"/>
      <c r="K34" s="607" t="str">
        <f>DGET([3]soupisky!$A$1:$E$484,"JMENO",K36:K37)</f>
        <v>Petr</v>
      </c>
      <c r="L34" s="606"/>
      <c r="M34" s="605"/>
      <c r="N34" s="604"/>
      <c r="O34" s="604"/>
      <c r="P34" s="604"/>
      <c r="Q34" s="603" t="str">
        <f>IF(ISBLANK(N34),"",N34+O34)</f>
        <v/>
      </c>
      <c r="R34" s="592"/>
      <c r="S34" s="602"/>
    </row>
    <row r="35" spans="1:19" ht="9.9499999999999993" customHeight="1" thickBot="1" x14ac:dyDescent="0.25">
      <c r="A35" s="618"/>
      <c r="B35" s="617"/>
      <c r="C35" s="599"/>
      <c r="D35" s="598"/>
      <c r="E35" s="598"/>
      <c r="F35" s="598"/>
      <c r="G35" s="597" t="str">
        <f>IF(ISBLANK(D35),"",D35+E35)</f>
        <v/>
      </c>
      <c r="H35" s="592"/>
      <c r="I35" s="596">
        <f>IF(ISNUMBER(G37),IF(G37&gt;Q37,2,IF(G37=Q37,1,0)),"")</f>
        <v>2</v>
      </c>
      <c r="K35" s="601"/>
      <c r="L35" s="600"/>
      <c r="M35" s="599"/>
      <c r="N35" s="598"/>
      <c r="O35" s="598"/>
      <c r="P35" s="598"/>
      <c r="Q35" s="597" t="str">
        <f>IF(ISBLANK(N35),"",N35+O35)</f>
        <v/>
      </c>
      <c r="R35" s="592"/>
      <c r="S35" s="596">
        <f>IF(ISNUMBER(Q37),IF(G37&lt;Q37,2,IF(G37=Q37,1,0)),"")</f>
        <v>0</v>
      </c>
    </row>
    <row r="36" spans="1:19" ht="9.9499999999999993" hidden="1" customHeight="1" thickBot="1" x14ac:dyDescent="0.25">
      <c r="A36" s="595" t="s">
        <v>217</v>
      </c>
      <c r="B36" s="594"/>
      <c r="C36" s="593"/>
      <c r="D36" s="592"/>
      <c r="E36" s="592"/>
      <c r="F36" s="592"/>
      <c r="G36" s="592"/>
      <c r="H36" s="592"/>
      <c r="I36" s="591"/>
      <c r="K36" s="595" t="s">
        <v>217</v>
      </c>
      <c r="L36" s="594"/>
      <c r="M36" s="593"/>
      <c r="N36" s="592"/>
      <c r="O36" s="592"/>
      <c r="P36" s="592"/>
      <c r="Q36" s="592"/>
      <c r="R36" s="592"/>
      <c r="S36" s="591"/>
    </row>
    <row r="37" spans="1:19" ht="15.95" customHeight="1" thickBot="1" x14ac:dyDescent="0.25">
      <c r="A37" s="590">
        <v>743</v>
      </c>
      <c r="B37" s="589"/>
      <c r="C37" s="588" t="s">
        <v>83</v>
      </c>
      <c r="D37" s="587">
        <f>IF(ISNUMBER(D32),SUM(D32:D35),"")</f>
        <v>298</v>
      </c>
      <c r="E37" s="586">
        <f>IF(ISNUMBER(E32),SUM(E32:E35),"")</f>
        <v>123</v>
      </c>
      <c r="F37" s="585">
        <f>IF(ISNUMBER(F32),SUM(F32:F35),"")</f>
        <v>7</v>
      </c>
      <c r="G37" s="584">
        <f>IF(ISNUMBER(G32),SUM(G32:G35),"")</f>
        <v>421</v>
      </c>
      <c r="H37" s="583"/>
      <c r="I37" s="582"/>
      <c r="K37" s="590">
        <v>13410</v>
      </c>
      <c r="L37" s="589"/>
      <c r="M37" s="588" t="s">
        <v>83</v>
      </c>
      <c r="N37" s="587">
        <f>IF(ISNUMBER(N32),SUM(N32:N35),"")</f>
        <v>275</v>
      </c>
      <c r="O37" s="586">
        <f>IF(ISNUMBER(O32),SUM(O32:O35),"")</f>
        <v>110</v>
      </c>
      <c r="P37" s="585">
        <f>IF(ISNUMBER(P32),SUM(P32:P35),"")</f>
        <v>9</v>
      </c>
      <c r="Q37" s="584">
        <f>IF(ISNUMBER(Q32),SUM(Q32:Q35),"")</f>
        <v>385</v>
      </c>
      <c r="R37" s="583"/>
      <c r="S37" s="582"/>
    </row>
    <row r="38" spans="1:19" ht="12.95" customHeight="1" thickTop="1" x14ac:dyDescent="0.2">
      <c r="A38" s="607" t="str">
        <f>DGET([3]soupisky!$A$1:$E$484,"PRIJM",A42:A43)</f>
        <v>Přibyl</v>
      </c>
      <c r="B38" s="606"/>
      <c r="C38" s="616">
        <v>1</v>
      </c>
      <c r="D38" s="615">
        <v>137</v>
      </c>
      <c r="E38" s="614">
        <v>61</v>
      </c>
      <c r="F38" s="614">
        <v>4</v>
      </c>
      <c r="G38" s="613">
        <f>IF(ISBLANK(D38),"",D38+E38)</f>
        <v>198</v>
      </c>
      <c r="H38" s="592"/>
      <c r="I38" s="608"/>
      <c r="K38" s="607" t="str">
        <f>DGET([3]soupisky!$A$1:$E$484,"PRIJM",K42:K43)</f>
        <v>Havránek</v>
      </c>
      <c r="L38" s="606"/>
      <c r="M38" s="616">
        <v>2</v>
      </c>
      <c r="N38" s="615">
        <v>136</v>
      </c>
      <c r="O38" s="614">
        <v>45</v>
      </c>
      <c r="P38" s="614">
        <v>5</v>
      </c>
      <c r="Q38" s="613">
        <f>IF(ISBLANK(N38),"",N38+O38)</f>
        <v>181</v>
      </c>
      <c r="R38" s="592"/>
      <c r="S38" s="608"/>
    </row>
    <row r="39" spans="1:19" ht="12.95" customHeight="1" x14ac:dyDescent="0.2">
      <c r="A39" s="601"/>
      <c r="B39" s="600"/>
      <c r="C39" s="612">
        <v>2</v>
      </c>
      <c r="D39" s="611">
        <v>138</v>
      </c>
      <c r="E39" s="610">
        <v>54</v>
      </c>
      <c r="F39" s="610">
        <v>5</v>
      </c>
      <c r="G39" s="609">
        <f>IF(ISBLANK(D39),"",D39+E39)</f>
        <v>192</v>
      </c>
      <c r="H39" s="592"/>
      <c r="I39" s="608"/>
      <c r="K39" s="601"/>
      <c r="L39" s="600"/>
      <c r="M39" s="612">
        <v>1</v>
      </c>
      <c r="N39" s="611">
        <v>133</v>
      </c>
      <c r="O39" s="610">
        <v>62</v>
      </c>
      <c r="P39" s="610">
        <v>1</v>
      </c>
      <c r="Q39" s="609">
        <f>IF(ISBLANK(N39),"",N39+O39)</f>
        <v>195</v>
      </c>
      <c r="R39" s="592"/>
      <c r="S39" s="608"/>
    </row>
    <row r="40" spans="1:19" ht="9.9499999999999993" customHeight="1" x14ac:dyDescent="0.2">
      <c r="A40" s="607" t="str">
        <f>DGET([3]soupisky!$A$1:$E$484,"JMENO",A42:A43)</f>
        <v>Bohuslav</v>
      </c>
      <c r="B40" s="606"/>
      <c r="C40" s="605"/>
      <c r="D40" s="604"/>
      <c r="E40" s="604"/>
      <c r="F40" s="604"/>
      <c r="G40" s="603" t="str">
        <f>IF(ISBLANK(D40),"",D40+E40)</f>
        <v/>
      </c>
      <c r="H40" s="592"/>
      <c r="I40" s="602"/>
      <c r="K40" s="607" t="str">
        <f>DGET([3]soupisky!$A$1:$E$484,"JMENO",K42:K43)</f>
        <v>Jaroslav</v>
      </c>
      <c r="L40" s="606"/>
      <c r="M40" s="605"/>
      <c r="N40" s="604"/>
      <c r="O40" s="604"/>
      <c r="P40" s="604"/>
      <c r="Q40" s="603" t="str">
        <f>IF(ISBLANK(N40),"",N40+O40)</f>
        <v/>
      </c>
      <c r="R40" s="592"/>
      <c r="S40" s="602"/>
    </row>
    <row r="41" spans="1:19" ht="9.9499999999999993" customHeight="1" thickBot="1" x14ac:dyDescent="0.25">
      <c r="A41" s="601"/>
      <c r="B41" s="600"/>
      <c r="C41" s="599"/>
      <c r="D41" s="598"/>
      <c r="E41" s="598"/>
      <c r="F41" s="598"/>
      <c r="G41" s="597" t="str">
        <f>IF(ISBLANK(D41),"",D41+E41)</f>
        <v/>
      </c>
      <c r="H41" s="592"/>
      <c r="I41" s="596">
        <f>IF(ISNUMBER(G43),IF(G43&gt;Q43,2,IF(G43=Q43,1,0)),"")</f>
        <v>2</v>
      </c>
      <c r="K41" s="601"/>
      <c r="L41" s="600"/>
      <c r="M41" s="599"/>
      <c r="N41" s="598"/>
      <c r="O41" s="598"/>
      <c r="P41" s="598"/>
      <c r="Q41" s="597" t="str">
        <f>IF(ISBLANK(N41),"",N41+O41)</f>
        <v/>
      </c>
      <c r="R41" s="592"/>
      <c r="S41" s="596">
        <f>IF(ISNUMBER(Q43),IF(G43&lt;Q43,2,IF(G43=Q43,1,0)),"")</f>
        <v>0</v>
      </c>
    </row>
    <row r="42" spans="1:19" ht="9.9499999999999993" hidden="1" customHeight="1" thickBot="1" x14ac:dyDescent="0.25">
      <c r="A42" s="595" t="s">
        <v>217</v>
      </c>
      <c r="B42" s="594"/>
      <c r="C42" s="593"/>
      <c r="D42" s="592"/>
      <c r="E42" s="592"/>
      <c r="F42" s="592"/>
      <c r="G42" s="592"/>
      <c r="H42" s="592"/>
      <c r="I42" s="591"/>
      <c r="K42" s="595" t="s">
        <v>217</v>
      </c>
      <c r="L42" s="594"/>
      <c r="M42" s="593"/>
      <c r="N42" s="592"/>
      <c r="O42" s="592"/>
      <c r="P42" s="592"/>
      <c r="Q42" s="592"/>
      <c r="R42" s="592"/>
      <c r="S42" s="591"/>
    </row>
    <row r="43" spans="1:19" ht="15.95" customHeight="1" thickBot="1" x14ac:dyDescent="0.25">
      <c r="A43" s="590">
        <v>9715</v>
      </c>
      <c r="B43" s="589"/>
      <c r="C43" s="588" t="s">
        <v>83</v>
      </c>
      <c r="D43" s="587">
        <f>IF(ISNUMBER(D38),SUM(D38:D41),"")</f>
        <v>275</v>
      </c>
      <c r="E43" s="586">
        <f>IF(ISNUMBER(E38),SUM(E38:E41),"")</f>
        <v>115</v>
      </c>
      <c r="F43" s="585">
        <f>IF(ISNUMBER(F38),SUM(F38:F41),"")</f>
        <v>9</v>
      </c>
      <c r="G43" s="584">
        <f>IF(ISNUMBER(G38),SUM(G38:G41),"")</f>
        <v>390</v>
      </c>
      <c r="H43" s="583"/>
      <c r="I43" s="582"/>
      <c r="K43" s="590">
        <v>1348</v>
      </c>
      <c r="L43" s="589"/>
      <c r="M43" s="588" t="s">
        <v>83</v>
      </c>
      <c r="N43" s="587">
        <f>IF(ISNUMBER(N38),SUM(N38:N41),"")</f>
        <v>269</v>
      </c>
      <c r="O43" s="586">
        <f>IF(ISNUMBER(O38),SUM(O38:O41),"")</f>
        <v>107</v>
      </c>
      <c r="P43" s="585">
        <f>IF(ISNUMBER(P38),SUM(P38:P41),"")</f>
        <v>6</v>
      </c>
      <c r="Q43" s="584">
        <f>IF(ISNUMBER(Q38),SUM(Q38:Q41),"")</f>
        <v>376</v>
      </c>
      <c r="R43" s="583"/>
      <c r="S43" s="582"/>
    </row>
    <row r="44" spans="1:19" ht="5.0999999999999996" customHeight="1" thickTop="1" thickBot="1" x14ac:dyDescent="0.25"/>
    <row r="45" spans="1:19" ht="20.100000000000001" customHeight="1" thickBot="1" x14ac:dyDescent="0.25">
      <c r="A45" s="581"/>
      <c r="B45" s="580"/>
      <c r="C45" s="579" t="s">
        <v>82</v>
      </c>
      <c r="D45" s="578">
        <f>IF(ISNUMBER(D13),SUM(D13,D19,D25,D31,D37,D43),"")</f>
        <v>1617</v>
      </c>
      <c r="E45" s="577">
        <f>IF(ISNUMBER(E13),SUM(E13,E19,E25,E31,E37,E43),"")</f>
        <v>655</v>
      </c>
      <c r="F45" s="576">
        <f>IF(ISNUMBER(F13),SUM(F13,F19,F25,F31,F37,F43),"")</f>
        <v>61</v>
      </c>
      <c r="G45" s="575">
        <f>IF(ISNUMBER(G13),SUM(G13,G19,G25,G31,G37,G43),"")</f>
        <v>2272</v>
      </c>
      <c r="H45" s="574"/>
      <c r="I45" s="573">
        <f>IF(ISNUMBER(G45),IF(G45&gt;Q45,4,IF(G45=Q45,2,0)),"")</f>
        <v>0</v>
      </c>
      <c r="K45" s="581"/>
      <c r="L45" s="580"/>
      <c r="M45" s="579" t="s">
        <v>82</v>
      </c>
      <c r="N45" s="578">
        <f>IF(ISNUMBER(N13),SUM(N13,N19,N25,N31,N37,N43),"")</f>
        <v>1612</v>
      </c>
      <c r="O45" s="577">
        <f>IF(ISNUMBER(O13),SUM(O13,O19,O25,O31,O37,O43),"")</f>
        <v>692</v>
      </c>
      <c r="P45" s="576">
        <f>IF(ISNUMBER(P13),SUM(P13,P19,P25,P31,P37,P43),"")</f>
        <v>52</v>
      </c>
      <c r="Q45" s="575">
        <f>IF(ISNUMBER(Q13),SUM(Q13,Q19,Q25,Q31,Q37,Q43),"")</f>
        <v>2304</v>
      </c>
      <c r="R45" s="574"/>
      <c r="S45" s="573">
        <f>IF(ISNUMBER(Q45),IF(G45&lt;Q45,4,IF(G45=Q45,2,0)),"")</f>
        <v>4</v>
      </c>
    </row>
    <row r="46" spans="1:19" ht="5.0999999999999996" customHeight="1" thickBot="1" x14ac:dyDescent="0.25"/>
    <row r="47" spans="1:19" ht="21.95" customHeight="1" thickBot="1" x14ac:dyDescent="0.25">
      <c r="A47" s="78"/>
      <c r="B47" s="69" t="s">
        <v>80</v>
      </c>
      <c r="C47" s="572" t="s">
        <v>265</v>
      </c>
      <c r="D47" s="572"/>
      <c r="E47" s="572"/>
      <c r="G47" s="571" t="s">
        <v>79</v>
      </c>
      <c r="H47" s="570"/>
      <c r="I47" s="569">
        <f>IF(ISNUMBER(I11),SUM(I11,I17,I23,I29,I35,I41,I45),"")</f>
        <v>6</v>
      </c>
      <c r="K47" s="78"/>
      <c r="L47" s="69" t="s">
        <v>80</v>
      </c>
      <c r="M47" s="572" t="s">
        <v>216</v>
      </c>
      <c r="N47" s="572"/>
      <c r="O47" s="572"/>
      <c r="Q47" s="571" t="s">
        <v>79</v>
      </c>
      <c r="R47" s="570"/>
      <c r="S47" s="569">
        <f>IF(ISNUMBER(S11),SUM(S11,S17,S23,S29,S35,S41,S45),"")</f>
        <v>10</v>
      </c>
    </row>
    <row r="48" spans="1:19" ht="20.100000000000001" customHeight="1" x14ac:dyDescent="0.2">
      <c r="A48" s="78"/>
      <c r="B48" s="69" t="s">
        <v>73</v>
      </c>
      <c r="C48" s="568"/>
      <c r="D48" s="568"/>
      <c r="E48" s="568"/>
      <c r="F48" s="562"/>
      <c r="G48" s="562"/>
      <c r="H48" s="562"/>
      <c r="I48" s="562"/>
      <c r="J48" s="562"/>
      <c r="K48" s="78"/>
      <c r="L48" s="69" t="s">
        <v>73</v>
      </c>
      <c r="M48" s="568"/>
      <c r="N48" s="568"/>
      <c r="O48" s="568"/>
      <c r="P48" s="567"/>
      <c r="Q48" s="566"/>
      <c r="R48" s="566"/>
      <c r="S48" s="566"/>
    </row>
    <row r="49" spans="1:19" ht="20.25" customHeight="1" x14ac:dyDescent="0.2">
      <c r="A49" s="69" t="s">
        <v>77</v>
      </c>
      <c r="B49" s="69" t="s">
        <v>76</v>
      </c>
      <c r="C49" s="565"/>
      <c r="D49" s="565"/>
      <c r="E49" s="565"/>
      <c r="F49" s="565"/>
      <c r="G49" s="565"/>
      <c r="H49" s="565"/>
      <c r="I49" s="69"/>
      <c r="J49" s="69"/>
      <c r="K49" s="69" t="s">
        <v>74</v>
      </c>
      <c r="L49" s="564"/>
      <c r="M49" s="564"/>
      <c r="O49" s="69" t="s">
        <v>73</v>
      </c>
      <c r="P49" s="563"/>
      <c r="Q49" s="563"/>
      <c r="R49" s="563"/>
      <c r="S49" s="563"/>
    </row>
    <row r="50" spans="1:19" ht="9.75" customHeight="1" x14ac:dyDescent="0.2">
      <c r="A50" s="69"/>
      <c r="B50" s="69"/>
      <c r="C50" s="561"/>
      <c r="D50" s="561"/>
      <c r="E50" s="561"/>
      <c r="F50" s="561"/>
      <c r="G50" s="561"/>
      <c r="H50" s="561"/>
      <c r="I50" s="69"/>
      <c r="J50" s="69"/>
      <c r="K50" s="69"/>
      <c r="L50" s="562"/>
      <c r="M50" s="562"/>
      <c r="O50" s="69"/>
      <c r="P50" s="561"/>
      <c r="Q50" s="561"/>
      <c r="R50" s="561"/>
      <c r="S50" s="561"/>
    </row>
    <row r="51" spans="1:19" ht="30" customHeight="1" x14ac:dyDescent="0.3">
      <c r="A51" s="560" t="s">
        <v>72</v>
      </c>
    </row>
    <row r="52" spans="1:19" ht="20.100000000000001" customHeight="1" x14ac:dyDescent="0.2">
      <c r="B52" s="555" t="s">
        <v>71</v>
      </c>
      <c r="C52" s="559" t="s">
        <v>49</v>
      </c>
      <c r="D52" s="559"/>
      <c r="I52" s="555" t="s">
        <v>70</v>
      </c>
      <c r="J52" s="558">
        <v>20</v>
      </c>
      <c r="K52" s="558"/>
    </row>
    <row r="53" spans="1:19" ht="20.100000000000001" customHeight="1" x14ac:dyDescent="0.2">
      <c r="B53" s="555" t="s">
        <v>69</v>
      </c>
      <c r="C53" s="557" t="s">
        <v>14</v>
      </c>
      <c r="D53" s="557"/>
      <c r="I53" s="555" t="s">
        <v>68</v>
      </c>
      <c r="J53" s="556">
        <v>2</v>
      </c>
      <c r="K53" s="556"/>
      <c r="P53" s="555" t="s">
        <v>67</v>
      </c>
      <c r="Q53" s="554">
        <v>42597</v>
      </c>
      <c r="R53" s="553"/>
      <c r="S53" s="553"/>
    </row>
    <row r="54" spans="1:19" ht="9.9499999999999993" customHeight="1" x14ac:dyDescent="0.2"/>
    <row r="55" spans="1:19" ht="15" customHeight="1" x14ac:dyDescent="0.2">
      <c r="A55" s="552" t="s">
        <v>66</v>
      </c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0"/>
    </row>
    <row r="56" spans="1:19" ht="90" customHeight="1" x14ac:dyDescent="0.2">
      <c r="A56" s="508"/>
      <c r="B56" s="507"/>
      <c r="C56" s="507"/>
      <c r="D56" s="507"/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6"/>
    </row>
    <row r="57" spans="1:19" ht="5.0999999999999996" customHeight="1" x14ac:dyDescent="0.2">
      <c r="A57" s="499"/>
      <c r="B57" s="499"/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499"/>
      <c r="S57" s="499"/>
    </row>
    <row r="58" spans="1:19" ht="15" customHeight="1" x14ac:dyDescent="0.2">
      <c r="A58" s="549" t="s">
        <v>65</v>
      </c>
      <c r="B58" s="548"/>
      <c r="C58" s="548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7"/>
    </row>
    <row r="59" spans="1:19" ht="6.75" customHeight="1" x14ac:dyDescent="0.2">
      <c r="A59" s="546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44"/>
    </row>
    <row r="60" spans="1:19" ht="18" customHeight="1" x14ac:dyDescent="0.2">
      <c r="A60" s="545" t="s">
        <v>64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9" t="s">
        <v>63</v>
      </c>
      <c r="L60" s="518"/>
      <c r="M60" s="518"/>
      <c r="N60" s="518"/>
      <c r="O60" s="518"/>
      <c r="P60" s="518"/>
      <c r="Q60" s="518"/>
      <c r="R60" s="518"/>
      <c r="S60" s="544"/>
    </row>
    <row r="61" spans="1:19" ht="18" customHeight="1" x14ac:dyDescent="0.2">
      <c r="A61" s="543"/>
      <c r="B61" s="540" t="s">
        <v>62</v>
      </c>
      <c r="C61" s="539"/>
      <c r="D61" s="541"/>
      <c r="E61" s="540" t="s">
        <v>61</v>
      </c>
      <c r="F61" s="539"/>
      <c r="G61" s="539"/>
      <c r="H61" s="539"/>
      <c r="I61" s="541"/>
      <c r="J61" s="518"/>
      <c r="K61" s="542"/>
      <c r="L61" s="540" t="s">
        <v>62</v>
      </c>
      <c r="M61" s="539"/>
      <c r="N61" s="541"/>
      <c r="O61" s="540" t="s">
        <v>61</v>
      </c>
      <c r="P61" s="539"/>
      <c r="Q61" s="539"/>
      <c r="R61" s="539"/>
      <c r="S61" s="538"/>
    </row>
    <row r="62" spans="1:19" ht="18" customHeight="1" x14ac:dyDescent="0.2">
      <c r="A62" s="537" t="s">
        <v>150</v>
      </c>
      <c r="B62" s="533" t="s">
        <v>59</v>
      </c>
      <c r="C62" s="535"/>
      <c r="D62" s="534" t="s">
        <v>58</v>
      </c>
      <c r="E62" s="533" t="s">
        <v>59</v>
      </c>
      <c r="F62" s="532"/>
      <c r="G62" s="532"/>
      <c r="H62" s="531"/>
      <c r="I62" s="534" t="s">
        <v>58</v>
      </c>
      <c r="J62" s="518"/>
      <c r="K62" s="536" t="s">
        <v>150</v>
      </c>
      <c r="L62" s="533" t="s">
        <v>59</v>
      </c>
      <c r="M62" s="535"/>
      <c r="N62" s="534" t="s">
        <v>58</v>
      </c>
      <c r="O62" s="533" t="s">
        <v>59</v>
      </c>
      <c r="P62" s="532"/>
      <c r="Q62" s="532"/>
      <c r="R62" s="531"/>
      <c r="S62" s="530" t="s">
        <v>58</v>
      </c>
    </row>
    <row r="63" spans="1:19" ht="18" customHeight="1" x14ac:dyDescent="0.2">
      <c r="A63" s="529"/>
      <c r="B63" s="526"/>
      <c r="C63" s="524"/>
      <c r="D63" s="527"/>
      <c r="E63" s="526"/>
      <c r="F63" s="525"/>
      <c r="G63" s="525"/>
      <c r="H63" s="524"/>
      <c r="I63" s="527"/>
      <c r="J63" s="22"/>
      <c r="K63" s="528"/>
      <c r="L63" s="526"/>
      <c r="M63" s="524"/>
      <c r="N63" s="527"/>
      <c r="O63" s="526"/>
      <c r="P63" s="525"/>
      <c r="Q63" s="525"/>
      <c r="R63" s="524"/>
      <c r="S63" s="523"/>
    </row>
    <row r="64" spans="1:19" ht="18" customHeight="1" x14ac:dyDescent="0.2">
      <c r="A64" s="529"/>
      <c r="B64" s="526"/>
      <c r="C64" s="524"/>
      <c r="D64" s="527"/>
      <c r="E64" s="526"/>
      <c r="F64" s="525"/>
      <c r="G64" s="525"/>
      <c r="H64" s="524"/>
      <c r="I64" s="527"/>
      <c r="J64" s="22"/>
      <c r="K64" s="528"/>
      <c r="L64" s="526"/>
      <c r="M64" s="524"/>
      <c r="N64" s="527"/>
      <c r="O64" s="526"/>
      <c r="P64" s="525"/>
      <c r="Q64" s="525"/>
      <c r="R64" s="524"/>
      <c r="S64" s="523"/>
    </row>
    <row r="65" spans="1:19" ht="11.25" customHeight="1" x14ac:dyDescent="0.2">
      <c r="A65" s="522"/>
      <c r="B65" s="521"/>
      <c r="C65" s="521"/>
      <c r="D65" s="521"/>
      <c r="E65" s="521"/>
      <c r="F65" s="521"/>
      <c r="G65" s="521"/>
      <c r="H65" s="521"/>
      <c r="I65" s="521"/>
      <c r="J65" s="521"/>
      <c r="K65" s="521"/>
      <c r="L65" s="521"/>
      <c r="M65" s="521"/>
      <c r="N65" s="521"/>
      <c r="O65" s="521"/>
      <c r="P65" s="521"/>
      <c r="Q65" s="521"/>
      <c r="R65" s="521"/>
      <c r="S65" s="520"/>
    </row>
    <row r="66" spans="1:19" ht="3.75" customHeight="1" x14ac:dyDescent="0.2">
      <c r="A66" s="519"/>
      <c r="B66" s="518"/>
      <c r="C66" s="518"/>
      <c r="D66" s="518"/>
      <c r="E66" s="518"/>
      <c r="F66" s="518"/>
      <c r="G66" s="518"/>
      <c r="H66" s="518"/>
      <c r="I66" s="518"/>
      <c r="J66" s="518"/>
      <c r="K66" s="519"/>
      <c r="L66" s="518"/>
      <c r="M66" s="518"/>
      <c r="N66" s="518"/>
      <c r="O66" s="518"/>
      <c r="P66" s="518"/>
      <c r="Q66" s="518"/>
      <c r="R66" s="518"/>
      <c r="S66" s="518"/>
    </row>
    <row r="67" spans="1:19" ht="19.5" customHeight="1" x14ac:dyDescent="0.2">
      <c r="A67" s="517" t="s">
        <v>57</v>
      </c>
      <c r="B67" s="516"/>
      <c r="C67" s="516"/>
      <c r="D67" s="516"/>
      <c r="E67" s="516"/>
      <c r="F67" s="516"/>
      <c r="G67" s="516"/>
      <c r="H67" s="516"/>
      <c r="I67" s="516"/>
      <c r="J67" s="516"/>
      <c r="K67" s="516"/>
      <c r="L67" s="516"/>
      <c r="M67" s="516"/>
      <c r="N67" s="516"/>
      <c r="O67" s="516"/>
      <c r="P67" s="516"/>
      <c r="Q67" s="516"/>
      <c r="R67" s="516"/>
      <c r="S67" s="515"/>
    </row>
    <row r="68" spans="1:19" ht="90" customHeight="1" x14ac:dyDescent="0.2">
      <c r="A68" s="514"/>
      <c r="B68" s="513"/>
      <c r="C68" s="513"/>
      <c r="D68" s="513"/>
      <c r="E68" s="513"/>
      <c r="F68" s="513"/>
      <c r="G68" s="513"/>
      <c r="H68" s="513"/>
      <c r="I68" s="513"/>
      <c r="J68" s="513"/>
      <c r="K68" s="513"/>
      <c r="L68" s="513"/>
      <c r="M68" s="513"/>
      <c r="N68" s="513"/>
      <c r="O68" s="513"/>
      <c r="P68" s="513"/>
      <c r="Q68" s="513"/>
      <c r="R68" s="513"/>
      <c r="S68" s="512"/>
    </row>
    <row r="69" spans="1:19" ht="5.0999999999999996" customHeight="1" x14ac:dyDescent="0.2">
      <c r="A69" s="499"/>
      <c r="B69" s="499"/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</row>
    <row r="70" spans="1:19" ht="15" customHeight="1" x14ac:dyDescent="0.2">
      <c r="A70" s="511" t="s">
        <v>56</v>
      </c>
      <c r="B70" s="510"/>
      <c r="C70" s="510"/>
      <c r="D70" s="510"/>
      <c r="E70" s="510"/>
      <c r="F70" s="510"/>
      <c r="G70" s="510"/>
      <c r="H70" s="510"/>
      <c r="I70" s="510"/>
      <c r="J70" s="510"/>
      <c r="K70" s="510"/>
      <c r="L70" s="510"/>
      <c r="M70" s="510"/>
      <c r="N70" s="510"/>
      <c r="O70" s="510"/>
      <c r="P70" s="510"/>
      <c r="Q70" s="510"/>
      <c r="R70" s="510"/>
      <c r="S70" s="509"/>
    </row>
    <row r="71" spans="1:19" ht="90" customHeight="1" x14ac:dyDescent="0.2">
      <c r="A71" s="508" t="s">
        <v>264</v>
      </c>
      <c r="B71" s="507"/>
      <c r="C71" s="507"/>
      <c r="D71" s="507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R71" s="507"/>
      <c r="S71" s="506"/>
    </row>
    <row r="72" spans="1:19" ht="30" customHeight="1" x14ac:dyDescent="0.2">
      <c r="A72" s="505"/>
      <c r="B72" s="505"/>
      <c r="C72" s="504"/>
      <c r="D72" s="504"/>
      <c r="E72" s="504"/>
      <c r="F72" s="504"/>
      <c r="G72" s="504"/>
      <c r="H72" s="504"/>
    </row>
    <row r="73" spans="1:19" x14ac:dyDescent="0.2">
      <c r="K73" s="500" t="s">
        <v>29</v>
      </c>
      <c r="L73" s="502" t="s">
        <v>214</v>
      </c>
      <c r="M73" s="503"/>
      <c r="N73" s="503"/>
      <c r="O73" s="502" t="s">
        <v>245</v>
      </c>
      <c r="P73" s="501"/>
    </row>
    <row r="74" spans="1:19" x14ac:dyDescent="0.2">
      <c r="K74" s="500" t="s">
        <v>52</v>
      </c>
      <c r="L74" s="502" t="s">
        <v>213</v>
      </c>
      <c r="M74" s="503"/>
      <c r="N74" s="503"/>
      <c r="O74" s="502" t="s">
        <v>244</v>
      </c>
      <c r="P74" s="501"/>
    </row>
    <row r="75" spans="1:19" x14ac:dyDescent="0.2">
      <c r="K75" s="500" t="s">
        <v>49</v>
      </c>
      <c r="L75" s="502" t="s">
        <v>212</v>
      </c>
      <c r="M75" s="503"/>
      <c r="N75" s="503"/>
      <c r="O75" s="502" t="s">
        <v>145</v>
      </c>
      <c r="P75" s="501"/>
    </row>
    <row r="76" spans="1:19" x14ac:dyDescent="0.2">
      <c r="K76" s="500" t="s">
        <v>46</v>
      </c>
      <c r="L76" s="502" t="s">
        <v>211</v>
      </c>
      <c r="M76" s="503"/>
      <c r="N76" s="503"/>
      <c r="O76" s="502" t="s">
        <v>143</v>
      </c>
      <c r="P76" s="501"/>
    </row>
    <row r="77" spans="1:19" x14ac:dyDescent="0.2">
      <c r="K77" s="500" t="s">
        <v>43</v>
      </c>
      <c r="L77" s="502" t="s">
        <v>131</v>
      </c>
      <c r="M77" s="503"/>
      <c r="N77" s="503"/>
      <c r="O77" s="502" t="s">
        <v>243</v>
      </c>
      <c r="P77" s="501"/>
    </row>
    <row r="78" spans="1:19" x14ac:dyDescent="0.2">
      <c r="K78" s="500" t="s">
        <v>40</v>
      </c>
      <c r="L78" s="502" t="s">
        <v>210</v>
      </c>
      <c r="M78" s="503"/>
      <c r="N78" s="503"/>
      <c r="O78" s="502" t="s">
        <v>27</v>
      </c>
      <c r="P78" s="501"/>
    </row>
    <row r="79" spans="1:19" x14ac:dyDescent="0.2">
      <c r="K79" s="500" t="s">
        <v>37</v>
      </c>
      <c r="L79" s="502" t="s">
        <v>209</v>
      </c>
      <c r="M79" s="503"/>
      <c r="N79" s="503"/>
      <c r="O79" s="502" t="s">
        <v>139</v>
      </c>
      <c r="P79" s="501"/>
    </row>
    <row r="80" spans="1:19" x14ac:dyDescent="0.2">
      <c r="K80" s="500" t="s">
        <v>35</v>
      </c>
      <c r="L80" s="502" t="s">
        <v>140</v>
      </c>
      <c r="M80" s="503"/>
      <c r="N80" s="503"/>
      <c r="O80" s="502" t="s">
        <v>242</v>
      </c>
      <c r="P80" s="501"/>
    </row>
    <row r="81" spans="11:16" x14ac:dyDescent="0.2">
      <c r="K81" s="500" t="s">
        <v>32</v>
      </c>
      <c r="L81" s="502" t="s">
        <v>208</v>
      </c>
      <c r="M81" s="503"/>
      <c r="N81" s="503"/>
      <c r="O81" s="502" t="s">
        <v>15</v>
      </c>
      <c r="P81" s="501"/>
    </row>
    <row r="82" spans="11:16" x14ac:dyDescent="0.2">
      <c r="K82" s="500" t="s">
        <v>20</v>
      </c>
      <c r="L82" s="502" t="s">
        <v>147</v>
      </c>
      <c r="M82" s="503"/>
      <c r="N82" s="503"/>
      <c r="O82" s="502" t="s">
        <v>241</v>
      </c>
      <c r="P82" s="501"/>
    </row>
    <row r="83" spans="11:16" x14ac:dyDescent="0.2">
      <c r="K83" s="500" t="s">
        <v>26</v>
      </c>
      <c r="L83" s="502" t="s">
        <v>207</v>
      </c>
      <c r="M83" s="503"/>
      <c r="N83" s="503"/>
      <c r="O83" s="502" t="s">
        <v>50</v>
      </c>
      <c r="P83" s="501"/>
    </row>
    <row r="84" spans="11:16" x14ac:dyDescent="0.2">
      <c r="K84" s="500" t="s">
        <v>23</v>
      </c>
      <c r="L84" s="502" t="s">
        <v>206</v>
      </c>
      <c r="M84" s="503"/>
      <c r="N84" s="503"/>
      <c r="O84" s="502" t="s">
        <v>38</v>
      </c>
      <c r="P84" s="501"/>
    </row>
    <row r="85" spans="11:16" x14ac:dyDescent="0.2">
      <c r="K85" s="500" t="s">
        <v>129</v>
      </c>
      <c r="L85" s="502" t="s">
        <v>205</v>
      </c>
      <c r="M85" s="503"/>
      <c r="N85" s="503"/>
      <c r="O85" s="502" t="s">
        <v>240</v>
      </c>
      <c r="P85" s="501"/>
    </row>
    <row r="86" spans="11:16" x14ac:dyDescent="0.2">
      <c r="K86" s="500" t="s">
        <v>17</v>
      </c>
      <c r="L86" s="502" t="s">
        <v>204</v>
      </c>
      <c r="M86" s="503"/>
      <c r="N86" s="503"/>
      <c r="O86" s="502" t="s">
        <v>239</v>
      </c>
      <c r="P86" s="501"/>
    </row>
    <row r="87" spans="11:16" x14ac:dyDescent="0.2">
      <c r="K87" s="500" t="s">
        <v>14</v>
      </c>
      <c r="L87" s="502"/>
      <c r="M87" s="503"/>
      <c r="N87" s="503"/>
      <c r="O87" s="502" t="s">
        <v>33</v>
      </c>
      <c r="P87" s="501"/>
    </row>
    <row r="88" spans="11:16" x14ac:dyDescent="0.2">
      <c r="K88" s="500" t="s">
        <v>11</v>
      </c>
      <c r="L88" s="502"/>
      <c r="M88" s="503"/>
      <c r="N88" s="503"/>
      <c r="O88" s="502" t="s">
        <v>238</v>
      </c>
      <c r="P88" s="501"/>
    </row>
    <row r="89" spans="11:16" x14ac:dyDescent="0.2">
      <c r="K89" s="500" t="s">
        <v>8</v>
      </c>
      <c r="L89" s="499"/>
      <c r="M89" s="499"/>
      <c r="N89" s="499"/>
      <c r="O89" s="502" t="s">
        <v>47</v>
      </c>
      <c r="P89" s="501"/>
    </row>
    <row r="90" spans="11:16" x14ac:dyDescent="0.2">
      <c r="K90" s="500" t="s">
        <v>7</v>
      </c>
      <c r="L90" s="499"/>
      <c r="M90" s="499"/>
      <c r="N90" s="499"/>
      <c r="O90" s="502" t="s">
        <v>124</v>
      </c>
      <c r="P90" s="501"/>
    </row>
    <row r="91" spans="11:16" x14ac:dyDescent="0.2">
      <c r="K91" s="500" t="s">
        <v>6</v>
      </c>
      <c r="L91" s="499"/>
      <c r="M91" s="499"/>
      <c r="N91" s="499"/>
      <c r="O91" s="502" t="s">
        <v>44</v>
      </c>
      <c r="P91" s="501"/>
    </row>
    <row r="92" spans="11:16" x14ac:dyDescent="0.2">
      <c r="K92" s="500" t="s">
        <v>5</v>
      </c>
      <c r="L92" s="499"/>
      <c r="M92" s="499"/>
      <c r="N92" s="499"/>
      <c r="O92" s="502" t="s">
        <v>12</v>
      </c>
      <c r="P92" s="501"/>
    </row>
    <row r="93" spans="11:16" x14ac:dyDescent="0.2">
      <c r="K93" s="500" t="s">
        <v>4</v>
      </c>
      <c r="L93" s="499"/>
      <c r="M93" s="499"/>
      <c r="N93" s="499"/>
      <c r="O93" s="502" t="s">
        <v>122</v>
      </c>
      <c r="P93" s="501"/>
    </row>
    <row r="94" spans="11:16" x14ac:dyDescent="0.2">
      <c r="K94" s="500" t="s">
        <v>3</v>
      </c>
      <c r="L94" s="499"/>
      <c r="M94" s="499"/>
      <c r="N94" s="499"/>
      <c r="O94" s="499"/>
      <c r="P94" s="499"/>
    </row>
    <row r="95" spans="11:16" x14ac:dyDescent="0.2">
      <c r="K95" s="500" t="s">
        <v>2</v>
      </c>
      <c r="L95" s="499"/>
      <c r="M95" s="499"/>
      <c r="N95" s="499"/>
      <c r="O95" s="499"/>
      <c r="P95" s="499"/>
    </row>
    <row r="96" spans="11:16" x14ac:dyDescent="0.2">
      <c r="K96" s="500" t="s">
        <v>1</v>
      </c>
      <c r="L96" s="499"/>
      <c r="M96" s="499"/>
      <c r="N96" s="499"/>
      <c r="O96" s="499"/>
      <c r="P96" s="499"/>
    </row>
    <row r="97" spans="11:16" x14ac:dyDescent="0.2">
      <c r="K97" s="500" t="s">
        <v>0</v>
      </c>
      <c r="L97" s="499"/>
      <c r="M97" s="499"/>
      <c r="N97" s="499"/>
      <c r="O97" s="499"/>
      <c r="P97" s="499"/>
    </row>
    <row r="98" spans="11:16" hidden="1" x14ac:dyDescent="0.2"/>
    <row r="99" spans="11:16" hidden="1" x14ac:dyDescent="0.2"/>
    <row r="100" spans="11:16" hidden="1" x14ac:dyDescent="0.2"/>
    <row r="101" spans="11:16" hidden="1" x14ac:dyDescent="0.2"/>
    <row r="102" spans="11:16" hidden="1" x14ac:dyDescent="0.2"/>
    <row r="103" spans="11:16" hidden="1" x14ac:dyDescent="0.2"/>
    <row r="104" spans="11:16" hidden="1" x14ac:dyDescent="0.2"/>
    <row r="105" spans="11:16" hidden="1" x14ac:dyDescent="0.2"/>
    <row r="106" spans="11:16" hidden="1" x14ac:dyDescent="0.2"/>
    <row r="107" spans="11:16" hidden="1" x14ac:dyDescent="0.2"/>
    <row r="108" spans="11:16" hidden="1" x14ac:dyDescent="0.2"/>
    <row r="109" spans="11:16" hidden="1" x14ac:dyDescent="0.2"/>
    <row r="110" spans="11:16" hidden="1" x14ac:dyDescent="0.2"/>
    <row r="111" spans="11:16" hidden="1" x14ac:dyDescent="0.2"/>
    <row r="112" spans="11:16" hidden="1" x14ac:dyDescent="0.2"/>
    <row r="113" hidden="1" x14ac:dyDescent="0.2"/>
    <row r="114" hidden="1" x14ac:dyDescent="0.2"/>
  </sheetData>
  <sheetProtection selectLockedCells="1"/>
  <mergeCells count="94">
    <mergeCell ref="B64:C64"/>
    <mergeCell ref="E64:H64"/>
    <mergeCell ref="L64:M64"/>
    <mergeCell ref="O64:R64"/>
    <mergeCell ref="A34:B35"/>
    <mergeCell ref="A32:B33"/>
    <mergeCell ref="P49:S49"/>
    <mergeCell ref="B63:C63"/>
    <mergeCell ref="E63:H63"/>
    <mergeCell ref="L63:M63"/>
    <mergeCell ref="O63:R63"/>
    <mergeCell ref="J53:K53"/>
    <mergeCell ref="C49:H49"/>
    <mergeCell ref="L49:M49"/>
    <mergeCell ref="C48:E48"/>
    <mergeCell ref="K28:L29"/>
    <mergeCell ref="I29:I31"/>
    <mergeCell ref="I41:I43"/>
    <mergeCell ref="A43:B43"/>
    <mergeCell ref="A40:B41"/>
    <mergeCell ref="A38:B39"/>
    <mergeCell ref="A37:B37"/>
    <mergeCell ref="A31:B31"/>
    <mergeCell ref="A28:B29"/>
    <mergeCell ref="G47:H47"/>
    <mergeCell ref="C47:E47"/>
    <mergeCell ref="I35:I37"/>
    <mergeCell ref="A14:B15"/>
    <mergeCell ref="A16:B17"/>
    <mergeCell ref="A22:B23"/>
    <mergeCell ref="A26:B27"/>
    <mergeCell ref="A20:B21"/>
    <mergeCell ref="A19:B19"/>
    <mergeCell ref="A25:B25"/>
    <mergeCell ref="C5:C6"/>
    <mergeCell ref="A6:B6"/>
    <mergeCell ref="A10:B11"/>
    <mergeCell ref="A5:B5"/>
    <mergeCell ref="A8:B9"/>
    <mergeCell ref="I17:I19"/>
    <mergeCell ref="A13:B13"/>
    <mergeCell ref="I11:I13"/>
    <mergeCell ref="L1:N1"/>
    <mergeCell ref="O1:P1"/>
    <mergeCell ref="Q1:S1"/>
    <mergeCell ref="B3:I3"/>
    <mergeCell ref="B1:C2"/>
    <mergeCell ref="D1:I1"/>
    <mergeCell ref="L3:S3"/>
    <mergeCell ref="D5:G5"/>
    <mergeCell ref="K22:L23"/>
    <mergeCell ref="S41:S43"/>
    <mergeCell ref="S29:S31"/>
    <mergeCell ref="K38:L39"/>
    <mergeCell ref="K43:L43"/>
    <mergeCell ref="K40:L41"/>
    <mergeCell ref="K25:L25"/>
    <mergeCell ref="K16:L17"/>
    <mergeCell ref="I23:I25"/>
    <mergeCell ref="K19:L19"/>
    <mergeCell ref="N5:Q5"/>
    <mergeCell ref="K13:L13"/>
    <mergeCell ref="K14:L15"/>
    <mergeCell ref="K5:L5"/>
    <mergeCell ref="K6:L6"/>
    <mergeCell ref="K8:L9"/>
    <mergeCell ref="K10:L11"/>
    <mergeCell ref="M5:M6"/>
    <mergeCell ref="S11:S13"/>
    <mergeCell ref="S35:S37"/>
    <mergeCell ref="S17:S19"/>
    <mergeCell ref="K26:L27"/>
    <mergeCell ref="K32:L33"/>
    <mergeCell ref="K31:L31"/>
    <mergeCell ref="K34:L35"/>
    <mergeCell ref="K37:L37"/>
    <mergeCell ref="S23:S25"/>
    <mergeCell ref="K20:L21"/>
    <mergeCell ref="Q47:R47"/>
    <mergeCell ref="A58:S58"/>
    <mergeCell ref="Q53:S53"/>
    <mergeCell ref="A55:S55"/>
    <mergeCell ref="A56:S56"/>
    <mergeCell ref="C52:D52"/>
    <mergeCell ref="J52:K52"/>
    <mergeCell ref="C53:D53"/>
    <mergeCell ref="M47:O47"/>
    <mergeCell ref="M48:O48"/>
    <mergeCell ref="A72:B72"/>
    <mergeCell ref="C72:H72"/>
    <mergeCell ref="A67:S67"/>
    <mergeCell ref="A68:S68"/>
    <mergeCell ref="A70:S70"/>
    <mergeCell ref="A71:S71"/>
  </mergeCells>
  <conditionalFormatting sqref="A8:B9">
    <cfRule type="containsErrors" dxfId="23" priority="24" stopIfTrue="1">
      <formula>ISERROR(A8)</formula>
    </cfRule>
  </conditionalFormatting>
  <conditionalFormatting sqref="A10:B11">
    <cfRule type="containsErrors" dxfId="22" priority="23" stopIfTrue="1">
      <formula>ISERROR(A10)</formula>
    </cfRule>
  </conditionalFormatting>
  <conditionalFormatting sqref="A14:B15">
    <cfRule type="containsErrors" dxfId="21" priority="22" stopIfTrue="1">
      <formula>ISERROR(A14)</formula>
    </cfRule>
  </conditionalFormatting>
  <conditionalFormatting sqref="A16:B17">
    <cfRule type="containsErrors" dxfId="20" priority="21" stopIfTrue="1">
      <formula>ISERROR(A16)</formula>
    </cfRule>
  </conditionalFormatting>
  <conditionalFormatting sqref="A20:B21">
    <cfRule type="containsErrors" dxfId="19" priority="20" stopIfTrue="1">
      <formula>ISERROR(A20)</formula>
    </cfRule>
  </conditionalFormatting>
  <conditionalFormatting sqref="A22:B23">
    <cfRule type="containsErrors" dxfId="18" priority="19" stopIfTrue="1">
      <formula>ISERROR(A22)</formula>
    </cfRule>
  </conditionalFormatting>
  <conditionalFormatting sqref="A26:B27">
    <cfRule type="containsErrors" dxfId="17" priority="18" stopIfTrue="1">
      <formula>ISERROR(A26)</formula>
    </cfRule>
  </conditionalFormatting>
  <conditionalFormatting sqref="A28:B29">
    <cfRule type="containsErrors" dxfId="16" priority="17" stopIfTrue="1">
      <formula>ISERROR(A28)</formula>
    </cfRule>
  </conditionalFormatting>
  <conditionalFormatting sqref="A32:B33">
    <cfRule type="containsErrors" dxfId="15" priority="16" stopIfTrue="1">
      <formula>ISERROR(A32)</formula>
    </cfRule>
  </conditionalFormatting>
  <conditionalFormatting sqref="A34:B35">
    <cfRule type="containsErrors" dxfId="14" priority="15" stopIfTrue="1">
      <formula>ISERROR(A34)</formula>
    </cfRule>
  </conditionalFormatting>
  <conditionalFormatting sqref="A38:B39">
    <cfRule type="containsErrors" dxfId="13" priority="14" stopIfTrue="1">
      <formula>ISERROR(A38)</formula>
    </cfRule>
  </conditionalFormatting>
  <conditionalFormatting sqref="A40:B41">
    <cfRule type="containsErrors" dxfId="12" priority="13" stopIfTrue="1">
      <formula>ISERROR(A40)</formula>
    </cfRule>
  </conditionalFormatting>
  <conditionalFormatting sqref="K8:L9">
    <cfRule type="containsErrors" dxfId="11" priority="12" stopIfTrue="1">
      <formula>ISERROR(K8)</formula>
    </cfRule>
  </conditionalFormatting>
  <conditionalFormatting sqref="K10:L11">
    <cfRule type="containsErrors" dxfId="10" priority="11" stopIfTrue="1">
      <formula>ISERROR(K10)</formula>
    </cfRule>
  </conditionalFormatting>
  <conditionalFormatting sqref="K14:L15">
    <cfRule type="containsErrors" dxfId="9" priority="10" stopIfTrue="1">
      <formula>ISERROR(K14)</formula>
    </cfRule>
  </conditionalFormatting>
  <conditionalFormatting sqref="K16:L17">
    <cfRule type="containsErrors" dxfId="8" priority="9" stopIfTrue="1">
      <formula>ISERROR(K16)</formula>
    </cfRule>
  </conditionalFormatting>
  <conditionalFormatting sqref="K20:L21">
    <cfRule type="containsErrors" dxfId="7" priority="8" stopIfTrue="1">
      <formula>ISERROR(K20)</formula>
    </cfRule>
  </conditionalFormatting>
  <conditionalFormatting sqref="K22:L23">
    <cfRule type="containsErrors" dxfId="6" priority="7" stopIfTrue="1">
      <formula>ISERROR(K22)</formula>
    </cfRule>
  </conditionalFormatting>
  <conditionalFormatting sqref="K26:L27">
    <cfRule type="containsErrors" dxfId="5" priority="6" stopIfTrue="1">
      <formula>ISERROR(K26)</formula>
    </cfRule>
  </conditionalFormatting>
  <conditionalFormatting sqref="K28:L29">
    <cfRule type="containsErrors" dxfId="4" priority="5" stopIfTrue="1">
      <formula>ISERROR(K28)</formula>
    </cfRule>
  </conditionalFormatting>
  <conditionalFormatting sqref="K32:L33">
    <cfRule type="containsErrors" dxfId="3" priority="4" stopIfTrue="1">
      <formula>ISERROR(K32)</formula>
    </cfRule>
  </conditionalFormatting>
  <conditionalFormatting sqref="K34:L35">
    <cfRule type="containsErrors" dxfId="2" priority="3" stopIfTrue="1">
      <formula>ISERROR(K34)</formula>
    </cfRule>
  </conditionalFormatting>
  <conditionalFormatting sqref="K38:L39">
    <cfRule type="containsErrors" dxfId="1" priority="2" stopIfTrue="1">
      <formula>ISERROR(K38)</formula>
    </cfRule>
  </conditionalFormatting>
  <conditionalFormatting sqref="K40:L41">
    <cfRule type="containsErrors" dxfId="0" priority="1" stopIfTrue="1">
      <formula>ISERROR(K40)</formula>
    </cfRule>
  </conditionalFormatting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$O$73:$O$93</formula1>
    </dataValidation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$L$73:$L$88</formula1>
    </dataValidation>
    <dataValidation type="list" allowBlank="1" showInputMessage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$K$85:$K$97</formula1>
    </dataValidation>
    <dataValidation type="list" allowBlank="1" showInputMessage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$K$73:$K$84</formula1>
    </dataValidation>
    <dataValidation type="whole" allowBlank="1" showInputMessage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InputMessage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15</vt:i4>
      </vt:variant>
    </vt:vector>
  </HeadingPairs>
  <TitlesOfParts>
    <vt:vector size="22" baseType="lpstr">
      <vt:lpstr>Žižkov C-Slavia C</vt:lpstr>
      <vt:lpstr>US B-KoE</vt:lpstr>
      <vt:lpstr>Rudná C-Rapid A</vt:lpstr>
      <vt:lpstr>Radlice-RudnáB</vt:lpstr>
      <vt:lpstr>KoD-Kobylisy B</vt:lpstr>
      <vt:lpstr>Kobylisy C-VršoviceB</vt:lpstr>
      <vt:lpstr>List1</vt:lpstr>
      <vt:lpstr>'Kobylisy C-VršoviceB'!Oblast_tisku</vt:lpstr>
      <vt:lpstr>'KoD-Kobylisy B'!Oblast_tisku</vt:lpstr>
      <vt:lpstr>'Radlice-RudnáB'!Oblast_tisku</vt:lpstr>
      <vt:lpstr>'Rudná C-Rapid A'!Oblast_tisku</vt:lpstr>
      <vt:lpstr>'US B-KoE'!Oblast_tisku</vt:lpstr>
      <vt:lpstr>'Žižkov C-Slavia C'!Oblast_tisku</vt:lpstr>
      <vt:lpstr>'US B-KoE'!Print_Area_0</vt:lpstr>
      <vt:lpstr>'US B-KoE'!Print_Area_0_0</vt:lpstr>
      <vt:lpstr>'US B-KoE'!Print_Area_0_0_0</vt:lpstr>
      <vt:lpstr>'US B-KoE'!Print_Area_0_0_0_0</vt:lpstr>
      <vt:lpstr>'Kobylisy C-VršoviceB'!výmaz</vt:lpstr>
      <vt:lpstr>'KoD-Kobylisy B'!výmaz</vt:lpstr>
      <vt:lpstr>'Radlice-RudnáB'!výmaz</vt:lpstr>
      <vt:lpstr>'US B-KoE'!výmaz</vt:lpstr>
      <vt:lpstr>výmaz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Táta</dc:creator>
  <cp:lastModifiedBy>Táta</cp:lastModifiedBy>
  <dcterms:created xsi:type="dcterms:W3CDTF">2015-09-12T09:17:09Z</dcterms:created>
  <dcterms:modified xsi:type="dcterms:W3CDTF">2015-09-12T10:13:49Z</dcterms:modified>
</cp:coreProperties>
</file>