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Táta\Documents\1819\1.kolo\"/>
    </mc:Choice>
  </mc:AlternateContent>
  <xr:revisionPtr revIDLastSave="0" documentId="8_{18CB29F0-5610-41DB-8A37-DCCC522CA2B0}" xr6:coauthVersionLast="36" xr6:coauthVersionMax="36" xr10:uidLastSave="{00000000-0000-0000-0000-000000000000}"/>
  <bookViews>
    <workbookView xWindow="0" yWindow="0" windowWidth="22950" windowHeight="11325" xr2:uid="{00000000-000D-0000-FFFF-FFFF00000000}"/>
  </bookViews>
  <sheets>
    <sheet name="SlaviaD-SlaviaB" sheetId="3" r:id="rId1"/>
    <sheet name="DpA-SlavojD" sheetId="5" r:id="rId2"/>
    <sheet name="KobC-UsB" sheetId="6" r:id="rId3"/>
    <sheet name="VršB-ŽižC" sheetId="2" r:id="rId4"/>
  </sheets>
  <externalReferences>
    <externalReference r:id="rId5"/>
  </externalReferences>
  <definedNames>
    <definedName name="výmaz">[1]Zápis!$D$8:$F$11,[1]Zápis!$D$13:$F$16,[1]Zápis!$D$18:$F$21,[1]Zápis!$D$23:$F$26,[1]Zápis!$D$28:$F$31,[1]Zápis!$D$33:$F$36,[1]Zápis!$N$8:$P$11,[1]Zápis!$N$13:$P$16,[1]Zápis!$N$18:$P$21,[1]Zápis!$N$23:$P$26,[1]Zápis!$N$28:$P$31,[1]Zápis!$N$33:$P$36,[1]Zápis!$A$8:$B$37,[1]Zápis!$K$8:$L$37</definedName>
  </definedNames>
  <calcPr calcId="162913"/>
</workbook>
</file>

<file path=xl/calcChain.xml><?xml version="1.0" encoding="utf-8"?>
<calcChain xmlns="http://schemas.openxmlformats.org/spreadsheetml/2006/main">
  <c r="G8" i="6" l="1"/>
  <c r="H8" i="6" s="1"/>
  <c r="R8" i="6" s="1"/>
  <c r="Q8" i="6"/>
  <c r="G9" i="6"/>
  <c r="H9" i="6" s="1"/>
  <c r="R9" i="6" s="1"/>
  <c r="Q9" i="6"/>
  <c r="G10" i="6"/>
  <c r="H10" i="6" s="1"/>
  <c r="R10" i="6" s="1"/>
  <c r="Q10" i="6"/>
  <c r="G11" i="6"/>
  <c r="H11" i="6" s="1"/>
  <c r="R11" i="6" s="1"/>
  <c r="Q11" i="6"/>
  <c r="Q12" i="6" s="1"/>
  <c r="G13" i="6"/>
  <c r="H13" i="6" s="1"/>
  <c r="R13" i="6" s="1"/>
  <c r="Q13" i="6"/>
  <c r="G14" i="6"/>
  <c r="H14" i="6" s="1"/>
  <c r="R14" i="6" s="1"/>
  <c r="Q14" i="6"/>
  <c r="G15" i="6"/>
  <c r="H15" i="6" s="1"/>
  <c r="R15" i="6" s="1"/>
  <c r="Q15" i="6"/>
  <c r="G16" i="6"/>
  <c r="H16" i="6" s="1"/>
  <c r="R16" i="6" s="1"/>
  <c r="Q16" i="6"/>
  <c r="Q17" i="6" s="1"/>
  <c r="G18" i="6"/>
  <c r="H18" i="6" s="1"/>
  <c r="R18" i="6" s="1"/>
  <c r="Q18" i="6"/>
  <c r="G19" i="6"/>
  <c r="H19" i="6" s="1"/>
  <c r="R19" i="6" s="1"/>
  <c r="Q19" i="6"/>
  <c r="G20" i="6"/>
  <c r="H20" i="6" s="1"/>
  <c r="R20" i="6" s="1"/>
  <c r="Q20" i="6"/>
  <c r="G21" i="6"/>
  <c r="H21" i="6" s="1"/>
  <c r="R21" i="6" s="1"/>
  <c r="Q21" i="6"/>
  <c r="Q22" i="6" s="1"/>
  <c r="G23" i="6"/>
  <c r="H23" i="6" s="1"/>
  <c r="R23" i="6" s="1"/>
  <c r="Q23" i="6"/>
  <c r="G24" i="6"/>
  <c r="H24" i="6" s="1"/>
  <c r="R24" i="6" s="1"/>
  <c r="Q24" i="6"/>
  <c r="G25" i="6"/>
  <c r="H25" i="6" s="1"/>
  <c r="R25" i="6" s="1"/>
  <c r="Q25" i="6"/>
  <c r="G26" i="6"/>
  <c r="H26" i="6" s="1"/>
  <c r="R26" i="6" s="1"/>
  <c r="Q26" i="6"/>
  <c r="Q27" i="6" s="1"/>
  <c r="G28" i="6"/>
  <c r="H28" i="6" s="1"/>
  <c r="R28" i="6" s="1"/>
  <c r="Q28" i="6"/>
  <c r="G29" i="6"/>
  <c r="H29" i="6" s="1"/>
  <c r="R29" i="6" s="1"/>
  <c r="Q29" i="6"/>
  <c r="G30" i="6"/>
  <c r="H30" i="6" s="1"/>
  <c r="R30" i="6" s="1"/>
  <c r="Q30" i="6"/>
  <c r="G31" i="6"/>
  <c r="H31" i="6" s="1"/>
  <c r="R31" i="6" s="1"/>
  <c r="Q31" i="6"/>
  <c r="Q32" i="6" s="1"/>
  <c r="G33" i="6"/>
  <c r="H33" i="6" s="1"/>
  <c r="R33" i="6" s="1"/>
  <c r="Q33" i="6"/>
  <c r="G34" i="6"/>
  <c r="H34" i="6" s="1"/>
  <c r="R34" i="6" s="1"/>
  <c r="Q34" i="6"/>
  <c r="G35" i="6"/>
  <c r="H35" i="6" s="1"/>
  <c r="R35" i="6" s="1"/>
  <c r="Q35" i="6"/>
  <c r="G36" i="6"/>
  <c r="H36" i="6" s="1"/>
  <c r="R36" i="6" s="1"/>
  <c r="Q36" i="6"/>
  <c r="Q37" i="6" s="1"/>
  <c r="A45" i="6"/>
  <c r="G8" i="5"/>
  <c r="H8" i="5" s="1"/>
  <c r="R8" i="5" s="1"/>
  <c r="Q8" i="5"/>
  <c r="G9" i="5"/>
  <c r="H9" i="5" s="1"/>
  <c r="R9" i="5" s="1"/>
  <c r="Q9" i="5"/>
  <c r="G10" i="5"/>
  <c r="H10" i="5" s="1"/>
  <c r="R10" i="5" s="1"/>
  <c r="Q10" i="5"/>
  <c r="G11" i="5"/>
  <c r="H11" i="5" s="1"/>
  <c r="R11" i="5" s="1"/>
  <c r="Q11" i="5"/>
  <c r="Q12" i="5" s="1"/>
  <c r="G13" i="5"/>
  <c r="H13" i="5" s="1"/>
  <c r="R13" i="5" s="1"/>
  <c r="Q13" i="5"/>
  <c r="G14" i="5"/>
  <c r="H14" i="5" s="1"/>
  <c r="R14" i="5" s="1"/>
  <c r="Q14" i="5"/>
  <c r="G15" i="5"/>
  <c r="H15" i="5" s="1"/>
  <c r="R15" i="5" s="1"/>
  <c r="Q15" i="5"/>
  <c r="G16" i="5"/>
  <c r="H16" i="5" s="1"/>
  <c r="R16" i="5" s="1"/>
  <c r="Q16" i="5"/>
  <c r="Q17" i="5" s="1"/>
  <c r="G18" i="5"/>
  <c r="H18" i="5" s="1"/>
  <c r="R18" i="5" s="1"/>
  <c r="Q18" i="5"/>
  <c r="G19" i="5"/>
  <c r="H19" i="5" s="1"/>
  <c r="R19" i="5" s="1"/>
  <c r="Q19" i="5"/>
  <c r="G20" i="5"/>
  <c r="H20" i="5" s="1"/>
  <c r="R20" i="5" s="1"/>
  <c r="Q20" i="5"/>
  <c r="G21" i="5"/>
  <c r="H21" i="5" s="1"/>
  <c r="R21" i="5" s="1"/>
  <c r="Q21" i="5"/>
  <c r="Q22" i="5" s="1"/>
  <c r="G23" i="5"/>
  <c r="H23" i="5" s="1"/>
  <c r="R23" i="5" s="1"/>
  <c r="Q23" i="5"/>
  <c r="G24" i="5"/>
  <c r="H24" i="5" s="1"/>
  <c r="R24" i="5" s="1"/>
  <c r="Q24" i="5"/>
  <c r="G25" i="5"/>
  <c r="H25" i="5" s="1"/>
  <c r="R25" i="5" s="1"/>
  <c r="Q25" i="5"/>
  <c r="G26" i="5"/>
  <c r="H26" i="5" s="1"/>
  <c r="R26" i="5" s="1"/>
  <c r="Q26" i="5"/>
  <c r="G28" i="5"/>
  <c r="H28" i="5" s="1"/>
  <c r="R28" i="5" s="1"/>
  <c r="Q28" i="5"/>
  <c r="G29" i="5"/>
  <c r="H29" i="5" s="1"/>
  <c r="R29" i="5" s="1"/>
  <c r="Q29" i="5"/>
  <c r="G30" i="5"/>
  <c r="H30" i="5" s="1"/>
  <c r="R30" i="5" s="1"/>
  <c r="Q30" i="5"/>
  <c r="G31" i="5"/>
  <c r="H31" i="5" s="1"/>
  <c r="R31" i="5" s="1"/>
  <c r="Q31" i="5"/>
  <c r="G33" i="5"/>
  <c r="H33" i="5" s="1"/>
  <c r="R33" i="5" s="1"/>
  <c r="Q33" i="5"/>
  <c r="G34" i="5"/>
  <c r="H34" i="5" s="1"/>
  <c r="R34" i="5" s="1"/>
  <c r="Q34" i="5"/>
  <c r="G35" i="5"/>
  <c r="H35" i="5" s="1"/>
  <c r="R35" i="5" s="1"/>
  <c r="Q35" i="5"/>
  <c r="G36" i="5"/>
  <c r="H36" i="5" s="1"/>
  <c r="R36" i="5" s="1"/>
  <c r="Q36" i="5"/>
  <c r="A45" i="5"/>
  <c r="G8" i="3"/>
  <c r="H8" i="3" s="1"/>
  <c r="R8" i="3" s="1"/>
  <c r="Q8" i="3"/>
  <c r="G9" i="3"/>
  <c r="H9" i="3" s="1"/>
  <c r="R9" i="3" s="1"/>
  <c r="Q9" i="3"/>
  <c r="G10" i="3"/>
  <c r="H10" i="3" s="1"/>
  <c r="R10" i="3" s="1"/>
  <c r="Q10" i="3"/>
  <c r="G11" i="3"/>
  <c r="H11" i="3" s="1"/>
  <c r="R11" i="3" s="1"/>
  <c r="Q11" i="3"/>
  <c r="Q12" i="3" s="1"/>
  <c r="G13" i="3"/>
  <c r="H13" i="3" s="1"/>
  <c r="R13" i="3" s="1"/>
  <c r="Q13" i="3"/>
  <c r="G14" i="3"/>
  <c r="H14" i="3" s="1"/>
  <c r="R14" i="3" s="1"/>
  <c r="Q14" i="3"/>
  <c r="G15" i="3"/>
  <c r="H15" i="3" s="1"/>
  <c r="R15" i="3" s="1"/>
  <c r="Q15" i="3"/>
  <c r="G16" i="3"/>
  <c r="H16" i="3" s="1"/>
  <c r="R16" i="3" s="1"/>
  <c r="Q16" i="3"/>
  <c r="Q17" i="3" s="1"/>
  <c r="G18" i="3"/>
  <c r="H18" i="3" s="1"/>
  <c r="R18" i="3" s="1"/>
  <c r="Q18" i="3"/>
  <c r="G19" i="3"/>
  <c r="H19" i="3" s="1"/>
  <c r="R19" i="3" s="1"/>
  <c r="Q19" i="3"/>
  <c r="G20" i="3"/>
  <c r="H20" i="3" s="1"/>
  <c r="R20" i="3" s="1"/>
  <c r="Q20" i="3"/>
  <c r="G21" i="3"/>
  <c r="H21" i="3" s="1"/>
  <c r="R21" i="3" s="1"/>
  <c r="Q21" i="3"/>
  <c r="Q22" i="3" s="1"/>
  <c r="G23" i="3"/>
  <c r="H23" i="3" s="1"/>
  <c r="R23" i="3" s="1"/>
  <c r="Q23" i="3"/>
  <c r="G24" i="3"/>
  <c r="H24" i="3" s="1"/>
  <c r="R24" i="3" s="1"/>
  <c r="Q24" i="3"/>
  <c r="G25" i="3"/>
  <c r="H25" i="3" s="1"/>
  <c r="R25" i="3" s="1"/>
  <c r="Q25" i="3"/>
  <c r="G26" i="3"/>
  <c r="H26" i="3" s="1"/>
  <c r="R26" i="3" s="1"/>
  <c r="Q26" i="3"/>
  <c r="Q27" i="3" s="1"/>
  <c r="G28" i="3"/>
  <c r="H28" i="3" s="1"/>
  <c r="R28" i="3" s="1"/>
  <c r="Q28" i="3"/>
  <c r="G29" i="3"/>
  <c r="H29" i="3" s="1"/>
  <c r="R29" i="3" s="1"/>
  <c r="Q29" i="3"/>
  <c r="G30" i="3"/>
  <c r="H30" i="3" s="1"/>
  <c r="R30" i="3" s="1"/>
  <c r="Q30" i="3"/>
  <c r="G31" i="3"/>
  <c r="H31" i="3" s="1"/>
  <c r="R31" i="3" s="1"/>
  <c r="Q31" i="3"/>
  <c r="Q32" i="3" s="1"/>
  <c r="G33" i="3"/>
  <c r="H33" i="3" s="1"/>
  <c r="R33" i="3" s="1"/>
  <c r="Q33" i="3"/>
  <c r="G34" i="3"/>
  <c r="H34" i="3" s="1"/>
  <c r="R34" i="3" s="1"/>
  <c r="Q34" i="3"/>
  <c r="G35" i="3"/>
  <c r="H35" i="3" s="1"/>
  <c r="R35" i="3" s="1"/>
  <c r="Q35" i="3"/>
  <c r="G36" i="3"/>
  <c r="H36" i="3" s="1"/>
  <c r="R36" i="3" s="1"/>
  <c r="Q36" i="3"/>
  <c r="Q37" i="3" s="1"/>
  <c r="A45" i="3"/>
  <c r="G8" i="2"/>
  <c r="H8" i="2" s="1"/>
  <c r="R8" i="2" s="1"/>
  <c r="Q8" i="2"/>
  <c r="G9" i="2"/>
  <c r="H9" i="2" s="1"/>
  <c r="R9" i="2" s="1"/>
  <c r="Q9" i="2"/>
  <c r="G10" i="2"/>
  <c r="H10" i="2" s="1"/>
  <c r="R10" i="2" s="1"/>
  <c r="Q10" i="2"/>
  <c r="G11" i="2"/>
  <c r="H11" i="2" s="1"/>
  <c r="R11" i="2" s="1"/>
  <c r="Q11" i="2"/>
  <c r="G13" i="2"/>
  <c r="H13" i="2" s="1"/>
  <c r="R13" i="2" s="1"/>
  <c r="Q13" i="2"/>
  <c r="G14" i="2"/>
  <c r="H14" i="2" s="1"/>
  <c r="R14" i="2" s="1"/>
  <c r="Q14" i="2"/>
  <c r="G15" i="2"/>
  <c r="H15" i="2" s="1"/>
  <c r="R15" i="2" s="1"/>
  <c r="Q15" i="2"/>
  <c r="G16" i="2"/>
  <c r="H16" i="2" s="1"/>
  <c r="R16" i="2" s="1"/>
  <c r="Q16" i="2"/>
  <c r="G18" i="2"/>
  <c r="H18" i="2" s="1"/>
  <c r="R18" i="2" s="1"/>
  <c r="Q18" i="2"/>
  <c r="G19" i="2"/>
  <c r="H19" i="2" s="1"/>
  <c r="R19" i="2" s="1"/>
  <c r="Q19" i="2"/>
  <c r="G20" i="2"/>
  <c r="H20" i="2" s="1"/>
  <c r="R20" i="2" s="1"/>
  <c r="Q20" i="2"/>
  <c r="G21" i="2"/>
  <c r="H21" i="2" s="1"/>
  <c r="R21" i="2" s="1"/>
  <c r="Q21" i="2"/>
  <c r="G23" i="2"/>
  <c r="H23" i="2" s="1"/>
  <c r="R23" i="2" s="1"/>
  <c r="Q23" i="2"/>
  <c r="G24" i="2"/>
  <c r="H24" i="2" s="1"/>
  <c r="R24" i="2" s="1"/>
  <c r="Q24" i="2"/>
  <c r="G25" i="2"/>
  <c r="H25" i="2" s="1"/>
  <c r="R25" i="2" s="1"/>
  <c r="Q25" i="2"/>
  <c r="G26" i="2"/>
  <c r="H26" i="2" s="1"/>
  <c r="R26" i="2" s="1"/>
  <c r="Q26" i="2"/>
  <c r="G28" i="2"/>
  <c r="H28" i="2" s="1"/>
  <c r="R28" i="2" s="1"/>
  <c r="Q28" i="2"/>
  <c r="G29" i="2"/>
  <c r="H29" i="2" s="1"/>
  <c r="R29" i="2" s="1"/>
  <c r="Q29" i="2"/>
  <c r="G30" i="2"/>
  <c r="H30" i="2" s="1"/>
  <c r="R30" i="2" s="1"/>
  <c r="Q30" i="2"/>
  <c r="G31" i="2"/>
  <c r="H31" i="2" s="1"/>
  <c r="R31" i="2" s="1"/>
  <c r="Q31" i="2"/>
  <c r="G33" i="2"/>
  <c r="H33" i="2" s="1"/>
  <c r="R33" i="2" s="1"/>
  <c r="Q33" i="2"/>
  <c r="G34" i="2"/>
  <c r="H34" i="2" s="1"/>
  <c r="R34" i="2" s="1"/>
  <c r="Q34" i="2"/>
  <c r="G35" i="2"/>
  <c r="H35" i="2" s="1"/>
  <c r="R35" i="2" s="1"/>
  <c r="Q35" i="2"/>
  <c r="G36" i="2"/>
  <c r="H36" i="2" s="1"/>
  <c r="R36" i="2" s="1"/>
  <c r="Q36" i="2"/>
  <c r="A45" i="2"/>
  <c r="G37" i="6" l="1"/>
  <c r="G32" i="6"/>
  <c r="G27" i="6"/>
  <c r="G22" i="6"/>
  <c r="G17" i="6"/>
  <c r="G12" i="6"/>
  <c r="Q37" i="5"/>
  <c r="Q32" i="5"/>
  <c r="Q27" i="5"/>
  <c r="G37" i="5"/>
  <c r="G32" i="5"/>
  <c r="G27" i="5"/>
  <c r="G22" i="5"/>
  <c r="G17" i="5"/>
  <c r="G12" i="5"/>
  <c r="G37" i="3"/>
  <c r="G32" i="3"/>
  <c r="G27" i="3"/>
  <c r="G22" i="3"/>
  <c r="G17" i="3"/>
  <c r="G12" i="3"/>
  <c r="Q37" i="2"/>
  <c r="Q32" i="2"/>
  <c r="Q27" i="2"/>
  <c r="Q22" i="2"/>
  <c r="Q17" i="2"/>
  <c r="Q12" i="2"/>
  <c r="G39" i="2"/>
  <c r="G37" i="2"/>
  <c r="G32" i="2"/>
  <c r="G27" i="2"/>
  <c r="G22" i="2"/>
  <c r="G17" i="2"/>
  <c r="G12" i="2"/>
  <c r="F27" i="6" l="1"/>
  <c r="O27" i="6"/>
  <c r="E27" i="6"/>
  <c r="N27" i="6"/>
  <c r="R27" i="6"/>
  <c r="P27" i="6"/>
  <c r="D27" i="6"/>
  <c r="H27" i="6"/>
  <c r="I26" i="6" s="1"/>
  <c r="S26" i="6" s="1"/>
  <c r="F32" i="6"/>
  <c r="O32" i="6"/>
  <c r="E32" i="6"/>
  <c r="N32" i="6"/>
  <c r="R32" i="6"/>
  <c r="P32" i="6"/>
  <c r="D32" i="6"/>
  <c r="H32" i="6"/>
  <c r="I31" i="6" s="1"/>
  <c r="S31" i="6" s="1"/>
  <c r="F17" i="6"/>
  <c r="O17" i="6"/>
  <c r="E17" i="6"/>
  <c r="N17" i="6"/>
  <c r="R17" i="6"/>
  <c r="P17" i="6"/>
  <c r="D17" i="6"/>
  <c r="H17" i="6"/>
  <c r="I16" i="6" s="1"/>
  <c r="S16" i="6" s="1"/>
  <c r="F37" i="6"/>
  <c r="O37" i="6"/>
  <c r="E37" i="6"/>
  <c r="N37" i="6"/>
  <c r="R37" i="6"/>
  <c r="P37" i="6"/>
  <c r="D37" i="6"/>
  <c r="H37" i="6"/>
  <c r="I36" i="6" s="1"/>
  <c r="S36" i="6" s="1"/>
  <c r="F12" i="6"/>
  <c r="O12" i="6"/>
  <c r="R39" i="6"/>
  <c r="E12" i="6"/>
  <c r="N12" i="6"/>
  <c r="R12" i="6"/>
  <c r="G39" i="6"/>
  <c r="P12" i="6"/>
  <c r="D12" i="6"/>
  <c r="H12" i="6"/>
  <c r="I11" i="6" s="1"/>
  <c r="S11" i="6" s="1"/>
  <c r="F22" i="6"/>
  <c r="O22" i="6"/>
  <c r="P22" i="6"/>
  <c r="D22" i="6"/>
  <c r="H22" i="6"/>
  <c r="I21" i="6" s="1"/>
  <c r="S21" i="6" s="1"/>
  <c r="E22" i="6"/>
  <c r="N22" i="6"/>
  <c r="R22" i="6"/>
  <c r="Q39" i="6"/>
  <c r="F37" i="5"/>
  <c r="O37" i="5"/>
  <c r="E37" i="5"/>
  <c r="P37" i="5"/>
  <c r="N37" i="5"/>
  <c r="D37" i="5"/>
  <c r="H37" i="5"/>
  <c r="R37" i="5"/>
  <c r="F22" i="5"/>
  <c r="O22" i="5"/>
  <c r="P22" i="5"/>
  <c r="H22" i="5"/>
  <c r="I21" i="5" s="1"/>
  <c r="S21" i="5" s="1"/>
  <c r="D22" i="5"/>
  <c r="E22" i="5"/>
  <c r="N22" i="5"/>
  <c r="R22" i="5"/>
  <c r="R39" i="5" s="1"/>
  <c r="F27" i="5"/>
  <c r="O27" i="5"/>
  <c r="P27" i="5"/>
  <c r="E27" i="5"/>
  <c r="N27" i="5"/>
  <c r="R27" i="5"/>
  <c r="D27" i="5"/>
  <c r="H27" i="5"/>
  <c r="I26" i="5" s="1"/>
  <c r="S26" i="5" s="1"/>
  <c r="F17" i="5"/>
  <c r="O17" i="5"/>
  <c r="P17" i="5"/>
  <c r="E17" i="5"/>
  <c r="N17" i="5"/>
  <c r="R17" i="5"/>
  <c r="D17" i="5"/>
  <c r="H17" i="5"/>
  <c r="I16" i="5" s="1"/>
  <c r="S16" i="5" s="1"/>
  <c r="F12" i="5"/>
  <c r="O12" i="5"/>
  <c r="P12" i="5"/>
  <c r="Q39" i="5"/>
  <c r="N12" i="5"/>
  <c r="R12" i="5"/>
  <c r="G39" i="5"/>
  <c r="D12" i="5"/>
  <c r="H12" i="5"/>
  <c r="E12" i="5"/>
  <c r="F32" i="5"/>
  <c r="O32" i="5"/>
  <c r="P32" i="5"/>
  <c r="D32" i="5"/>
  <c r="H32" i="5"/>
  <c r="E32" i="5"/>
  <c r="N32" i="5"/>
  <c r="R32" i="5"/>
  <c r="F27" i="3"/>
  <c r="O27" i="3"/>
  <c r="D27" i="3"/>
  <c r="H27" i="3"/>
  <c r="P27" i="3"/>
  <c r="E27" i="3"/>
  <c r="N27" i="3"/>
  <c r="R27" i="3"/>
  <c r="F32" i="3"/>
  <c r="O32" i="3"/>
  <c r="D32" i="3"/>
  <c r="P32" i="3"/>
  <c r="H32" i="3"/>
  <c r="E32" i="3"/>
  <c r="N32" i="3"/>
  <c r="R32" i="3"/>
  <c r="F22" i="3"/>
  <c r="O22" i="3"/>
  <c r="D22" i="3"/>
  <c r="N22" i="3"/>
  <c r="P22" i="3"/>
  <c r="H22" i="3"/>
  <c r="E22" i="3"/>
  <c r="R22" i="3"/>
  <c r="F12" i="3"/>
  <c r="O12" i="3"/>
  <c r="R39" i="3"/>
  <c r="E12" i="3"/>
  <c r="N12" i="3"/>
  <c r="R12" i="3"/>
  <c r="G39" i="3"/>
  <c r="P12" i="3"/>
  <c r="Q39" i="3"/>
  <c r="D12" i="3"/>
  <c r="H12" i="3"/>
  <c r="I11" i="3" s="1"/>
  <c r="S11" i="3" s="1"/>
  <c r="F17" i="3"/>
  <c r="O17" i="3"/>
  <c r="E17" i="3"/>
  <c r="N17" i="3"/>
  <c r="R17" i="3"/>
  <c r="P17" i="3"/>
  <c r="D17" i="3"/>
  <c r="H17" i="3"/>
  <c r="I16" i="3" s="1"/>
  <c r="S16" i="3" s="1"/>
  <c r="F37" i="3"/>
  <c r="O37" i="3"/>
  <c r="D37" i="3"/>
  <c r="H37" i="3"/>
  <c r="I36" i="3" s="1"/>
  <c r="S36" i="3" s="1"/>
  <c r="E37" i="3"/>
  <c r="N37" i="3"/>
  <c r="R37" i="3"/>
  <c r="P37" i="3"/>
  <c r="P27" i="2"/>
  <c r="R27" i="2"/>
  <c r="F27" i="2"/>
  <c r="D27" i="2"/>
  <c r="H27" i="2"/>
  <c r="E27" i="2"/>
  <c r="N27" i="2"/>
  <c r="O27" i="2"/>
  <c r="P12" i="2"/>
  <c r="O12" i="2"/>
  <c r="D12" i="2"/>
  <c r="D39" i="2" s="1"/>
  <c r="H12" i="2"/>
  <c r="E12" i="2"/>
  <c r="N12" i="2"/>
  <c r="R12" i="2"/>
  <c r="R39" i="2" s="1"/>
  <c r="F12" i="2"/>
  <c r="P32" i="2"/>
  <c r="F32" i="2"/>
  <c r="D32" i="2"/>
  <c r="H32" i="2"/>
  <c r="E32" i="2"/>
  <c r="N32" i="2"/>
  <c r="R32" i="2"/>
  <c r="O32" i="2"/>
  <c r="P17" i="2"/>
  <c r="E17" i="2"/>
  <c r="N17" i="2"/>
  <c r="N39" i="2" s="1"/>
  <c r="R17" i="2"/>
  <c r="O17" i="2"/>
  <c r="D17" i="2"/>
  <c r="H17" i="2"/>
  <c r="I16" i="2" s="1"/>
  <c r="S16" i="2" s="1"/>
  <c r="F17" i="2"/>
  <c r="P37" i="2"/>
  <c r="E37" i="2"/>
  <c r="N37" i="2"/>
  <c r="R37" i="2"/>
  <c r="O37" i="2"/>
  <c r="D37" i="2"/>
  <c r="H37" i="2"/>
  <c r="I36" i="2" s="1"/>
  <c r="S36" i="2" s="1"/>
  <c r="F37" i="2"/>
  <c r="E39" i="2"/>
  <c r="F39" i="2"/>
  <c r="P39" i="2"/>
  <c r="P22" i="2"/>
  <c r="F22" i="2"/>
  <c r="D22" i="2"/>
  <c r="H22" i="2"/>
  <c r="I21" i="2" s="1"/>
  <c r="S21" i="2" s="1"/>
  <c r="E22" i="2"/>
  <c r="N22" i="2"/>
  <c r="R22" i="2"/>
  <c r="O22" i="2"/>
  <c r="O39" i="2" s="1"/>
  <c r="Q39" i="2"/>
  <c r="D39" i="6" l="1"/>
  <c r="P39" i="6"/>
  <c r="F39" i="6"/>
  <c r="O39" i="6"/>
  <c r="E39" i="6"/>
  <c r="I39" i="6"/>
  <c r="N39" i="6"/>
  <c r="H39" i="6"/>
  <c r="I36" i="5"/>
  <c r="S36" i="5" s="1"/>
  <c r="H39" i="5"/>
  <c r="I11" i="5"/>
  <c r="S11" i="5" s="1"/>
  <c r="D39" i="5"/>
  <c r="P39" i="5"/>
  <c r="E39" i="5"/>
  <c r="I39" i="5"/>
  <c r="F39" i="5"/>
  <c r="N39" i="5"/>
  <c r="O39" i="5"/>
  <c r="I31" i="5"/>
  <c r="S31" i="5" s="1"/>
  <c r="I21" i="3"/>
  <c r="S21" i="3" s="1"/>
  <c r="D39" i="3"/>
  <c r="P39" i="3"/>
  <c r="F39" i="3"/>
  <c r="E39" i="3"/>
  <c r="N39" i="3"/>
  <c r="O39" i="3"/>
  <c r="I26" i="3"/>
  <c r="S26" i="3" s="1"/>
  <c r="H39" i="3"/>
  <c r="I31" i="3"/>
  <c r="S31" i="3" s="1"/>
  <c r="H39" i="2"/>
  <c r="I31" i="2"/>
  <c r="S31" i="2" s="1"/>
  <c r="I11" i="2"/>
  <c r="S11" i="2" s="1"/>
  <c r="I26" i="2"/>
  <c r="S26" i="2" s="1"/>
  <c r="I41" i="6" l="1"/>
  <c r="S39" i="6"/>
  <c r="S41" i="6" s="1"/>
  <c r="I41" i="5"/>
  <c r="S39" i="5"/>
  <c r="S41" i="5" s="1"/>
  <c r="I39" i="3"/>
  <c r="I39" i="2"/>
  <c r="I41" i="3" l="1"/>
  <c r="S39" i="3"/>
  <c r="S41" i="3" s="1"/>
  <c r="S39" i="2"/>
  <c r="S41" i="2" s="1"/>
  <c r="I41" i="2"/>
</calcChain>
</file>

<file path=xl/sharedStrings.xml><?xml version="1.0" encoding="utf-8"?>
<sst xmlns="http://schemas.openxmlformats.org/spreadsheetml/2006/main" count="437" uniqueCount="137">
  <si>
    <t>Zápis o utkání</t>
  </si>
  <si>
    <t>Domácí</t>
  </si>
  <si>
    <t>Hosté</t>
  </si>
  <si>
    <t>Příjmení a jméno hráče</t>
  </si>
  <si>
    <t>Série hodů</t>
  </si>
  <si>
    <t>Výkon</t>
  </si>
  <si>
    <t>Dílčí</t>
  </si>
  <si>
    <t>Body</t>
  </si>
  <si>
    <t>Reg. číslo</t>
  </si>
  <si>
    <t>Plné</t>
  </si>
  <si>
    <t>Dor.</t>
  </si>
  <si>
    <t>Ch.</t>
  </si>
  <si>
    <t>Celk.</t>
  </si>
  <si>
    <t>Druž.</t>
  </si>
  <si>
    <t>Pavel</t>
  </si>
  <si>
    <t>Jan</t>
  </si>
  <si>
    <t>Josef</t>
  </si>
  <si>
    <t>Křemenová</t>
  </si>
  <si>
    <t>Hana</t>
  </si>
  <si>
    <t>Karel</t>
  </si>
  <si>
    <t>Petr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</si>
  <si>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</si>
  <si>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</si>
  <si>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</si>
  <si>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</si>
  <si>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</si>
  <si>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</si>
  <si>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</si>
  <si>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17:30</t>
  </si>
  <si>
    <t>22:30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</si>
  <si>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</si>
  <si>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</si>
  <si>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</si>
  <si>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</si>
  <si>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</si>
  <si>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</si>
  <si>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</si>
  <si>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</si>
  <si>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</si>
  <si>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13.9.2018 </t>
  </si>
  <si>
    <t xml:space="preserve">Datum a podpis rozhodčího:  </t>
  </si>
  <si>
    <t>Karel Wolf - náhradník, Karolína Stellnerová - dopsána na soupisku</t>
  </si>
  <si>
    <t>5.9.2021</t>
  </si>
  <si>
    <t>Platnost kolaudačního protokolu:  </t>
  </si>
  <si>
    <t>Počet diváků:  </t>
  </si>
  <si>
    <t>20:00</t>
  </si>
  <si>
    <t>Čas ukončení utkání:  </t>
  </si>
  <si>
    <t>Teplota na kuželně:  </t>
  </si>
  <si>
    <t>Čas zahájení utkání:  </t>
  </si>
  <si>
    <t>Pavel Váňa</t>
  </si>
  <si>
    <t>Luboš Polák</t>
  </si>
  <si>
    <t>Jaroslav</t>
  </si>
  <si>
    <t>Váňa</t>
  </si>
  <si>
    <t>Havránek</t>
  </si>
  <si>
    <t>Tomáš</t>
  </si>
  <si>
    <t>Kazimour</t>
  </si>
  <si>
    <t>Finger</t>
  </si>
  <si>
    <t>Václav</t>
  </si>
  <si>
    <t>Papež</t>
  </si>
  <si>
    <t>Vladislav</t>
  </si>
  <si>
    <t>Škrabal</t>
  </si>
  <si>
    <t>Wolf</t>
  </si>
  <si>
    <t>Pokorný</t>
  </si>
  <si>
    <t>Holada</t>
  </si>
  <si>
    <t>Karolína</t>
  </si>
  <si>
    <t>Luboš</t>
  </si>
  <si>
    <t>Stellnerová</t>
  </si>
  <si>
    <t>Polák</t>
  </si>
  <si>
    <t>SK Žižkov Praha C</t>
  </si>
  <si>
    <t>TJ Sokol Praha-Vršovice B</t>
  </si>
  <si>
    <t>13.9.2018</t>
  </si>
  <si>
    <t>Datum:  </t>
  </si>
  <si>
    <t>TJ Sokol Praha-Vršovice</t>
  </si>
  <si>
    <t xml:space="preserve">Kuželna:  </t>
  </si>
  <si>
    <t>Česká kuželkářská
asociace</t>
  </si>
  <si>
    <t xml:space="preserve">11.9.2018 </t>
  </si>
  <si>
    <t>29.8.2019</t>
  </si>
  <si>
    <t>Jiří</t>
  </si>
  <si>
    <t>Milan</t>
  </si>
  <si>
    <t>Sládek</t>
  </si>
  <si>
    <t>Mareš</t>
  </si>
  <si>
    <t>Forman</t>
  </si>
  <si>
    <t>Kryda</t>
  </si>
  <si>
    <t>Tejnor</t>
  </si>
  <si>
    <t>Lidmila</t>
  </si>
  <si>
    <t>Michal</t>
  </si>
  <si>
    <t>Fořtová</t>
  </si>
  <si>
    <t>Kocan</t>
  </si>
  <si>
    <t>Nikola</t>
  </si>
  <si>
    <t>Zuzánková</t>
  </si>
  <si>
    <t>Rybka</t>
  </si>
  <si>
    <t>KK Slavia Praha B</t>
  </si>
  <si>
    <t>KK Slavia Praha D</t>
  </si>
  <si>
    <t>11.9.2018</t>
  </si>
  <si>
    <t>Eden 3-4</t>
  </si>
  <si>
    <t>Šipl Jan</t>
  </si>
  <si>
    <t>Málek Jindřich</t>
  </si>
  <si>
    <t>Ladislav</t>
  </si>
  <si>
    <t>Škabrada</t>
  </si>
  <si>
    <t>Málek</t>
  </si>
  <si>
    <t>Blanka</t>
  </si>
  <si>
    <t>Koubová</t>
  </si>
  <si>
    <t>Vondrák</t>
  </si>
  <si>
    <t>Šipl</t>
  </si>
  <si>
    <t>Brada</t>
  </si>
  <si>
    <t>Markéta</t>
  </si>
  <si>
    <t>Jindřich</t>
  </si>
  <si>
    <t>Baťková</t>
  </si>
  <si>
    <t>Kateřina</t>
  </si>
  <si>
    <t>Holanová</t>
  </si>
  <si>
    <t>Novák</t>
  </si>
  <si>
    <t>Roman</t>
  </si>
  <si>
    <t>Deno</t>
  </si>
  <si>
    <t xml:space="preserve">Hrdlička </t>
  </si>
  <si>
    <t>Klos</t>
  </si>
  <si>
    <t>SLAVOJ  D</t>
  </si>
  <si>
    <t>DP PRAHA A</t>
  </si>
  <si>
    <t>Slavie</t>
  </si>
  <si>
    <t>Tumpach</t>
  </si>
  <si>
    <t>Nowaková</t>
  </si>
  <si>
    <t>Vlastimil</t>
  </si>
  <si>
    <t>Bočánek</t>
  </si>
  <si>
    <t>Matyska</t>
  </si>
  <si>
    <t>Míchal</t>
  </si>
  <si>
    <t>Jícha</t>
  </si>
  <si>
    <t>Černý</t>
  </si>
  <si>
    <t>Erben</t>
  </si>
  <si>
    <t>Zdeněk</t>
  </si>
  <si>
    <t>Šrot</t>
  </si>
  <si>
    <t>Rajnochoá</t>
  </si>
  <si>
    <t>Nowak</t>
  </si>
  <si>
    <t>Adam</t>
  </si>
  <si>
    <t>Rajnoch</t>
  </si>
  <si>
    <t>Zouhar</t>
  </si>
  <si>
    <t>Sk Uhelné Sklady B</t>
  </si>
  <si>
    <t>Sokol Kobylisy C</t>
  </si>
  <si>
    <t>Kobylisy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</si>
</sst>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&quot;.&quot;"/>
  </numFmts>
  <fonts count="29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10"/>
      <color rgb="FF000000"/>
      <name val="Arial CE"/>
    </font>
    <font>
      <sz val="9"/>
      <color rgb="FF000000"/>
      <name val="Arial CE"/>
    </font>
    <font>
      <sz val="8"/>
      <color rgb="FF000000"/>
      <name val="Arial CE"/>
    </font>
    <font>
      <b/>
      <sz val="10"/>
      <color rgb="FF000000"/>
      <name val="Arial CE"/>
    </font>
    <font>
      <sz val="11"/>
      <color rgb="FF000000"/>
      <name val="Arial CE"/>
    </font>
    <font>
      <b/>
      <sz val="16"/>
      <color rgb="FF000000"/>
      <name val="Arial CE"/>
    </font>
    <font>
      <b/>
      <sz val="9"/>
      <color rgb="FF000000"/>
      <name val="Arial CE"/>
    </font>
    <font>
      <b/>
      <sz val="14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sz val="14"/>
      <color rgb="FF000000"/>
      <name val="Arial CE"/>
    </font>
    <font>
      <b/>
      <sz val="20"/>
      <color rgb="FF000000"/>
      <name val="Arial CE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indexed="26"/>
        <bgColor indexed="64"/>
      </patternFill>
    </fill>
  </fills>
  <borders count="14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2" borderId="34" applyFont="0" applyBorder="0" applyAlignment="0" applyProtection="0">
      <alignment horizontal="left" vertical="center" indent="1"/>
      <protection locked="0"/>
    </xf>
    <xf numFmtId="0" fontId="16" fillId="0" borderId="0"/>
  </cellStyleXfs>
  <cellXfs count="249">
    <xf numFmtId="0" fontId="0" fillId="0" borderId="0" xfId="0"/>
    <xf numFmtId="0" fontId="11" fillId="0" borderId="1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0" fillId="0" borderId="0" xfId="0" applyProtection="1">
      <protection hidden="1"/>
    </xf>
    <xf numFmtId="0" fontId="3" fillId="0" borderId="7" xfId="0" applyFont="1" applyBorder="1" applyAlignment="1" applyProtection="1">
      <alignment horizontal="left" indent="1"/>
      <protection hidden="1"/>
    </xf>
    <xf numFmtId="0" fontId="3" fillId="0" borderId="0" xfId="0" applyFont="1" applyBorder="1" applyAlignment="1" applyProtection="1">
      <alignment horizontal="left" indent="1"/>
      <protection hidden="1"/>
    </xf>
    <xf numFmtId="0" fontId="3" fillId="0" borderId="9" xfId="0" applyFont="1" applyBorder="1" applyAlignment="1" applyProtection="1">
      <alignment horizontal="left" indent="1"/>
      <protection hidden="1"/>
    </xf>
    <xf numFmtId="0" fontId="13" fillId="0" borderId="7" xfId="0" applyFont="1" applyBorder="1" applyAlignment="1" applyProtection="1">
      <alignment horizontal="left" indent="1"/>
      <protection hidden="1"/>
    </xf>
    <xf numFmtId="0" fontId="13" fillId="0" borderId="0" xfId="0" applyFont="1" applyBorder="1" applyAlignment="1" applyProtection="1">
      <alignment horizontal="left" indent="1"/>
      <protection hidden="1"/>
    </xf>
    <xf numFmtId="0" fontId="3" fillId="0" borderId="16" xfId="0" applyFont="1" applyBorder="1" applyAlignment="1" applyProtection="1">
      <alignment horizontal="left" indent="1"/>
      <protection hidden="1"/>
    </xf>
    <xf numFmtId="0" fontId="8" fillId="0" borderId="17" xfId="0" applyFont="1" applyBorder="1" applyAlignment="1" applyProtection="1">
      <alignment horizontal="left" indent="1"/>
      <protection hidden="1"/>
    </xf>
    <xf numFmtId="0" fontId="3" fillId="0" borderId="18" xfId="0" applyFont="1" applyBorder="1" applyAlignment="1" applyProtection="1">
      <alignment horizontal="left" indent="1"/>
      <protection hidden="1"/>
    </xf>
    <xf numFmtId="0" fontId="3" fillId="0" borderId="19" xfId="0" applyFont="1" applyBorder="1" applyAlignment="1" applyProtection="1">
      <alignment horizontal="left" indent="1"/>
      <protection hidden="1"/>
    </xf>
    <xf numFmtId="0" fontId="3" fillId="0" borderId="20" xfId="0" applyFont="1" applyBorder="1" applyAlignment="1" applyProtection="1">
      <alignment horizontal="left" indent="1"/>
      <protection hidden="1"/>
    </xf>
    <xf numFmtId="0" fontId="3" fillId="0" borderId="21" xfId="0" applyFont="1" applyBorder="1" applyAlignment="1" applyProtection="1">
      <alignment horizontal="left" indent="1"/>
      <protection hidden="1"/>
    </xf>
    <xf numFmtId="0" fontId="3" fillId="0" borderId="22" xfId="0" applyFont="1" applyBorder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left" indent="1"/>
      <protection hidden="1"/>
    </xf>
    <xf numFmtId="0" fontId="0" fillId="0" borderId="1" xfId="0" applyBorder="1" applyProtection="1">
      <protection hidden="1"/>
    </xf>
    <xf numFmtId="0" fontId="3" fillId="0" borderId="24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left" inden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165" fontId="3" fillId="0" borderId="27" xfId="0" applyNumberFormat="1" applyFont="1" applyBorder="1" applyAlignment="1" applyProtection="1">
      <alignment horizontal="center" vertical="center"/>
      <protection locked="0" hidden="1"/>
    </xf>
    <xf numFmtId="165" fontId="3" fillId="0" borderId="30" xfId="0" applyNumberFormat="1" applyFont="1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left" indent="1"/>
      <protection hidden="1"/>
    </xf>
    <xf numFmtId="0" fontId="0" fillId="0" borderId="5" xfId="0" applyBorder="1" applyAlignment="1" applyProtection="1">
      <alignment horizontal="left" wrapText="1" indent="1"/>
      <protection hidden="1"/>
    </xf>
    <xf numFmtId="0" fontId="0" fillId="0" borderId="12" xfId="0" applyBorder="1" applyAlignment="1" applyProtection="1">
      <alignment horizontal="left" wrapText="1" indent="1"/>
      <protection hidden="1"/>
    </xf>
    <xf numFmtId="0" fontId="3" fillId="0" borderId="28" xfId="0" applyFont="1" applyBorder="1" applyAlignment="1" applyProtection="1">
      <alignment horizontal="left" vertical="center"/>
      <protection locked="0" hidden="1"/>
    </xf>
    <xf numFmtId="0" fontId="3" fillId="0" borderId="29" xfId="0" applyFont="1" applyBorder="1" applyAlignment="1" applyProtection="1">
      <alignment horizontal="left" vertical="center"/>
      <protection locked="0" hidden="1"/>
    </xf>
    <xf numFmtId="0" fontId="3" fillId="0" borderId="31" xfId="0" applyFont="1" applyBorder="1" applyAlignment="1" applyProtection="1">
      <alignment horizontal="left" vertical="center"/>
      <protection locked="0" hidden="1"/>
    </xf>
    <xf numFmtId="0" fontId="8" fillId="0" borderId="2" xfId="0" applyFont="1" applyBorder="1" applyAlignment="1" applyProtection="1">
      <alignment horizontal="left" indent="1"/>
      <protection hidden="1"/>
    </xf>
    <xf numFmtId="0" fontId="8" fillId="0" borderId="3" xfId="0" applyFont="1" applyBorder="1" applyAlignment="1" applyProtection="1">
      <alignment horizontal="left" indent="1"/>
      <protection hidden="1"/>
    </xf>
    <xf numFmtId="0" fontId="8" fillId="0" borderId="8" xfId="0" applyFont="1" applyBorder="1" applyAlignment="1" applyProtection="1">
      <alignment horizontal="left" indent="1"/>
      <protection hidden="1"/>
    </xf>
    <xf numFmtId="0" fontId="0" fillId="0" borderId="15" xfId="0" applyBorder="1" applyProtection="1">
      <protection locked="0" hidden="1"/>
    </xf>
    <xf numFmtId="0" fontId="12" fillId="0" borderId="14" xfId="0" applyFont="1" applyBorder="1" applyAlignment="1" applyProtection="1">
      <alignment horizontal="left" indent="1"/>
      <protection locked="0" hidden="1"/>
    </xf>
    <xf numFmtId="0" fontId="16" fillId="0" borderId="0" xfId="2" applyFill="1"/>
    <xf numFmtId="0" fontId="16" fillId="0" borderId="0" xfId="2" applyFill="1" applyProtection="1">
      <protection hidden="1"/>
    </xf>
    <xf numFmtId="0" fontId="16" fillId="0" borderId="35" xfId="2" applyFill="1" applyBorder="1" applyAlignment="1" applyProtection="1">
      <alignment horizontal="left" indent="1"/>
      <protection locked="0" hidden="1"/>
    </xf>
    <xf numFmtId="0" fontId="17" fillId="0" borderId="36" xfId="2" applyFont="1" applyFill="1" applyBorder="1" applyAlignment="1" applyProtection="1">
      <alignment horizontal="right"/>
      <protection hidden="1"/>
    </xf>
    <xf numFmtId="0" fontId="17" fillId="0" borderId="36" xfId="2" applyFont="1" applyFill="1" applyBorder="1" applyProtection="1">
      <protection hidden="1"/>
    </xf>
    <xf numFmtId="0" fontId="17" fillId="0" borderId="37" xfId="2" applyFont="1" applyFill="1" applyBorder="1" applyAlignment="1" applyProtection="1">
      <alignment horizontal="left" vertical="top" wrapText="1" indent="1"/>
      <protection locked="0" hidden="1"/>
    </xf>
    <xf numFmtId="0" fontId="17" fillId="0" borderId="38" xfId="2" applyFont="1" applyFill="1" applyBorder="1" applyAlignment="1" applyProtection="1">
      <alignment horizontal="left" vertical="top" wrapText="1" indent="1"/>
      <protection locked="0" hidden="1"/>
    </xf>
    <xf numFmtId="0" fontId="17" fillId="0" borderId="39" xfId="2" applyFont="1" applyFill="1" applyBorder="1" applyAlignment="1" applyProtection="1">
      <alignment horizontal="left" vertical="top" wrapText="1" indent="1"/>
      <protection locked="0" hidden="1"/>
    </xf>
    <xf numFmtId="0" fontId="16" fillId="0" borderId="40" xfId="2" applyFill="1" applyBorder="1" applyAlignment="1" applyProtection="1">
      <alignment horizontal="left" indent="1"/>
      <protection hidden="1"/>
    </xf>
    <xf numFmtId="0" fontId="16" fillId="0" borderId="36" xfId="2" applyFill="1" applyBorder="1" applyAlignment="1" applyProtection="1">
      <alignment horizontal="left" indent="1"/>
      <protection hidden="1"/>
    </xf>
    <xf numFmtId="0" fontId="16" fillId="0" borderId="41" xfId="2" applyFill="1" applyBorder="1" applyAlignment="1" applyProtection="1">
      <alignment horizontal="left" indent="1"/>
      <protection hidden="1"/>
    </xf>
    <xf numFmtId="0" fontId="16" fillId="0" borderId="37" xfId="2" applyFill="1" applyBorder="1" applyAlignment="1" applyProtection="1">
      <alignment horizontal="left" wrapText="1" indent="1"/>
      <protection hidden="1"/>
    </xf>
    <xf numFmtId="0" fontId="16" fillId="0" borderId="38" xfId="2" applyFill="1" applyBorder="1" applyAlignment="1" applyProtection="1">
      <alignment horizontal="left" wrapText="1" indent="1"/>
      <protection hidden="1"/>
    </xf>
    <xf numFmtId="0" fontId="16" fillId="0" borderId="39" xfId="2" applyFill="1" applyBorder="1" applyAlignment="1" applyProtection="1">
      <alignment horizontal="left" indent="1"/>
      <protection hidden="1"/>
    </xf>
    <xf numFmtId="0" fontId="18" fillId="0" borderId="42" xfId="2" applyFont="1" applyFill="1" applyBorder="1" applyAlignment="1" applyProtection="1">
      <alignment horizontal="center" vertical="center"/>
      <protection locked="0" hidden="1"/>
    </xf>
    <xf numFmtId="0" fontId="17" fillId="0" borderId="43" xfId="2" applyFont="1" applyFill="1" applyBorder="1" applyAlignment="1" applyProtection="1">
      <alignment horizontal="left" vertical="center"/>
      <protection locked="0" hidden="1"/>
    </xf>
    <xf numFmtId="0" fontId="17" fillId="0" borderId="44" xfId="2" applyFont="1" applyFill="1" applyBorder="1" applyAlignment="1" applyProtection="1">
      <alignment horizontal="left" vertical="center"/>
      <protection locked="0" hidden="1"/>
    </xf>
    <xf numFmtId="0" fontId="17" fillId="0" borderId="45" xfId="2" applyFont="1" applyFill="1" applyBorder="1" applyAlignment="1" applyProtection="1">
      <alignment horizontal="left" vertical="center"/>
      <protection locked="0" hidden="1"/>
    </xf>
    <xf numFmtId="0" fontId="18" fillId="0" borderId="46" xfId="2" applyFont="1" applyFill="1" applyBorder="1" applyAlignment="1" applyProtection="1">
      <alignment horizontal="center" vertical="center"/>
      <protection locked="0" hidden="1"/>
    </xf>
    <xf numFmtId="165" fontId="17" fillId="0" borderId="46" xfId="2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2" applyFont="1" applyFill="1" applyAlignment="1" applyProtection="1">
      <alignment horizontal="left" indent="1"/>
      <protection hidden="1"/>
    </xf>
    <xf numFmtId="165" fontId="17" fillId="0" borderId="47" xfId="2" applyNumberFormat="1" applyFont="1" applyFill="1" applyBorder="1" applyAlignment="1" applyProtection="1">
      <alignment horizontal="center" vertical="center"/>
      <protection locked="0" hidden="1"/>
    </xf>
    <xf numFmtId="0" fontId="17" fillId="0" borderId="48" xfId="2" applyFont="1" applyFill="1" applyBorder="1" applyAlignment="1" applyProtection="1">
      <alignment horizontal="center"/>
      <protection hidden="1"/>
    </xf>
    <xf numFmtId="0" fontId="17" fillId="0" borderId="49" xfId="2" applyFont="1" applyFill="1" applyBorder="1" applyAlignment="1" applyProtection="1">
      <alignment horizontal="center"/>
      <protection hidden="1"/>
    </xf>
    <xf numFmtId="0" fontId="17" fillId="0" borderId="49" xfId="2" applyFont="1" applyFill="1" applyBorder="1" applyAlignment="1" applyProtection="1">
      <alignment horizontal="left" indent="1"/>
      <protection hidden="1"/>
    </xf>
    <xf numFmtId="0" fontId="17" fillId="0" borderId="50" xfId="2" applyFont="1" applyFill="1" applyBorder="1" applyAlignment="1" applyProtection="1">
      <alignment horizontal="left" indent="1"/>
      <protection hidden="1"/>
    </xf>
    <xf numFmtId="0" fontId="17" fillId="0" borderId="51" xfId="2" applyFont="1" applyFill="1" applyBorder="1" applyAlignment="1" applyProtection="1">
      <alignment horizontal="center"/>
      <protection hidden="1"/>
    </xf>
    <xf numFmtId="0" fontId="16" fillId="0" borderId="49" xfId="2" applyFill="1" applyBorder="1" applyProtection="1">
      <protection hidden="1"/>
    </xf>
    <xf numFmtId="0" fontId="17" fillId="0" borderId="52" xfId="2" applyFont="1" applyFill="1" applyBorder="1" applyAlignment="1" applyProtection="1">
      <alignment horizontal="center"/>
      <protection hidden="1"/>
    </xf>
    <xf numFmtId="0" fontId="17" fillId="0" borderId="53" xfId="2" applyFont="1" applyFill="1" applyBorder="1" applyAlignment="1" applyProtection="1">
      <alignment horizontal="center"/>
      <protection hidden="1"/>
    </xf>
    <xf numFmtId="0" fontId="17" fillId="0" borderId="54" xfId="2" applyFont="1" applyFill="1" applyBorder="1" applyAlignment="1" applyProtection="1">
      <alignment horizontal="left" indent="1"/>
      <protection hidden="1"/>
    </xf>
    <xf numFmtId="0" fontId="17" fillId="0" borderId="55" xfId="2" applyFont="1" applyFill="1" applyBorder="1" applyAlignment="1" applyProtection="1">
      <alignment horizontal="left" indent="1"/>
      <protection hidden="1"/>
    </xf>
    <xf numFmtId="0" fontId="16" fillId="0" borderId="56" xfId="2" applyFill="1" applyBorder="1" applyAlignment="1" applyProtection="1">
      <alignment horizontal="left" indent="1"/>
      <protection hidden="1"/>
    </xf>
    <xf numFmtId="0" fontId="17" fillId="0" borderId="57" xfId="2" applyFont="1" applyFill="1" applyBorder="1" applyAlignment="1" applyProtection="1">
      <alignment horizontal="left" indent="1"/>
      <protection hidden="1"/>
    </xf>
    <xf numFmtId="0" fontId="17" fillId="0" borderId="58" xfId="2" applyFont="1" applyFill="1" applyBorder="1" applyAlignment="1" applyProtection="1">
      <alignment horizontal="left" indent="1"/>
      <protection hidden="1"/>
    </xf>
    <xf numFmtId="0" fontId="17" fillId="0" borderId="59" xfId="2" applyFont="1" applyFill="1" applyBorder="1" applyAlignment="1" applyProtection="1">
      <alignment horizontal="left" indent="1"/>
      <protection hidden="1"/>
    </xf>
    <xf numFmtId="0" fontId="17" fillId="0" borderId="60" xfId="2" applyFont="1" applyFill="1" applyBorder="1" applyAlignment="1" applyProtection="1">
      <alignment horizontal="left" indent="1"/>
      <protection hidden="1"/>
    </xf>
    <xf numFmtId="0" fontId="19" fillId="0" borderId="0" xfId="2" applyFont="1" applyFill="1" applyAlignment="1" applyProtection="1">
      <alignment horizontal="left" indent="1"/>
      <protection hidden="1"/>
    </xf>
    <xf numFmtId="0" fontId="19" fillId="0" borderId="61" xfId="2" applyFont="1" applyFill="1" applyBorder="1" applyAlignment="1" applyProtection="1">
      <alignment horizontal="left" indent="1"/>
      <protection hidden="1"/>
    </xf>
    <xf numFmtId="0" fontId="17" fillId="0" borderId="61" xfId="2" applyFont="1" applyFill="1" applyBorder="1" applyAlignment="1" applyProtection="1">
      <alignment horizontal="left" indent="1"/>
      <protection hidden="1"/>
    </xf>
    <xf numFmtId="0" fontId="20" fillId="0" borderId="62" xfId="2" applyFont="1" applyFill="1" applyBorder="1" applyProtection="1">
      <protection locked="0" hidden="1"/>
    </xf>
    <xf numFmtId="0" fontId="17" fillId="0" borderId="0" xfId="2" applyFont="1" applyFill="1" applyAlignment="1" applyProtection="1">
      <alignment horizontal="right"/>
      <protection hidden="1"/>
    </xf>
    <xf numFmtId="0" fontId="20" fillId="0" borderId="63" xfId="2" applyFont="1" applyFill="1" applyBorder="1" applyAlignment="1" applyProtection="1">
      <alignment horizontal="center"/>
      <protection locked="0" hidden="1"/>
    </xf>
    <xf numFmtId="0" fontId="20" fillId="0" borderId="62" xfId="2" applyFont="1" applyFill="1" applyBorder="1" applyAlignment="1" applyProtection="1">
      <alignment horizontal="center"/>
      <protection locked="0" hidden="1"/>
    </xf>
    <xf numFmtId="0" fontId="21" fillId="0" borderId="0" xfId="2" applyFont="1" applyFill="1" applyProtection="1">
      <protection hidden="1"/>
    </xf>
    <xf numFmtId="0" fontId="20" fillId="0" borderId="62" xfId="2" applyFont="1" applyFill="1" applyBorder="1" applyAlignment="1" applyProtection="1">
      <alignment horizontal="left" indent="1"/>
      <protection locked="0" hidden="1"/>
    </xf>
    <xf numFmtId="0" fontId="17" fillId="0" borderId="0" xfId="2" applyFont="1" applyFill="1" applyAlignment="1" applyProtection="1">
      <alignment horizontal="right" indent="1"/>
      <protection hidden="1"/>
    </xf>
    <xf numFmtId="0" fontId="22" fillId="0" borderId="0" xfId="2" applyFont="1" applyFill="1" applyAlignment="1" applyProtection="1">
      <alignment horizontal="center" vertical="center"/>
      <protection hidden="1"/>
    </xf>
    <xf numFmtId="0" fontId="16" fillId="0" borderId="63" xfId="2" applyFill="1" applyBorder="1" applyProtection="1">
      <protection locked="0" hidden="1"/>
    </xf>
    <xf numFmtId="0" fontId="23" fillId="3" borderId="64" xfId="2" applyFont="1" applyFill="1" applyBorder="1" applyAlignment="1" applyProtection="1">
      <alignment horizontal="center" vertical="center"/>
      <protection hidden="1"/>
    </xf>
    <xf numFmtId="0" fontId="22" fillId="0" borderId="64" xfId="2" applyFont="1" applyFill="1" applyBorder="1" applyAlignment="1" applyProtection="1">
      <alignment horizontal="center" vertical="center"/>
      <protection hidden="1"/>
    </xf>
    <xf numFmtId="0" fontId="16" fillId="0" borderId="62" xfId="2" applyFill="1" applyBorder="1" applyProtection="1">
      <protection locked="0" hidden="1"/>
    </xf>
    <xf numFmtId="0" fontId="21" fillId="0" borderId="64" xfId="2" applyFont="1" applyFill="1" applyBorder="1" applyAlignment="1" applyProtection="1">
      <alignment horizontal="center" vertical="center"/>
      <protection hidden="1"/>
    </xf>
    <xf numFmtId="0" fontId="24" fillId="0" borderId="64" xfId="2" applyFont="1" applyFill="1" applyBorder="1" applyAlignment="1" applyProtection="1">
      <alignment horizontal="center" vertical="center"/>
      <protection hidden="1"/>
    </xf>
    <xf numFmtId="0" fontId="24" fillId="0" borderId="65" xfId="2" applyFont="1" applyFill="1" applyBorder="1" applyAlignment="1" applyProtection="1">
      <alignment horizontal="center" vertical="center"/>
      <protection hidden="1"/>
    </xf>
    <xf numFmtId="0" fontId="24" fillId="0" borderId="66" xfId="2" applyFont="1" applyFill="1" applyBorder="1" applyAlignment="1" applyProtection="1">
      <alignment horizontal="center" vertical="center"/>
      <protection hidden="1"/>
    </xf>
    <xf numFmtId="0" fontId="24" fillId="0" borderId="67" xfId="2" applyFont="1" applyFill="1" applyBorder="1" applyAlignment="1" applyProtection="1">
      <alignment horizontal="center" vertical="center"/>
      <protection hidden="1"/>
    </xf>
    <xf numFmtId="0" fontId="22" fillId="0" borderId="68" xfId="2" applyFont="1" applyFill="1" applyBorder="1" applyAlignment="1" applyProtection="1">
      <alignment horizontal="right" vertical="center"/>
      <protection hidden="1"/>
    </xf>
    <xf numFmtId="0" fontId="16" fillId="0" borderId="69" xfId="2" applyFill="1" applyBorder="1" applyAlignment="1" applyProtection="1">
      <alignment vertical="center"/>
      <protection hidden="1"/>
    </xf>
    <xf numFmtId="0" fontId="16" fillId="0" borderId="70" xfId="2" applyFill="1" applyBorder="1" applyAlignment="1" applyProtection="1">
      <alignment vertical="center"/>
      <protection hidden="1"/>
    </xf>
    <xf numFmtId="0" fontId="21" fillId="0" borderId="71" xfId="2" applyFont="1" applyFill="1" applyBorder="1" applyAlignment="1" applyProtection="1">
      <alignment horizontal="center" vertical="center"/>
      <protection hidden="1"/>
    </xf>
    <xf numFmtId="0" fontId="24" fillId="0" borderId="72" xfId="2" applyFont="1" applyFill="1" applyBorder="1" applyAlignment="1" applyProtection="1">
      <alignment horizontal="center" vertical="center"/>
      <protection hidden="1"/>
    </xf>
    <xf numFmtId="0" fontId="24" fillId="0" borderId="73" xfId="2" applyFont="1" applyFill="1" applyBorder="1" applyAlignment="1" applyProtection="1">
      <alignment horizontal="center" vertical="center"/>
      <protection hidden="1"/>
    </xf>
    <xf numFmtId="0" fontId="24" fillId="0" borderId="74" xfId="2" applyFont="1" applyFill="1" applyBorder="1" applyAlignment="1" applyProtection="1">
      <alignment horizontal="center" vertical="center"/>
      <protection hidden="1"/>
    </xf>
    <xf numFmtId="0" fontId="17" fillId="0" borderId="75" xfId="2" applyFont="1" applyFill="1" applyBorder="1" applyAlignment="1" applyProtection="1">
      <alignment horizontal="center" vertical="center"/>
      <protection hidden="1"/>
    </xf>
    <xf numFmtId="164" fontId="16" fillId="0" borderId="76" xfId="2" applyNumberFormat="1" applyFill="1" applyBorder="1" applyAlignment="1" applyProtection="1">
      <alignment horizontal="left" vertical="center" indent="1"/>
      <protection locked="0" hidden="1"/>
    </xf>
    <xf numFmtId="164" fontId="20" fillId="0" borderId="77" xfId="2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78" xfId="2" applyFont="1" applyFill="1" applyBorder="1" applyAlignment="1" applyProtection="1">
      <alignment horizontal="center" vertical="center"/>
      <protection hidden="1"/>
    </xf>
    <xf numFmtId="0" fontId="16" fillId="0" borderId="79" xfId="2" applyFill="1" applyBorder="1" applyAlignment="1" applyProtection="1">
      <alignment horizontal="center" vertical="center"/>
      <protection hidden="1"/>
    </xf>
    <xf numFmtId="0" fontId="16" fillId="0" borderId="80" xfId="2" applyFill="1" applyBorder="1" applyAlignment="1" applyProtection="1">
      <alignment horizontal="center" vertical="center"/>
      <protection hidden="1"/>
    </xf>
    <xf numFmtId="0" fontId="16" fillId="0" borderId="81" xfId="2" applyFill="1" applyBorder="1" applyAlignment="1" applyProtection="1">
      <alignment horizontal="center" vertical="center"/>
      <protection locked="0" hidden="1"/>
    </xf>
    <xf numFmtId="0" fontId="16" fillId="0" borderId="82" xfId="2" applyFill="1" applyBorder="1" applyAlignment="1" applyProtection="1">
      <alignment horizontal="center" vertical="center"/>
      <protection locked="0" hidden="1"/>
    </xf>
    <xf numFmtId="0" fontId="17" fillId="0" borderId="79" xfId="2" applyFont="1" applyFill="1" applyBorder="1" applyAlignment="1" applyProtection="1">
      <alignment horizontal="center" vertical="center"/>
      <protection hidden="1"/>
    </xf>
    <xf numFmtId="0" fontId="25" fillId="0" borderId="83" xfId="2" applyFont="1" applyFill="1" applyBorder="1" applyAlignment="1" applyProtection="1">
      <alignment horizontal="left" vertical="top" indent="1"/>
      <protection locked="0" hidden="1"/>
    </xf>
    <xf numFmtId="0" fontId="25" fillId="0" borderId="84" xfId="2" applyFont="1" applyFill="1" applyBorder="1" applyAlignment="1" applyProtection="1">
      <alignment horizontal="left" vertical="top" indent="1"/>
      <protection locked="0" hidden="1"/>
    </xf>
    <xf numFmtId="0" fontId="25" fillId="0" borderId="0" xfId="2" applyFont="1" applyFill="1" applyAlignment="1" applyProtection="1">
      <alignment horizontal="center" vertical="center"/>
      <protection hidden="1"/>
    </xf>
    <xf numFmtId="0" fontId="16" fillId="0" borderId="85" xfId="2" applyFill="1" applyBorder="1" applyAlignment="1" applyProtection="1">
      <alignment horizontal="center" vertical="center"/>
      <protection hidden="1"/>
    </xf>
    <xf numFmtId="0" fontId="16" fillId="0" borderId="86" xfId="2" applyFill="1" applyBorder="1" applyAlignment="1" applyProtection="1">
      <alignment horizontal="center" vertical="center"/>
      <protection hidden="1"/>
    </xf>
    <xf numFmtId="0" fontId="16" fillId="0" borderId="46" xfId="2" applyFill="1" applyBorder="1" applyAlignment="1" applyProtection="1">
      <alignment horizontal="center" vertical="center"/>
      <protection locked="0" hidden="1"/>
    </xf>
    <xf numFmtId="0" fontId="16" fillId="0" borderId="87" xfId="2" applyFill="1" applyBorder="1" applyAlignment="1" applyProtection="1">
      <alignment horizontal="center" vertical="center"/>
      <protection locked="0" hidden="1"/>
    </xf>
    <xf numFmtId="0" fontId="17" fillId="0" borderId="85" xfId="2" applyFont="1" applyFill="1" applyBorder="1" applyAlignment="1" applyProtection="1">
      <alignment horizontal="center" vertical="center"/>
      <protection hidden="1"/>
    </xf>
    <xf numFmtId="0" fontId="25" fillId="0" borderId="88" xfId="2" applyFont="1" applyFill="1" applyBorder="1" applyAlignment="1" applyProtection="1">
      <alignment horizontal="left" vertical="top" indent="1"/>
      <protection locked="0" hidden="1"/>
    </xf>
    <xf numFmtId="0" fontId="25" fillId="0" borderId="89" xfId="2" applyFont="1" applyFill="1" applyBorder="1" applyAlignment="1" applyProtection="1">
      <alignment horizontal="left" vertical="top" indent="1"/>
      <protection locked="0" hidden="1"/>
    </xf>
    <xf numFmtId="0" fontId="25" fillId="0" borderId="88" xfId="2" applyFont="1" applyFill="1" applyBorder="1" applyAlignment="1" applyProtection="1">
      <alignment horizontal="left" vertical="center" indent="1"/>
      <protection locked="0" hidden="1"/>
    </xf>
    <xf numFmtId="0" fontId="25" fillId="0" borderId="89" xfId="2" applyFont="1" applyFill="1" applyBorder="1" applyAlignment="1" applyProtection="1">
      <alignment horizontal="left" vertical="center" indent="1"/>
      <protection locked="0" hidden="1"/>
    </xf>
    <xf numFmtId="0" fontId="16" fillId="0" borderId="90" xfId="2" applyFill="1" applyBorder="1" applyAlignment="1" applyProtection="1">
      <alignment horizontal="center" vertical="center"/>
      <protection hidden="1"/>
    </xf>
    <xf numFmtId="0" fontId="16" fillId="0" borderId="91" xfId="2" applyFill="1" applyBorder="1" applyAlignment="1" applyProtection="1">
      <alignment horizontal="center" vertical="center"/>
      <protection hidden="1"/>
    </xf>
    <xf numFmtId="0" fontId="16" fillId="0" borderId="92" xfId="2" applyFill="1" applyBorder="1" applyAlignment="1" applyProtection="1">
      <alignment horizontal="center" vertical="center"/>
      <protection locked="0" hidden="1"/>
    </xf>
    <xf numFmtId="0" fontId="16" fillId="0" borderId="93" xfId="2" applyFill="1" applyBorder="1" applyAlignment="1" applyProtection="1">
      <alignment horizontal="center" vertical="center"/>
      <protection locked="0" hidden="1"/>
    </xf>
    <xf numFmtId="0" fontId="17" fillId="0" borderId="90" xfId="2" applyFont="1" applyFill="1" applyBorder="1" applyAlignment="1" applyProtection="1">
      <alignment horizontal="center" vertical="center"/>
      <protection hidden="1"/>
    </xf>
    <xf numFmtId="0" fontId="25" fillId="0" borderId="94" xfId="2" applyFont="1" applyFill="1" applyBorder="1" applyAlignment="1" applyProtection="1">
      <alignment horizontal="left" vertical="center" indent="1"/>
      <protection locked="0" hidden="1"/>
    </xf>
    <xf numFmtId="0" fontId="25" fillId="0" borderId="95" xfId="2" applyFont="1" applyFill="1" applyBorder="1" applyAlignment="1" applyProtection="1">
      <alignment horizontal="left" vertical="center" indent="1"/>
      <protection locked="0" hidden="1"/>
    </xf>
    <xf numFmtId="0" fontId="17" fillId="0" borderId="96" xfId="2" applyFont="1" applyFill="1" applyBorder="1" applyAlignment="1" applyProtection="1">
      <alignment horizontal="center" vertical="top"/>
      <protection hidden="1"/>
    </xf>
    <xf numFmtId="0" fontId="17" fillId="0" borderId="97" xfId="2" applyFont="1" applyFill="1" applyBorder="1" applyAlignment="1" applyProtection="1">
      <alignment horizontal="center" vertical="top"/>
      <protection hidden="1"/>
    </xf>
    <xf numFmtId="0" fontId="17" fillId="0" borderId="98" xfId="2" applyFont="1" applyFill="1" applyBorder="1" applyAlignment="1" applyProtection="1">
      <alignment horizontal="center" vertical="top"/>
      <protection hidden="1"/>
    </xf>
    <xf numFmtId="0" fontId="17" fillId="0" borderId="99" xfId="2" applyFont="1" applyFill="1" applyBorder="1" applyAlignment="1" applyProtection="1">
      <alignment horizontal="center" vertical="top"/>
      <protection hidden="1"/>
    </xf>
    <xf numFmtId="0" fontId="17" fillId="0" borderId="100" xfId="2" applyFont="1" applyFill="1" applyBorder="1" applyAlignment="1" applyProtection="1">
      <alignment horizontal="center" vertical="top"/>
      <protection hidden="1"/>
    </xf>
    <xf numFmtId="0" fontId="17" fillId="0" borderId="71" xfId="2" applyFont="1" applyFill="1" applyBorder="1" applyAlignment="1" applyProtection="1">
      <alignment horizontal="center" vertical="center" wrapText="1"/>
      <protection hidden="1"/>
    </xf>
    <xf numFmtId="0" fontId="16" fillId="0" borderId="101" xfId="2" applyFill="1" applyBorder="1" applyAlignment="1" applyProtection="1">
      <alignment horizontal="left" indent="1"/>
      <protection hidden="1"/>
    </xf>
    <xf numFmtId="0" fontId="17" fillId="0" borderId="102" xfId="2" applyFont="1" applyFill="1" applyBorder="1" applyAlignment="1" applyProtection="1">
      <alignment horizontal="left" indent="1"/>
      <protection hidden="1"/>
    </xf>
    <xf numFmtId="0" fontId="17" fillId="0" borderId="103" xfId="2" applyFont="1" applyFill="1" applyBorder="1" applyAlignment="1" applyProtection="1">
      <alignment horizontal="center"/>
      <protection hidden="1"/>
    </xf>
    <xf numFmtId="0" fontId="17" fillId="0" borderId="104" xfId="2" applyFont="1" applyFill="1" applyBorder="1" applyAlignment="1" applyProtection="1">
      <alignment horizontal="center"/>
      <protection hidden="1"/>
    </xf>
    <xf numFmtId="0" fontId="17" fillId="0" borderId="105" xfId="2" applyFont="1" applyFill="1" applyBorder="1" applyAlignment="1" applyProtection="1">
      <alignment horizontal="center"/>
      <protection hidden="1"/>
    </xf>
    <xf numFmtId="0" fontId="17" fillId="0" borderId="106" xfId="2" applyFont="1" applyFill="1" applyBorder="1" applyAlignment="1" applyProtection="1">
      <alignment horizontal="center"/>
      <protection hidden="1"/>
    </xf>
    <xf numFmtId="0" fontId="17" fillId="0" borderId="107" xfId="2" applyFont="1" applyFill="1" applyBorder="1" applyAlignment="1" applyProtection="1">
      <alignment horizontal="center"/>
      <protection hidden="1"/>
    </xf>
    <xf numFmtId="0" fontId="17" fillId="0" borderId="78" xfId="2" applyFont="1" applyFill="1" applyBorder="1" applyAlignment="1" applyProtection="1">
      <alignment horizontal="center" vertical="center" wrapText="1"/>
      <protection hidden="1"/>
    </xf>
    <xf numFmtId="0" fontId="16" fillId="0" borderId="94" xfId="2" applyFill="1" applyBorder="1" applyAlignment="1" applyProtection="1">
      <alignment horizontal="left" indent="1"/>
      <protection hidden="1"/>
    </xf>
    <xf numFmtId="0" fontId="17" fillId="0" borderId="95" xfId="2" applyFont="1" applyFill="1" applyBorder="1" applyAlignment="1" applyProtection="1">
      <alignment horizontal="left" indent="1"/>
      <protection hidden="1"/>
    </xf>
    <xf numFmtId="0" fontId="26" fillId="3" borderId="68" xfId="2" applyFont="1" applyFill="1" applyBorder="1" applyAlignment="1" applyProtection="1">
      <alignment horizontal="left" vertical="center" indent="1"/>
      <protection locked="0" hidden="1"/>
    </xf>
    <xf numFmtId="0" fontId="26" fillId="3" borderId="69" xfId="2" applyFont="1" applyFill="1" applyBorder="1" applyAlignment="1" applyProtection="1">
      <alignment horizontal="left" vertical="center" indent="1"/>
      <protection locked="0" hidden="1"/>
    </xf>
    <xf numFmtId="0" fontId="23" fillId="3" borderId="69" xfId="2" applyFont="1" applyFill="1" applyBorder="1" applyAlignment="1" applyProtection="1">
      <alignment horizontal="left" vertical="center" indent="1"/>
      <protection locked="0" hidden="1"/>
    </xf>
    <xf numFmtId="0" fontId="22" fillId="3" borderId="70" xfId="2" applyFont="1" applyFill="1" applyBorder="1" applyAlignment="1" applyProtection="1">
      <alignment horizontal="left" vertical="top" indent="1"/>
      <protection hidden="1"/>
    </xf>
    <xf numFmtId="0" fontId="19" fillId="0" borderId="108" xfId="2" applyFont="1" applyFill="1" applyBorder="1" applyAlignment="1" applyProtection="1">
      <alignment vertical="center" wrapText="1"/>
      <protection hidden="1"/>
    </xf>
    <xf numFmtId="0" fontId="25" fillId="0" borderId="62" xfId="2" applyFont="1" applyFill="1" applyBorder="1" applyAlignment="1" applyProtection="1">
      <alignment horizontal="center"/>
      <protection locked="0" hidden="1"/>
    </xf>
    <xf numFmtId="14" fontId="25" fillId="0" borderId="62" xfId="2" applyNumberFormat="1" applyFont="1" applyFill="1" applyBorder="1" applyAlignment="1" applyProtection="1">
      <alignment horizontal="center"/>
      <protection locked="0" hidden="1"/>
    </xf>
    <xf numFmtId="0" fontId="17" fillId="0" borderId="0" xfId="2" applyFont="1" applyFill="1" applyAlignment="1" applyProtection="1">
      <alignment horizontal="right"/>
      <protection hidden="1"/>
    </xf>
    <xf numFmtId="0" fontId="25" fillId="0" borderId="62" xfId="2" applyFont="1" applyFill="1" applyBorder="1" applyAlignment="1" applyProtection="1">
      <alignment horizontal="left" indent="1"/>
      <protection locked="0" hidden="1"/>
    </xf>
    <xf numFmtId="0" fontId="27" fillId="0" borderId="0" xfId="2" applyFont="1" applyFill="1" applyAlignment="1" applyProtection="1">
      <alignment horizontal="center"/>
      <protection hidden="1"/>
    </xf>
    <xf numFmtId="0" fontId="19" fillId="0" borderId="0" xfId="2" applyFont="1" applyFill="1" applyAlignment="1" applyProtection="1">
      <alignment vertical="center" wrapText="1"/>
      <protection hidden="1"/>
    </xf>
    <xf numFmtId="0" fontId="0" fillId="0" borderId="33" xfId="0" applyBorder="1" applyAlignment="1" applyProtection="1">
      <alignment horizontal="left" indent="1"/>
      <protection locked="0"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3" xfId="0" applyFont="1" applyBorder="1" applyAlignment="1" applyProtection="1">
      <protection hidden="1"/>
    </xf>
    <xf numFmtId="0" fontId="28" fillId="0" borderId="12" xfId="0" applyFont="1" applyBorder="1" applyAlignment="1" applyProtection="1">
      <alignment horizontal="left" vertical="top" wrapText="1" indent="1"/>
      <protection locked="0" hidden="1"/>
    </xf>
    <xf numFmtId="0" fontId="28" fillId="0" borderId="5" xfId="0" applyFont="1" applyBorder="1" applyAlignment="1" applyProtection="1">
      <alignment horizontal="left" vertical="top" wrapText="1" indent="1"/>
      <protection locked="0" hidden="1"/>
    </xf>
    <xf numFmtId="0" fontId="28" fillId="0" borderId="4" xfId="0" applyFont="1" applyBorder="1" applyAlignment="1" applyProtection="1">
      <alignment horizontal="left" vertical="top" wrapText="1" indent="1"/>
      <protection locked="0" hidden="1"/>
    </xf>
    <xf numFmtId="0" fontId="3" fillId="0" borderId="12" xfId="0" applyFont="1" applyBorder="1" applyAlignment="1" applyProtection="1">
      <alignment horizontal="left" vertical="top" wrapText="1" indent="1"/>
      <protection locked="0" hidden="1"/>
    </xf>
    <xf numFmtId="0" fontId="3" fillId="0" borderId="5" xfId="0" applyFont="1" applyBorder="1" applyAlignment="1" applyProtection="1">
      <alignment horizontal="left" vertical="top" wrapText="1" indent="1"/>
      <protection locked="0" hidden="1"/>
    </xf>
    <xf numFmtId="0" fontId="3" fillId="0" borderId="4" xfId="0" applyFont="1" applyBorder="1" applyAlignment="1" applyProtection="1">
      <alignment horizontal="left" vertical="top" wrapText="1" indent="1"/>
      <protection locked="0" hidden="1"/>
    </xf>
    <xf numFmtId="0" fontId="15" fillId="0" borderId="8" xfId="0" applyFont="1" applyBorder="1" applyAlignment="1" applyProtection="1">
      <alignment horizontal="left" indent="1"/>
      <protection hidden="1"/>
    </xf>
    <xf numFmtId="0" fontId="15" fillId="0" borderId="3" xfId="0" applyFont="1" applyBorder="1" applyAlignment="1" applyProtection="1">
      <alignment horizontal="left" indent="1"/>
      <protection hidden="1"/>
    </xf>
    <xf numFmtId="0" fontId="15" fillId="0" borderId="2" xfId="0" applyFont="1" applyBorder="1" applyAlignment="1" applyProtection="1">
      <alignment horizontal="left" indent="1"/>
      <protection hidden="1"/>
    </xf>
    <xf numFmtId="0" fontId="14" fillId="0" borderId="32" xfId="0" applyFont="1" applyBorder="1" applyAlignment="1" applyProtection="1">
      <alignment horizontal="center" vertical="center"/>
      <protection locked="0" hidden="1"/>
    </xf>
    <xf numFmtId="0" fontId="14" fillId="0" borderId="30" xfId="0" applyFont="1" applyBorder="1" applyAlignment="1" applyProtection="1">
      <alignment horizontal="center" vertical="center"/>
      <protection locked="0" hidden="1"/>
    </xf>
    <xf numFmtId="0" fontId="10" fillId="0" borderId="14" xfId="0" applyFont="1" applyBorder="1" applyAlignment="1" applyProtection="1">
      <protection locked="0" hidden="1"/>
    </xf>
    <xf numFmtId="14" fontId="10" fillId="0" borderId="14" xfId="0" applyNumberFormat="1" applyFont="1" applyBorder="1" applyAlignment="1" applyProtection="1"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10" fillId="0" borderId="15" xfId="0" applyFont="1" applyBorder="1" applyAlignment="1" applyProtection="1">
      <alignment horizontal="center"/>
      <protection locked="0" hidden="1"/>
    </xf>
    <xf numFmtId="0" fontId="10" fillId="0" borderId="14" xfId="0" applyFont="1" applyBorder="1" applyAlignment="1" applyProtection="1">
      <alignment horizontal="center"/>
      <protection locked="0" hidden="1"/>
    </xf>
    <xf numFmtId="20" fontId="10" fillId="0" borderId="14" xfId="0" applyNumberFormat="1" applyFont="1" applyBorder="1" applyAlignment="1" applyProtection="1">
      <alignment horizontal="center"/>
      <protection locked="0" hidden="1"/>
    </xf>
    <xf numFmtId="0" fontId="9" fillId="0" borderId="0" xfId="0" applyFont="1" applyProtection="1">
      <protection hidden="1"/>
    </xf>
    <xf numFmtId="0" fontId="10" fillId="0" borderId="14" xfId="0" applyFont="1" applyBorder="1" applyAlignment="1" applyProtection="1">
      <alignment horizontal="left" indent="1"/>
      <protection locked="0"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7" fillId="4" borderId="109" xfId="0" applyFont="1" applyFill="1" applyBorder="1" applyAlignment="1" applyProtection="1">
      <alignment horizontal="center" vertical="center"/>
      <protection hidden="1"/>
    </xf>
    <xf numFmtId="0" fontId="6" fillId="0" borderId="109" xfId="0" applyFont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locked="0" hidden="1"/>
    </xf>
    <xf numFmtId="0" fontId="9" fillId="0" borderId="109" xfId="0" applyFont="1" applyBorder="1" applyAlignment="1" applyProtection="1">
      <alignment horizontal="center" vertical="center"/>
      <protection hidden="1"/>
    </xf>
    <xf numFmtId="0" fontId="11" fillId="0" borderId="109" xfId="0" applyFont="1" applyBorder="1" applyAlignment="1" applyProtection="1">
      <alignment horizontal="center" vertical="center"/>
      <protection hidden="1"/>
    </xf>
    <xf numFmtId="0" fontId="11" fillId="0" borderId="110" xfId="0" applyFont="1" applyBorder="1" applyAlignment="1" applyProtection="1">
      <alignment horizontal="center" vertical="center"/>
      <protection hidden="1"/>
    </xf>
    <xf numFmtId="0" fontId="11" fillId="0" borderId="111" xfId="0" applyFont="1" applyBorder="1" applyAlignment="1" applyProtection="1">
      <alignment horizontal="center" vertical="center"/>
      <protection hidden="1"/>
    </xf>
    <xf numFmtId="0" fontId="11" fillId="0" borderId="1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right" vertical="center"/>
      <protection hidden="1"/>
    </xf>
    <xf numFmtId="0" fontId="0" fillId="0" borderId="113" xfId="0" applyBorder="1" applyAlignment="1" applyProtection="1">
      <alignment vertical="center"/>
      <protection hidden="1"/>
    </xf>
    <xf numFmtId="0" fontId="0" fillId="0" borderId="114" xfId="0" applyBorder="1" applyAlignment="1" applyProtection="1">
      <alignment vertical="center"/>
      <protection hidden="1"/>
    </xf>
    <xf numFmtId="0" fontId="9" fillId="0" borderId="115" xfId="0" applyFont="1" applyBorder="1" applyAlignment="1" applyProtection="1">
      <alignment horizontal="center" vertical="center"/>
      <protection hidden="1"/>
    </xf>
    <xf numFmtId="0" fontId="11" fillId="0" borderId="116" xfId="0" applyFont="1" applyBorder="1" applyAlignment="1" applyProtection="1">
      <alignment horizontal="center" vertical="center"/>
      <protection hidden="1"/>
    </xf>
    <xf numFmtId="0" fontId="11" fillId="0" borderId="117" xfId="0" applyFont="1" applyBorder="1" applyAlignment="1" applyProtection="1">
      <alignment horizontal="center" vertical="center"/>
      <protection hidden="1"/>
    </xf>
    <xf numFmtId="0" fontId="3" fillId="0" borderId="118" xfId="0" applyFont="1" applyBorder="1" applyAlignment="1" applyProtection="1">
      <alignment horizontal="center" vertical="center"/>
      <protection hidden="1"/>
    </xf>
    <xf numFmtId="164" fontId="0" fillId="0" borderId="119" xfId="0" applyNumberFormat="1" applyBorder="1" applyAlignment="1" applyProtection="1">
      <alignment horizontal="left" vertical="center" indent="1"/>
      <protection locked="0" hidden="1"/>
    </xf>
    <xf numFmtId="164" fontId="10" fillId="0" borderId="120" xfId="0" applyNumberFormat="1" applyFont="1" applyBorder="1" applyAlignment="1" applyProtection="1">
      <alignment horizontal="left" vertical="center" indent="1"/>
      <protection locked="0" hidden="1"/>
    </xf>
    <xf numFmtId="0" fontId="9" fillId="0" borderId="121" xfId="0" applyFont="1" applyBorder="1" applyAlignment="1" applyProtection="1">
      <alignment horizontal="center" vertical="center"/>
      <protection hidden="1"/>
    </xf>
    <xf numFmtId="0" fontId="8" fillId="0" borderId="122" xfId="0" applyFont="1" applyBorder="1" applyAlignment="1" applyProtection="1">
      <alignment horizontal="center" vertical="center"/>
      <protection hidden="1"/>
    </xf>
    <xf numFmtId="0" fontId="8" fillId="0" borderId="123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locked="0" hidden="1"/>
    </xf>
    <xf numFmtId="0" fontId="8" fillId="0" borderId="124" xfId="0" applyFont="1" applyBorder="1" applyAlignment="1" applyProtection="1">
      <alignment horizontal="center" vertical="center"/>
      <protection locked="0" hidden="1"/>
    </xf>
    <xf numFmtId="0" fontId="3" fillId="0" borderId="122" xfId="0" applyFont="1" applyBorder="1" applyAlignment="1" applyProtection="1">
      <alignment horizontal="center" vertical="center"/>
      <protection hidden="1"/>
    </xf>
    <xf numFmtId="0" fontId="5" fillId="0" borderId="125" xfId="0" applyFont="1" applyBorder="1" applyAlignment="1" applyProtection="1">
      <alignment horizontal="left" vertical="top" indent="1"/>
      <protection locked="0" hidden="1"/>
    </xf>
    <xf numFmtId="0" fontId="5" fillId="0" borderId="126" xfId="0" applyFont="1" applyBorder="1" applyAlignment="1" applyProtection="1">
      <alignment horizontal="left" vertical="top" inden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127" xfId="0" applyFont="1" applyBorder="1" applyAlignment="1" applyProtection="1">
      <alignment horizontal="center" vertical="center"/>
      <protection hidden="1"/>
    </xf>
    <xf numFmtId="0" fontId="8" fillId="0" borderId="128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locked="0" hidden="1"/>
    </xf>
    <xf numFmtId="0" fontId="8" fillId="0" borderId="129" xfId="0" applyFont="1" applyBorder="1" applyAlignment="1" applyProtection="1">
      <alignment horizontal="center" vertical="center"/>
      <protection locked="0" hidden="1"/>
    </xf>
    <xf numFmtId="0" fontId="3" fillId="0" borderId="127" xfId="0" applyFont="1" applyBorder="1" applyAlignment="1" applyProtection="1">
      <alignment horizontal="center" vertical="center"/>
      <protection hidden="1"/>
    </xf>
    <xf numFmtId="0" fontId="5" fillId="0" borderId="130" xfId="0" applyFont="1" applyBorder="1" applyAlignment="1" applyProtection="1">
      <alignment horizontal="left" vertical="top" indent="1"/>
      <protection locked="0" hidden="1"/>
    </xf>
    <xf numFmtId="0" fontId="5" fillId="0" borderId="131" xfId="0" applyFont="1" applyBorder="1" applyAlignment="1" applyProtection="1">
      <alignment horizontal="left" vertical="top" indent="1"/>
      <protection locked="0" hidden="1"/>
    </xf>
    <xf numFmtId="0" fontId="5" fillId="0" borderId="130" xfId="0" applyFont="1" applyBorder="1" applyAlignment="1" applyProtection="1">
      <alignment horizontal="left" vertical="center" indent="1"/>
      <protection locked="0" hidden="1"/>
    </xf>
    <xf numFmtId="0" fontId="5" fillId="0" borderId="131" xfId="0" applyFont="1" applyBorder="1" applyAlignment="1" applyProtection="1">
      <alignment horizontal="left" vertical="center" indent="1"/>
      <protection locked="0" hidden="1"/>
    </xf>
    <xf numFmtId="0" fontId="8" fillId="0" borderId="132" xfId="0" applyFont="1" applyBorder="1" applyAlignment="1" applyProtection="1">
      <alignment horizontal="center" vertical="center"/>
      <protection hidden="1"/>
    </xf>
    <xf numFmtId="0" fontId="8" fillId="0" borderId="133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locked="0" hidden="1"/>
    </xf>
    <xf numFmtId="0" fontId="8" fillId="0" borderId="134" xfId="0" applyFont="1" applyBorder="1" applyAlignment="1" applyProtection="1">
      <alignment horizontal="center" vertical="center"/>
      <protection locked="0" hidden="1"/>
    </xf>
    <xf numFmtId="0" fontId="3" fillId="0" borderId="132" xfId="0" applyFont="1" applyBorder="1" applyAlignment="1" applyProtection="1">
      <alignment horizontal="center" vertical="center"/>
      <protection hidden="1"/>
    </xf>
    <xf numFmtId="0" fontId="5" fillId="0" borderId="135" xfId="0" applyFont="1" applyBorder="1" applyAlignment="1" applyProtection="1">
      <alignment horizontal="left" vertical="center" indent="1"/>
      <protection locked="0" hidden="1"/>
    </xf>
    <xf numFmtId="0" fontId="5" fillId="0" borderId="34" xfId="0" applyFont="1" applyBorder="1" applyAlignment="1" applyProtection="1">
      <alignment horizontal="left" vertical="center" indent="1"/>
      <protection locked="0" hidden="1"/>
    </xf>
    <xf numFmtId="0" fontId="0" fillId="0" borderId="0" xfId="0" applyBorder="1" applyProtection="1">
      <protection hidden="1"/>
    </xf>
    <xf numFmtId="0" fontId="3" fillId="0" borderId="136" xfId="0" applyFont="1" applyBorder="1" applyAlignment="1" applyProtection="1">
      <alignment horizontal="center" vertical="top"/>
      <protection hidden="1"/>
    </xf>
    <xf numFmtId="0" fontId="3" fillId="0" borderId="137" xfId="0" applyFont="1" applyBorder="1" applyAlignment="1" applyProtection="1">
      <alignment horizontal="center" vertical="top"/>
      <protection hidden="1"/>
    </xf>
    <xf numFmtId="0" fontId="3" fillId="0" borderId="138" xfId="0" applyFont="1" applyBorder="1" applyAlignment="1" applyProtection="1">
      <alignment horizontal="center" vertical="top"/>
      <protection hidden="1"/>
    </xf>
    <xf numFmtId="0" fontId="3" fillId="0" borderId="139" xfId="0" applyFont="1" applyBorder="1" applyAlignment="1" applyProtection="1">
      <alignment horizontal="center" vertical="top"/>
      <protection hidden="1"/>
    </xf>
    <xf numFmtId="0" fontId="3" fillId="0" borderId="140" xfId="0" applyFont="1" applyBorder="1" applyAlignment="1" applyProtection="1">
      <alignment horizontal="center" vertical="top"/>
      <protection hidden="1"/>
    </xf>
    <xf numFmtId="0" fontId="3" fillId="0" borderId="115" xfId="0" applyFont="1" applyBorder="1" applyAlignment="1" applyProtection="1">
      <alignment horizontal="center" vertical="center" wrapText="1"/>
      <protection hidden="1"/>
    </xf>
    <xf numFmtId="0" fontId="0" fillId="0" borderId="141" xfId="0" applyBorder="1" applyAlignment="1" applyProtection="1">
      <alignment horizontal="left" indent="1"/>
      <protection hidden="1"/>
    </xf>
    <xf numFmtId="0" fontId="3" fillId="0" borderId="142" xfId="0" applyFont="1" applyBorder="1" applyAlignment="1" applyProtection="1">
      <alignment horizontal="left" indent="1"/>
      <protection hidden="1"/>
    </xf>
    <xf numFmtId="0" fontId="3" fillId="0" borderId="143" xfId="0" applyFont="1" applyBorder="1" applyAlignment="1" applyProtection="1">
      <alignment horizontal="center"/>
      <protection hidden="1"/>
    </xf>
    <xf numFmtId="0" fontId="3" fillId="0" borderId="144" xfId="0" applyFont="1" applyBorder="1" applyAlignment="1" applyProtection="1">
      <alignment horizontal="center"/>
      <protection hidden="1"/>
    </xf>
    <xf numFmtId="0" fontId="3" fillId="0" borderId="145" xfId="0" applyFont="1" applyBorder="1" applyAlignment="1" applyProtection="1">
      <alignment horizontal="center"/>
      <protection hidden="1"/>
    </xf>
    <xf numFmtId="0" fontId="3" fillId="0" borderId="146" xfId="0" applyFont="1" applyBorder="1" applyAlignment="1" applyProtection="1">
      <alignment horizontal="center"/>
      <protection hidden="1"/>
    </xf>
    <xf numFmtId="0" fontId="3" fillId="0" borderId="147" xfId="0" applyFont="1" applyBorder="1" applyAlignment="1" applyProtection="1">
      <alignment horizontal="center"/>
      <protection hidden="1"/>
    </xf>
    <xf numFmtId="0" fontId="3" fillId="0" borderId="121" xfId="0" applyFont="1" applyBorder="1" applyAlignment="1" applyProtection="1">
      <alignment horizontal="center" vertical="center" wrapText="1"/>
      <protection hidden="1"/>
    </xf>
    <xf numFmtId="0" fontId="0" fillId="0" borderId="135" xfId="0" applyBorder="1" applyAlignment="1" applyProtection="1">
      <alignment horizontal="left" indent="1"/>
      <protection hidden="1"/>
    </xf>
    <xf numFmtId="0" fontId="3" fillId="0" borderId="34" xfId="0" applyFont="1" applyBorder="1" applyAlignment="1" applyProtection="1">
      <alignment horizontal="left" indent="1"/>
      <protection hidden="1"/>
    </xf>
    <xf numFmtId="0" fontId="4" fillId="4" borderId="13" xfId="0" applyFont="1" applyFill="1" applyBorder="1" applyAlignment="1" applyProtection="1">
      <alignment horizontal="left" vertical="center" indent="1"/>
      <protection locked="0" hidden="1"/>
    </xf>
    <xf numFmtId="0" fontId="4" fillId="4" borderId="113" xfId="0" applyFont="1" applyFill="1" applyBorder="1" applyAlignment="1" applyProtection="1">
      <alignment horizontal="left" vertical="center" indent="1"/>
      <protection locked="0" hidden="1"/>
    </xf>
    <xf numFmtId="0" fontId="7" fillId="4" borderId="113" xfId="0" applyFont="1" applyFill="1" applyBorder="1" applyAlignment="1" applyProtection="1">
      <alignment horizontal="left" vertical="center" indent="1"/>
      <protection locked="0" hidden="1"/>
    </xf>
    <xf numFmtId="0" fontId="6" fillId="4" borderId="114" xfId="0" applyFont="1" applyFill="1" applyBorder="1" applyAlignment="1" applyProtection="1">
      <alignment horizontal="left" vertical="top" indent="1"/>
      <protection hidden="1"/>
    </xf>
    <xf numFmtId="0" fontId="1" fillId="0" borderId="148" xfId="0" applyFont="1" applyBorder="1" applyAlignment="1" applyProtection="1">
      <alignment vertical="center" wrapText="1"/>
      <protection hidden="1"/>
    </xf>
    <xf numFmtId="0" fontId="5" fillId="0" borderId="14" xfId="0" applyFont="1" applyBorder="1" applyAlignment="1" applyProtection="1">
      <alignment horizontal="center"/>
      <protection locked="0" hidden="1"/>
    </xf>
    <xf numFmtId="14" fontId="5" fillId="0" borderId="14" xfId="0" applyNumberFormat="1" applyFont="1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5" fillId="0" borderId="14" xfId="0" applyFont="1" applyBorder="1" applyAlignment="1" applyProtection="1">
      <alignment horizontal="left" indent="1"/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hidden="1"/>
    </xf>
  </cellXfs>
  <cellStyles count="3">
    <cellStyle name="Normální" xfId="0" builtinId="0"/>
    <cellStyle name="Normální 2" xfId="2" xr:uid="{28B7FAEA-00DC-448D-A4AF-E28988668776}"/>
    <cellStyle name="Styl 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>
          <a:extLst>
            <a:ext uri="{FF2B5EF4-FFF2-40B4-BE49-F238E27FC236}">
              <a16:creationId xmlns:a16="http://schemas.microsoft.com/office/drawing/2014/main" id="{17EE3786-B82C-499F-A8E0-A571B995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>
          <a:extLst>
            <a:ext uri="{FF2B5EF4-FFF2-40B4-BE49-F238E27FC236}">
              <a16:creationId xmlns:a16="http://schemas.microsoft.com/office/drawing/2014/main" id="{A0DC2F6F-491F-4463-8DA4-357F4A48E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>
          <a:extLst>
            <a:ext uri="{FF2B5EF4-FFF2-40B4-BE49-F238E27FC236}">
              <a16:creationId xmlns:a16="http://schemas.microsoft.com/office/drawing/2014/main" id="{191A1501-BA65-4FAD-8000-E0B0B3FA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>
          <a:extLst>
            <a:ext uri="{FF2B5EF4-FFF2-40B4-BE49-F238E27FC236}">
              <a16:creationId xmlns:a16="http://schemas.microsoft.com/office/drawing/2014/main" id="{F043C7A7-CF40-4A1D-AE11-680D2DBAA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vel\Downloads\Z&#225;pis_Union%20B%20-%20&#381;i&#382;kov%20B%2012.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Soupisky"/>
      <sheetName val="Podklady"/>
      <sheetName val="Kopie"/>
    </sheetNames>
    <sheetDataSet>
      <sheetData sheetId="0">
        <row r="8">
          <cell r="A8" t="str">
            <v>MORAVEC</v>
          </cell>
          <cell r="D8">
            <v>147</v>
          </cell>
          <cell r="E8">
            <v>70</v>
          </cell>
          <cell r="F8">
            <v>0</v>
          </cell>
          <cell r="K8" t="str">
            <v>NECKÁŘ</v>
          </cell>
          <cell r="N8">
            <v>138</v>
          </cell>
          <cell r="O8">
            <v>51</v>
          </cell>
          <cell r="P8">
            <v>4</v>
          </cell>
        </row>
        <row r="9">
          <cell r="D9">
            <v>134</v>
          </cell>
          <cell r="E9">
            <v>66</v>
          </cell>
          <cell r="F9">
            <v>1</v>
          </cell>
          <cell r="N9">
            <v>145</v>
          </cell>
          <cell r="O9">
            <v>68</v>
          </cell>
          <cell r="P9">
            <v>1</v>
          </cell>
        </row>
        <row r="10">
          <cell r="A10" t="str">
            <v>Pavel</v>
          </cell>
          <cell r="K10" t="str">
            <v>Jan</v>
          </cell>
        </row>
        <row r="12">
          <cell r="A12">
            <v>19961</v>
          </cell>
          <cell r="K12">
            <v>890</v>
          </cell>
        </row>
        <row r="13">
          <cell r="A13" t="str">
            <v>KANTNER</v>
          </cell>
          <cell r="D13">
            <v>135</v>
          </cell>
          <cell r="E13">
            <v>59</v>
          </cell>
          <cell r="F13">
            <v>3</v>
          </cell>
          <cell r="K13" t="str">
            <v>GEBR</v>
          </cell>
          <cell r="N13">
            <v>146</v>
          </cell>
          <cell r="O13">
            <v>70</v>
          </cell>
          <cell r="P13">
            <v>1</v>
          </cell>
        </row>
        <row r="14">
          <cell r="D14">
            <v>130</v>
          </cell>
          <cell r="E14">
            <v>60</v>
          </cell>
          <cell r="F14">
            <v>4</v>
          </cell>
          <cell r="N14">
            <v>135</v>
          </cell>
          <cell r="O14">
            <v>54</v>
          </cell>
          <cell r="P14">
            <v>3</v>
          </cell>
        </row>
        <row r="15">
          <cell r="A15" t="str">
            <v>Pavel</v>
          </cell>
          <cell r="K15" t="str">
            <v>Josef</v>
          </cell>
        </row>
        <row r="17">
          <cell r="A17">
            <v>1314</v>
          </cell>
          <cell r="K17">
            <v>4556</v>
          </cell>
        </row>
        <row r="18">
          <cell r="A18" t="str">
            <v>MACH</v>
          </cell>
          <cell r="D18">
            <v>122</v>
          </cell>
          <cell r="E18">
            <v>45</v>
          </cell>
          <cell r="F18">
            <v>7</v>
          </cell>
          <cell r="K18" t="str">
            <v>Křemenová</v>
          </cell>
          <cell r="N18">
            <v>134</v>
          </cell>
          <cell r="O18">
            <v>63</v>
          </cell>
          <cell r="P18">
            <v>3</v>
          </cell>
        </row>
        <row r="19">
          <cell r="D19">
            <v>134</v>
          </cell>
          <cell r="E19">
            <v>72</v>
          </cell>
          <cell r="F19">
            <v>1</v>
          </cell>
          <cell r="N19">
            <v>138</v>
          </cell>
          <cell r="O19">
            <v>69</v>
          </cell>
          <cell r="P19">
            <v>2</v>
          </cell>
        </row>
        <row r="20">
          <cell r="A20" t="str">
            <v>Josef</v>
          </cell>
          <cell r="K20" t="str">
            <v>Hana</v>
          </cell>
        </row>
        <row r="22">
          <cell r="A22">
            <v>21646</v>
          </cell>
          <cell r="K22">
            <v>19747</v>
          </cell>
        </row>
        <row r="23">
          <cell r="A23" t="str">
            <v>SEDLÁČEK</v>
          </cell>
          <cell r="D23">
            <v>138</v>
          </cell>
          <cell r="E23">
            <v>54</v>
          </cell>
          <cell r="F23">
            <v>2</v>
          </cell>
          <cell r="K23" t="str">
            <v>SAILEROVÁ</v>
          </cell>
          <cell r="N23">
            <v>131</v>
          </cell>
          <cell r="O23">
            <v>71</v>
          </cell>
          <cell r="P23">
            <v>2</v>
          </cell>
        </row>
        <row r="24">
          <cell r="D24">
            <v>133</v>
          </cell>
          <cell r="E24">
            <v>61</v>
          </cell>
          <cell r="F24">
            <v>5</v>
          </cell>
          <cell r="N24">
            <v>140</v>
          </cell>
          <cell r="O24">
            <v>70</v>
          </cell>
          <cell r="P24">
            <v>3</v>
          </cell>
        </row>
        <row r="25">
          <cell r="A25" t="str">
            <v>Karel</v>
          </cell>
          <cell r="K25" t="str">
            <v>Anna</v>
          </cell>
        </row>
        <row r="27">
          <cell r="A27">
            <v>1324</v>
          </cell>
          <cell r="K27">
            <v>1048</v>
          </cell>
        </row>
        <row r="28">
          <cell r="A28" t="str">
            <v>FREMROVÁ</v>
          </cell>
          <cell r="D28">
            <v>133</v>
          </cell>
          <cell r="E28">
            <v>61</v>
          </cell>
          <cell r="F28">
            <v>3</v>
          </cell>
          <cell r="K28" t="str">
            <v>BUBENÍČEK</v>
          </cell>
          <cell r="N28">
            <v>134</v>
          </cell>
          <cell r="O28">
            <v>63</v>
          </cell>
          <cell r="P28">
            <v>3</v>
          </cell>
        </row>
        <row r="29">
          <cell r="D29">
            <v>128</v>
          </cell>
          <cell r="E29">
            <v>60</v>
          </cell>
          <cell r="F29">
            <v>2</v>
          </cell>
          <cell r="N29">
            <v>126</v>
          </cell>
          <cell r="O29">
            <v>61</v>
          </cell>
          <cell r="P29">
            <v>5</v>
          </cell>
        </row>
        <row r="30">
          <cell r="A30" t="str">
            <v>Jarmila</v>
          </cell>
          <cell r="K30" t="str">
            <v>Karel</v>
          </cell>
        </row>
        <row r="32">
          <cell r="A32">
            <v>16267</v>
          </cell>
          <cell r="K32">
            <v>1421</v>
          </cell>
        </row>
        <row r="33">
          <cell r="A33" t="str">
            <v>MORAVEC</v>
          </cell>
          <cell r="D33">
            <v>142</v>
          </cell>
          <cell r="E33">
            <v>51</v>
          </cell>
          <cell r="F33">
            <v>4</v>
          </cell>
          <cell r="K33" t="str">
            <v>LUKÁŠ</v>
          </cell>
          <cell r="N33">
            <v>149</v>
          </cell>
          <cell r="O33">
            <v>72</v>
          </cell>
          <cell r="P33">
            <v>1</v>
          </cell>
        </row>
        <row r="34">
          <cell r="D34">
            <v>134</v>
          </cell>
          <cell r="E34">
            <v>54</v>
          </cell>
          <cell r="F34">
            <v>4</v>
          </cell>
          <cell r="N34">
            <v>157</v>
          </cell>
          <cell r="O34">
            <v>59</v>
          </cell>
          <cell r="P34">
            <v>1</v>
          </cell>
        </row>
        <row r="35">
          <cell r="A35" t="str">
            <v>Petr</v>
          </cell>
          <cell r="K35" t="str">
            <v>Martin</v>
          </cell>
        </row>
        <row r="37">
          <cell r="A37">
            <v>17844</v>
          </cell>
          <cell r="K37">
            <v>5011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4296-34CF-427B-9A47-9F14E6FE2B9C}">
  <sheetPr>
    <pageSetUpPr fitToPage="1"/>
  </sheetPr>
  <dimension ref="A1:T66"/>
  <sheetViews>
    <sheetView showGridLines="0" showRowColHeaders="0" tabSelected="1" workbookViewId="0">
      <selection activeCell="C41" sqref="C41:E41"/>
    </sheetView>
  </sheetViews>
  <sheetFormatPr defaultRowHeight="12.75" x14ac:dyDescent="0.2"/>
  <cols>
    <col min="1" max="1" width="10.7109375" style="38" customWidth="1"/>
    <col min="2" max="2" width="15.7109375" style="38" customWidth="1"/>
    <col min="3" max="3" width="5.7109375" style="38" customWidth="1"/>
    <col min="4" max="5" width="6.7109375" style="38" customWidth="1"/>
    <col min="6" max="6" width="4.7109375" style="38" customWidth="1"/>
    <col min="7" max="7" width="6.7109375" style="38" customWidth="1"/>
    <col min="8" max="8" width="6.28515625" style="38" customWidth="1"/>
    <col min="9" max="9" width="6.7109375" style="38" customWidth="1"/>
    <col min="10" max="10" width="1.7109375" style="38" customWidth="1"/>
    <col min="11" max="11" width="10.7109375" style="38" customWidth="1"/>
    <col min="12" max="12" width="15.7109375" style="38" customWidth="1"/>
    <col min="13" max="13" width="5.7109375" style="38" customWidth="1"/>
    <col min="14" max="15" width="6.7109375" style="38" customWidth="1"/>
    <col min="16" max="16" width="4.7109375" style="38" customWidth="1"/>
    <col min="17" max="17" width="6.7109375" style="38" customWidth="1"/>
    <col min="18" max="18" width="6.28515625" style="38" customWidth="1"/>
    <col min="19" max="19" width="6.7109375" style="38" customWidth="1"/>
    <col min="20" max="20" width="9.140625" style="38" customWidth="1"/>
    <col min="21" max="16384" width="9.140625" style="37"/>
  </cols>
  <sheetData>
    <row r="1" spans="1:19" ht="26.25" customHeight="1" x14ac:dyDescent="0.4">
      <c r="B1" s="155" t="s">
        <v>74</v>
      </c>
      <c r="C1" s="155"/>
      <c r="D1" s="154" t="s">
        <v>0</v>
      </c>
      <c r="E1" s="154"/>
      <c r="F1" s="154"/>
      <c r="G1" s="154"/>
      <c r="H1" s="154"/>
      <c r="I1" s="154"/>
      <c r="K1" s="78" t="s">
        <v>73</v>
      </c>
      <c r="L1" s="153" t="s">
        <v>94</v>
      </c>
      <c r="M1" s="153"/>
      <c r="N1" s="153"/>
      <c r="O1" s="152" t="s">
        <v>71</v>
      </c>
      <c r="P1" s="152"/>
      <c r="Q1" s="151" t="s">
        <v>93</v>
      </c>
      <c r="R1" s="150"/>
      <c r="S1" s="150"/>
    </row>
    <row r="2" spans="1:19" ht="6" customHeight="1" thickBot="1" x14ac:dyDescent="0.25">
      <c r="B2" s="149"/>
      <c r="C2" s="149"/>
    </row>
    <row r="3" spans="1:19" ht="20.100000000000001" customHeight="1" thickBot="1" x14ac:dyDescent="0.25">
      <c r="A3" s="148" t="s">
        <v>1</v>
      </c>
      <c r="B3" s="147" t="s">
        <v>92</v>
      </c>
      <c r="C3" s="146"/>
      <c r="D3" s="146"/>
      <c r="E3" s="146"/>
      <c r="F3" s="146"/>
      <c r="G3" s="146"/>
      <c r="H3" s="146"/>
      <c r="I3" s="145"/>
      <c r="K3" s="148" t="s">
        <v>2</v>
      </c>
      <c r="L3" s="147" t="s">
        <v>91</v>
      </c>
      <c r="M3" s="146"/>
      <c r="N3" s="146"/>
      <c r="O3" s="146"/>
      <c r="P3" s="146"/>
      <c r="Q3" s="146"/>
      <c r="R3" s="146"/>
      <c r="S3" s="145"/>
    </row>
    <row r="4" spans="1:19" ht="5.0999999999999996" customHeight="1" thickBot="1" x14ac:dyDescent="0.25"/>
    <row r="5" spans="1:19" ht="12.95" customHeight="1" x14ac:dyDescent="0.2">
      <c r="A5" s="144" t="s">
        <v>3</v>
      </c>
      <c r="B5" s="143"/>
      <c r="C5" s="142" t="s">
        <v>4</v>
      </c>
      <c r="D5" s="141" t="s">
        <v>5</v>
      </c>
      <c r="E5" s="140"/>
      <c r="F5" s="140"/>
      <c r="G5" s="139"/>
      <c r="H5" s="138" t="s">
        <v>7</v>
      </c>
      <c r="I5" s="137"/>
      <c r="K5" s="144" t="s">
        <v>3</v>
      </c>
      <c r="L5" s="143"/>
      <c r="M5" s="142" t="s">
        <v>4</v>
      </c>
      <c r="N5" s="141" t="s">
        <v>5</v>
      </c>
      <c r="O5" s="140"/>
      <c r="P5" s="140"/>
      <c r="Q5" s="139"/>
      <c r="R5" s="138" t="s">
        <v>7</v>
      </c>
      <c r="S5" s="137"/>
    </row>
    <row r="6" spans="1:19" ht="12.95" customHeight="1" thickBot="1" x14ac:dyDescent="0.25">
      <c r="A6" s="136" t="s">
        <v>8</v>
      </c>
      <c r="B6" s="135"/>
      <c r="C6" s="134"/>
      <c r="D6" s="133" t="s">
        <v>9</v>
      </c>
      <c r="E6" s="132" t="s">
        <v>10</v>
      </c>
      <c r="F6" s="132" t="s">
        <v>11</v>
      </c>
      <c r="G6" s="131" t="s">
        <v>12</v>
      </c>
      <c r="H6" s="130" t="s">
        <v>6</v>
      </c>
      <c r="I6" s="129" t="s">
        <v>13</v>
      </c>
      <c r="K6" s="136" t="s">
        <v>8</v>
      </c>
      <c r="L6" s="135"/>
      <c r="M6" s="134"/>
      <c r="N6" s="133" t="s">
        <v>9</v>
      </c>
      <c r="O6" s="132" t="s">
        <v>10</v>
      </c>
      <c r="P6" s="132" t="s">
        <v>11</v>
      </c>
      <c r="Q6" s="131" t="s">
        <v>12</v>
      </c>
      <c r="R6" s="130" t="s">
        <v>6</v>
      </c>
      <c r="S6" s="129" t="s">
        <v>13</v>
      </c>
    </row>
    <row r="7" spans="1:19" ht="5.0999999999999996" customHeight="1" thickBot="1" x14ac:dyDescent="0.25"/>
    <row r="8" spans="1:19" ht="12.95" customHeight="1" x14ac:dyDescent="0.2">
      <c r="A8" s="128" t="s">
        <v>87</v>
      </c>
      <c r="B8" s="127"/>
      <c r="C8" s="126">
        <v>1</v>
      </c>
      <c r="D8" s="125">
        <v>145</v>
      </c>
      <c r="E8" s="124">
        <v>64</v>
      </c>
      <c r="F8" s="124">
        <v>3</v>
      </c>
      <c r="G8" s="123">
        <f>IF(AND(ISBLANK(D8),ISBLANK(E8)),"",D8+E8)</f>
        <v>209</v>
      </c>
      <c r="H8" s="122">
        <f>IF(OR(ISNUMBER($G8),ISNUMBER($Q8)),(SIGN(N($G8)-N($Q8))+1)/2,"")</f>
        <v>1</v>
      </c>
      <c r="I8" s="112"/>
      <c r="K8" s="128" t="s">
        <v>90</v>
      </c>
      <c r="L8" s="127"/>
      <c r="M8" s="126">
        <v>1</v>
      </c>
      <c r="N8" s="125">
        <v>118</v>
      </c>
      <c r="O8" s="124">
        <v>53</v>
      </c>
      <c r="P8" s="124">
        <v>3</v>
      </c>
      <c r="Q8" s="123">
        <f>IF(AND(ISBLANK(N8),ISBLANK(O8)),"",N8+O8)</f>
        <v>171</v>
      </c>
      <c r="R8" s="122">
        <f>IF(ISNUMBER($H8),1-$H8,"")</f>
        <v>0</v>
      </c>
      <c r="S8" s="112"/>
    </row>
    <row r="9" spans="1:19" ht="12.95" customHeight="1" x14ac:dyDescent="0.2">
      <c r="A9" s="121"/>
      <c r="B9" s="120"/>
      <c r="C9" s="117">
        <v>2</v>
      </c>
      <c r="D9" s="116">
        <v>127</v>
      </c>
      <c r="E9" s="115">
        <v>59</v>
      </c>
      <c r="F9" s="115">
        <v>4</v>
      </c>
      <c r="G9" s="114">
        <f>IF(AND(ISBLANK(D9),ISBLANK(E9)),"",D9+E9)</f>
        <v>186</v>
      </c>
      <c r="H9" s="113">
        <f>IF(OR(ISNUMBER($G9),ISNUMBER($Q9)),(SIGN(N($G9)-N($Q9))+1)/2,"")</f>
        <v>0</v>
      </c>
      <c r="I9" s="112"/>
      <c r="K9" s="121"/>
      <c r="L9" s="120"/>
      <c r="M9" s="117">
        <v>2</v>
      </c>
      <c r="N9" s="116">
        <v>131</v>
      </c>
      <c r="O9" s="115">
        <v>60</v>
      </c>
      <c r="P9" s="115">
        <v>5</v>
      </c>
      <c r="Q9" s="114">
        <f>IF(AND(ISBLANK(N9),ISBLANK(O9)),"",N9+O9)</f>
        <v>191</v>
      </c>
      <c r="R9" s="113">
        <f>IF(ISNUMBER($H9),1-$H9,"")</f>
        <v>1</v>
      </c>
      <c r="S9" s="112"/>
    </row>
    <row r="10" spans="1:19" ht="12.95" customHeight="1" thickBot="1" x14ac:dyDescent="0.25">
      <c r="A10" s="119" t="s">
        <v>16</v>
      </c>
      <c r="B10" s="118"/>
      <c r="C10" s="117">
        <v>3</v>
      </c>
      <c r="D10" s="116"/>
      <c r="E10" s="115"/>
      <c r="F10" s="115"/>
      <c r="G10" s="114" t="str">
        <f>IF(AND(ISBLANK(D10),ISBLANK(E10)),"",D10+E10)</f>
        <v/>
      </c>
      <c r="H10" s="113" t="str">
        <f>IF(OR(ISNUMBER($G10),ISNUMBER($Q10)),(SIGN(N($G10)-N($Q10))+1)/2,"")</f>
        <v/>
      </c>
      <c r="I10" s="112"/>
      <c r="K10" s="119" t="s">
        <v>54</v>
      </c>
      <c r="L10" s="118"/>
      <c r="M10" s="117">
        <v>3</v>
      </c>
      <c r="N10" s="116"/>
      <c r="O10" s="115"/>
      <c r="P10" s="115"/>
      <c r="Q10" s="114" t="str">
        <f>IF(AND(ISBLANK(N10),ISBLANK(O10)),"",N10+O10)</f>
        <v/>
      </c>
      <c r="R10" s="113" t="str">
        <f>IF(ISNUMBER($H10),1-$H10,"")</f>
        <v/>
      </c>
      <c r="S10" s="112"/>
    </row>
    <row r="11" spans="1:19" ht="12.95" customHeight="1" x14ac:dyDescent="0.2">
      <c r="A11" s="111"/>
      <c r="B11" s="110"/>
      <c r="C11" s="109">
        <v>4</v>
      </c>
      <c r="D11" s="108"/>
      <c r="E11" s="107"/>
      <c r="F11" s="107"/>
      <c r="G11" s="106" t="str">
        <f>IF(AND(ISBLANK(D11),ISBLANK(E11)),"",D11+E11)</f>
        <v/>
      </c>
      <c r="H11" s="105" t="str">
        <f>IF(OR(ISNUMBER($G11),ISNUMBER($Q11)),(SIGN(N($G11)-N($Q11))+1)/2,"")</f>
        <v/>
      </c>
      <c r="I11" s="104">
        <f>IF(ISNUMBER(H12),(SIGN(1000*($H12-$R12)+$G12-$Q12)+1)/2,"")</f>
        <v>1</v>
      </c>
      <c r="K11" s="111"/>
      <c r="L11" s="110"/>
      <c r="M11" s="109">
        <v>4</v>
      </c>
      <c r="N11" s="108"/>
      <c r="O11" s="107"/>
      <c r="P11" s="107"/>
      <c r="Q11" s="106" t="str">
        <f>IF(AND(ISBLANK(N11),ISBLANK(O11)),"",N11+O11)</f>
        <v/>
      </c>
      <c r="R11" s="105" t="str">
        <f>IF(ISNUMBER($H11),1-$H11,"")</f>
        <v/>
      </c>
      <c r="S11" s="104">
        <f>IF(ISNUMBER($I11),1-$I11,"")</f>
        <v>0</v>
      </c>
    </row>
    <row r="12" spans="1:19" ht="15.95" customHeight="1" thickBot="1" x14ac:dyDescent="0.25">
      <c r="A12" s="103">
        <v>1015</v>
      </c>
      <c r="B12" s="102"/>
      <c r="C12" s="101" t="s">
        <v>12</v>
      </c>
      <c r="D12" s="98">
        <f>IF(ISNUMBER($G12),SUM(D8:D11),"")</f>
        <v>272</v>
      </c>
      <c r="E12" s="100">
        <f>IF(ISNUMBER($G12),SUM(E8:E11),"")</f>
        <v>123</v>
      </c>
      <c r="F12" s="100">
        <f>IF(ISNUMBER($G12),SUM(F8:F11),"")</f>
        <v>7</v>
      </c>
      <c r="G12" s="99">
        <f>IF(SUM($G8:$G11)+SUM($Q8:$Q11)&gt;0,SUM(G8:G11),"")</f>
        <v>395</v>
      </c>
      <c r="H12" s="98">
        <f>IF(ISNUMBER($G12),SUM(H8:H11),"")</f>
        <v>1</v>
      </c>
      <c r="I12" s="97"/>
      <c r="K12" s="103">
        <v>5752</v>
      </c>
      <c r="L12" s="102"/>
      <c r="M12" s="101" t="s">
        <v>12</v>
      </c>
      <c r="N12" s="98">
        <f>IF(ISNUMBER($G12),SUM(N8:N11),"")</f>
        <v>249</v>
      </c>
      <c r="O12" s="100">
        <f>IF(ISNUMBER($G12),SUM(O8:O11),"")</f>
        <v>113</v>
      </c>
      <c r="P12" s="100">
        <f>IF(ISNUMBER($G12),SUM(P8:P11),"")</f>
        <v>8</v>
      </c>
      <c r="Q12" s="99">
        <f>IF(SUM($G8:$G11)+SUM($Q8:$Q11)&gt;0,SUM(Q8:Q11),"")</f>
        <v>362</v>
      </c>
      <c r="R12" s="98">
        <f>IF(ISNUMBER($G12),SUM(R8:R11),"")</f>
        <v>1</v>
      </c>
      <c r="S12" s="97"/>
    </row>
    <row r="13" spans="1:19" ht="12.95" customHeight="1" x14ac:dyDescent="0.2">
      <c r="A13" s="128" t="s">
        <v>82</v>
      </c>
      <c r="B13" s="127"/>
      <c r="C13" s="126">
        <v>1</v>
      </c>
      <c r="D13" s="125">
        <v>133</v>
      </c>
      <c r="E13" s="124">
        <v>54</v>
      </c>
      <c r="F13" s="124">
        <v>3</v>
      </c>
      <c r="G13" s="123">
        <f>IF(AND(ISBLANK(D13),ISBLANK(E13)),"",D13+E13)</f>
        <v>187</v>
      </c>
      <c r="H13" s="122">
        <f>IF(OR(ISNUMBER($G13),ISNUMBER($Q13)),(SIGN(N($G13)-N($Q13))+1)/2,"")</f>
        <v>0</v>
      </c>
      <c r="I13" s="112"/>
      <c r="K13" s="128" t="s">
        <v>89</v>
      </c>
      <c r="L13" s="127"/>
      <c r="M13" s="126">
        <v>1</v>
      </c>
      <c r="N13" s="125">
        <v>117</v>
      </c>
      <c r="O13" s="124">
        <v>71</v>
      </c>
      <c r="P13" s="124">
        <v>3</v>
      </c>
      <c r="Q13" s="123">
        <f>IF(AND(ISBLANK(N13),ISBLANK(O13)),"",N13+O13)</f>
        <v>188</v>
      </c>
      <c r="R13" s="122">
        <f>IF(ISNUMBER($H13),1-$H13,"")</f>
        <v>1</v>
      </c>
      <c r="S13" s="112"/>
    </row>
    <row r="14" spans="1:19" ht="12.95" customHeight="1" x14ac:dyDescent="0.2">
      <c r="A14" s="121"/>
      <c r="B14" s="120"/>
      <c r="C14" s="117">
        <v>2</v>
      </c>
      <c r="D14" s="116">
        <v>122</v>
      </c>
      <c r="E14" s="115">
        <v>63</v>
      </c>
      <c r="F14" s="115">
        <v>3</v>
      </c>
      <c r="G14" s="114">
        <f>IF(AND(ISBLANK(D14),ISBLANK(E14)),"",D14+E14)</f>
        <v>185</v>
      </c>
      <c r="H14" s="113">
        <f>IF(OR(ISNUMBER($G14),ISNUMBER($Q14)),(SIGN(N($G14)-N($Q14))+1)/2,"")</f>
        <v>0</v>
      </c>
      <c r="I14" s="112"/>
      <c r="K14" s="121"/>
      <c r="L14" s="120"/>
      <c r="M14" s="117">
        <v>2</v>
      </c>
      <c r="N14" s="116">
        <v>142</v>
      </c>
      <c r="O14" s="115">
        <v>53</v>
      </c>
      <c r="P14" s="115">
        <v>5</v>
      </c>
      <c r="Q14" s="114">
        <f>IF(AND(ISBLANK(N14),ISBLANK(O14)),"",N14+O14)</f>
        <v>195</v>
      </c>
      <c r="R14" s="113">
        <f>IF(ISNUMBER($H14),1-$H14,"")</f>
        <v>1</v>
      </c>
      <c r="S14" s="112"/>
    </row>
    <row r="15" spans="1:19" ht="12.95" customHeight="1" thickBot="1" x14ac:dyDescent="0.25">
      <c r="A15" s="119" t="s">
        <v>15</v>
      </c>
      <c r="B15" s="118"/>
      <c r="C15" s="117">
        <v>3</v>
      </c>
      <c r="D15" s="116"/>
      <c r="E15" s="115"/>
      <c r="F15" s="115"/>
      <c r="G15" s="114" t="str">
        <f>IF(AND(ISBLANK(D15),ISBLANK(E15)),"",D15+E15)</f>
        <v/>
      </c>
      <c r="H15" s="113" t="str">
        <f>IF(OR(ISNUMBER($G15),ISNUMBER($Q15)),(SIGN(N($G15)-N($Q15))+1)/2,"")</f>
        <v/>
      </c>
      <c r="I15" s="112"/>
      <c r="K15" s="119" t="s">
        <v>88</v>
      </c>
      <c r="L15" s="118"/>
      <c r="M15" s="117">
        <v>3</v>
      </c>
      <c r="N15" s="116"/>
      <c r="O15" s="115"/>
      <c r="P15" s="115"/>
      <c r="Q15" s="114" t="str">
        <f>IF(AND(ISBLANK(N15),ISBLANK(O15)),"",N15+O15)</f>
        <v/>
      </c>
      <c r="R15" s="113" t="str">
        <f>IF(ISNUMBER($H15),1-$H15,"")</f>
        <v/>
      </c>
      <c r="S15" s="112"/>
    </row>
    <row r="16" spans="1:19" ht="12.95" customHeight="1" x14ac:dyDescent="0.2">
      <c r="A16" s="111"/>
      <c r="B16" s="110"/>
      <c r="C16" s="109">
        <v>4</v>
      </c>
      <c r="D16" s="108"/>
      <c r="E16" s="107"/>
      <c r="F16" s="107"/>
      <c r="G16" s="106" t="str">
        <f>IF(AND(ISBLANK(D16),ISBLANK(E16)),"",D16+E16)</f>
        <v/>
      </c>
      <c r="H16" s="105" t="str">
        <f>IF(OR(ISNUMBER($G16),ISNUMBER($Q16)),(SIGN(N($G16)-N($Q16))+1)/2,"")</f>
        <v/>
      </c>
      <c r="I16" s="104">
        <f>IF(ISNUMBER(H17),(SIGN(1000*($H17-$R17)+$G17-$Q17)+1)/2,"")</f>
        <v>0</v>
      </c>
      <c r="K16" s="111"/>
      <c r="L16" s="110"/>
      <c r="M16" s="109">
        <v>4</v>
      </c>
      <c r="N16" s="108"/>
      <c r="O16" s="107"/>
      <c r="P16" s="107"/>
      <c r="Q16" s="106" t="str">
        <f>IF(AND(ISBLANK(N16),ISBLANK(O16)),"",N16+O16)</f>
        <v/>
      </c>
      <c r="R16" s="105" t="str">
        <f>IF(ISNUMBER($H16),1-$H16,"")</f>
        <v/>
      </c>
      <c r="S16" s="104">
        <f>IF(ISNUMBER($I16),1-$I16,"")</f>
        <v>1</v>
      </c>
    </row>
    <row r="17" spans="1:19" ht="15.95" customHeight="1" thickBot="1" x14ac:dyDescent="0.25">
      <c r="A17" s="103">
        <v>16920</v>
      </c>
      <c r="B17" s="102"/>
      <c r="C17" s="101" t="s">
        <v>12</v>
      </c>
      <c r="D17" s="98">
        <f>IF(ISNUMBER($G17),SUM(D13:D16),"")</f>
        <v>255</v>
      </c>
      <c r="E17" s="100">
        <f>IF(ISNUMBER($G17),SUM(E13:E16),"")</f>
        <v>117</v>
      </c>
      <c r="F17" s="100">
        <f>IF(ISNUMBER($G17),SUM(F13:F16),"")</f>
        <v>6</v>
      </c>
      <c r="G17" s="99">
        <f>IF(SUM($G13:$G16)+SUM($Q13:$Q16)&gt;0,SUM(G13:G16),"")</f>
        <v>372</v>
      </c>
      <c r="H17" s="98">
        <f>IF(ISNUMBER($G17),SUM(H13:H16),"")</f>
        <v>0</v>
      </c>
      <c r="I17" s="97"/>
      <c r="K17" s="103">
        <v>11522</v>
      </c>
      <c r="L17" s="102"/>
      <c r="M17" s="101" t="s">
        <v>12</v>
      </c>
      <c r="N17" s="98">
        <f>IF(ISNUMBER($G17),SUM(N13:N16),"")</f>
        <v>259</v>
      </c>
      <c r="O17" s="100">
        <f>IF(ISNUMBER($G17),SUM(O13:O16),"")</f>
        <v>124</v>
      </c>
      <c r="P17" s="100">
        <f>IF(ISNUMBER($G17),SUM(P13:P16),"")</f>
        <v>8</v>
      </c>
      <c r="Q17" s="99">
        <f>IF(SUM($G13:$G16)+SUM($Q13:$Q16)&gt;0,SUM(Q13:Q16),"")</f>
        <v>383</v>
      </c>
      <c r="R17" s="98">
        <f>IF(ISNUMBER($G17),SUM(R13:R16),"")</f>
        <v>2</v>
      </c>
      <c r="S17" s="97"/>
    </row>
    <row r="18" spans="1:19" ht="12.95" customHeight="1" x14ac:dyDescent="0.2">
      <c r="A18" s="128" t="s">
        <v>87</v>
      </c>
      <c r="B18" s="127"/>
      <c r="C18" s="126">
        <v>1</v>
      </c>
      <c r="D18" s="125">
        <v>117</v>
      </c>
      <c r="E18" s="124">
        <v>53</v>
      </c>
      <c r="F18" s="124">
        <v>5</v>
      </c>
      <c r="G18" s="123">
        <f>IF(AND(ISBLANK(D18),ISBLANK(E18)),"",D18+E18)</f>
        <v>170</v>
      </c>
      <c r="H18" s="122">
        <f>IF(OR(ISNUMBER($G18),ISNUMBER($Q18)),(SIGN(N($G18)-N($Q18))+1)/2,"")</f>
        <v>0</v>
      </c>
      <c r="I18" s="112"/>
      <c r="K18" s="128" t="s">
        <v>86</v>
      </c>
      <c r="L18" s="127"/>
      <c r="M18" s="126">
        <v>1</v>
      </c>
      <c r="N18" s="125">
        <v>137</v>
      </c>
      <c r="O18" s="124">
        <v>54</v>
      </c>
      <c r="P18" s="124">
        <v>4</v>
      </c>
      <c r="Q18" s="123">
        <f>IF(AND(ISBLANK(N18),ISBLANK(O18)),"",N18+O18)</f>
        <v>191</v>
      </c>
      <c r="R18" s="122">
        <f>IF(ISNUMBER($H18),1-$H18,"")</f>
        <v>1</v>
      </c>
      <c r="S18" s="112"/>
    </row>
    <row r="19" spans="1:19" ht="12.95" customHeight="1" x14ac:dyDescent="0.2">
      <c r="A19" s="121"/>
      <c r="B19" s="120"/>
      <c r="C19" s="117">
        <v>2</v>
      </c>
      <c r="D19" s="116">
        <v>145</v>
      </c>
      <c r="E19" s="115">
        <v>62</v>
      </c>
      <c r="F19" s="115">
        <v>3</v>
      </c>
      <c r="G19" s="114">
        <f>IF(AND(ISBLANK(D19),ISBLANK(E19)),"",D19+E19)</f>
        <v>207</v>
      </c>
      <c r="H19" s="113">
        <f>IF(OR(ISNUMBER($G19),ISNUMBER($Q19)),(SIGN(N($G19)-N($Q19))+1)/2,"")</f>
        <v>0</v>
      </c>
      <c r="I19" s="112"/>
      <c r="K19" s="121"/>
      <c r="L19" s="120"/>
      <c r="M19" s="117">
        <v>2</v>
      </c>
      <c r="N19" s="116">
        <v>155</v>
      </c>
      <c r="O19" s="115">
        <v>60</v>
      </c>
      <c r="P19" s="115">
        <v>3</v>
      </c>
      <c r="Q19" s="114">
        <f>IF(AND(ISBLANK(N19),ISBLANK(O19)),"",N19+O19)</f>
        <v>215</v>
      </c>
      <c r="R19" s="113">
        <f>IF(ISNUMBER($H19),1-$H19,"")</f>
        <v>1</v>
      </c>
      <c r="S19" s="112"/>
    </row>
    <row r="20" spans="1:19" ht="12.95" customHeight="1" thickBot="1" x14ac:dyDescent="0.25">
      <c r="A20" s="119" t="s">
        <v>85</v>
      </c>
      <c r="B20" s="118"/>
      <c r="C20" s="117">
        <v>3</v>
      </c>
      <c r="D20" s="116"/>
      <c r="E20" s="115"/>
      <c r="F20" s="115"/>
      <c r="G20" s="114" t="str">
        <f>IF(AND(ISBLANK(D20),ISBLANK(E20)),"",D20+E20)</f>
        <v/>
      </c>
      <c r="H20" s="113" t="str">
        <f>IF(OR(ISNUMBER($G20),ISNUMBER($Q20)),(SIGN(N($G20)-N($Q20))+1)/2,"")</f>
        <v/>
      </c>
      <c r="I20" s="112"/>
      <c r="K20" s="119" t="s">
        <v>84</v>
      </c>
      <c r="L20" s="118"/>
      <c r="M20" s="117">
        <v>3</v>
      </c>
      <c r="N20" s="116"/>
      <c r="O20" s="115"/>
      <c r="P20" s="115"/>
      <c r="Q20" s="114" t="str">
        <f>IF(AND(ISBLANK(N20),ISBLANK(O20)),"",N20+O20)</f>
        <v/>
      </c>
      <c r="R20" s="113" t="str">
        <f>IF(ISNUMBER($H20),1-$H20,"")</f>
        <v/>
      </c>
      <c r="S20" s="112"/>
    </row>
    <row r="21" spans="1:19" ht="12.95" customHeight="1" x14ac:dyDescent="0.2">
      <c r="A21" s="111"/>
      <c r="B21" s="110"/>
      <c r="C21" s="109">
        <v>4</v>
      </c>
      <c r="D21" s="108"/>
      <c r="E21" s="107"/>
      <c r="F21" s="107"/>
      <c r="G21" s="106" t="str">
        <f>IF(AND(ISBLANK(D21),ISBLANK(E21)),"",D21+E21)</f>
        <v/>
      </c>
      <c r="H21" s="105" t="str">
        <f>IF(OR(ISNUMBER($G21),ISNUMBER($Q21)),(SIGN(N($G21)-N($Q21))+1)/2,"")</f>
        <v/>
      </c>
      <c r="I21" s="104">
        <f>IF(ISNUMBER(H22),(SIGN(1000*($H22-$R22)+$G22-$Q22)+1)/2,"")</f>
        <v>0</v>
      </c>
      <c r="K21" s="111"/>
      <c r="L21" s="110"/>
      <c r="M21" s="109">
        <v>4</v>
      </c>
      <c r="N21" s="108"/>
      <c r="O21" s="107"/>
      <c r="P21" s="107"/>
      <c r="Q21" s="106" t="str">
        <f>IF(AND(ISBLANK(N21),ISBLANK(O21)),"",N21+O21)</f>
        <v/>
      </c>
      <c r="R21" s="105" t="str">
        <f>IF(ISNUMBER($H21),1-$H21,"")</f>
        <v/>
      </c>
      <c r="S21" s="104">
        <f>IF(ISNUMBER($I21),1-$I21,"")</f>
        <v>1</v>
      </c>
    </row>
    <row r="22" spans="1:19" ht="15.95" customHeight="1" thickBot="1" x14ac:dyDescent="0.25">
      <c r="A22" s="103">
        <v>19841</v>
      </c>
      <c r="B22" s="102"/>
      <c r="C22" s="101" t="s">
        <v>12</v>
      </c>
      <c r="D22" s="98">
        <f>IF(ISNUMBER($G22),SUM(D18:D21),"")</f>
        <v>262</v>
      </c>
      <c r="E22" s="100">
        <f>IF(ISNUMBER($G22),SUM(E18:E21),"")</f>
        <v>115</v>
      </c>
      <c r="F22" s="100">
        <f>IF(ISNUMBER($G22),SUM(F18:F21),"")</f>
        <v>8</v>
      </c>
      <c r="G22" s="99">
        <f>IF(SUM($G18:$G21)+SUM($Q18:$Q21)&gt;0,SUM(G18:G21),"")</f>
        <v>377</v>
      </c>
      <c r="H22" s="98">
        <f>IF(ISNUMBER($G22),SUM(H18:H21),"")</f>
        <v>0</v>
      </c>
      <c r="I22" s="97"/>
      <c r="K22" s="103">
        <v>1042</v>
      </c>
      <c r="L22" s="102"/>
      <c r="M22" s="101" t="s">
        <v>12</v>
      </c>
      <c r="N22" s="98">
        <f>IF(ISNUMBER($G22),SUM(N18:N21),"")</f>
        <v>292</v>
      </c>
      <c r="O22" s="100">
        <f>IF(ISNUMBER($G22),SUM(O18:O21),"")</f>
        <v>114</v>
      </c>
      <c r="P22" s="100">
        <f>IF(ISNUMBER($G22),SUM(P18:P21),"")</f>
        <v>7</v>
      </c>
      <c r="Q22" s="99">
        <f>IF(SUM($G18:$G21)+SUM($Q18:$Q21)&gt;0,SUM(Q18:Q21),"")</f>
        <v>406</v>
      </c>
      <c r="R22" s="98">
        <f>IF(ISNUMBER($G22),SUM(R18:R21),"")</f>
        <v>2</v>
      </c>
      <c r="S22" s="97"/>
    </row>
    <row r="23" spans="1:19" ht="12.95" customHeight="1" x14ac:dyDescent="0.2">
      <c r="A23" s="128" t="s">
        <v>80</v>
      </c>
      <c r="B23" s="127"/>
      <c r="C23" s="126">
        <v>1</v>
      </c>
      <c r="D23" s="125">
        <v>144</v>
      </c>
      <c r="E23" s="124">
        <v>61</v>
      </c>
      <c r="F23" s="124">
        <v>3</v>
      </c>
      <c r="G23" s="123">
        <f>IF(AND(ISBLANK(D23),ISBLANK(E23)),"",D23+E23)</f>
        <v>205</v>
      </c>
      <c r="H23" s="122">
        <f>IF(OR(ISNUMBER($G23),ISNUMBER($Q23)),(SIGN(N($G23)-N($Q23))+1)/2,"")</f>
        <v>1</v>
      </c>
      <c r="I23" s="112"/>
      <c r="K23" s="128" t="s">
        <v>83</v>
      </c>
      <c r="L23" s="127"/>
      <c r="M23" s="126">
        <v>1</v>
      </c>
      <c r="N23" s="125">
        <v>122</v>
      </c>
      <c r="O23" s="124">
        <v>36</v>
      </c>
      <c r="P23" s="124">
        <v>7</v>
      </c>
      <c r="Q23" s="123">
        <f>IF(AND(ISBLANK(N23),ISBLANK(O23)),"",N23+O23)</f>
        <v>158</v>
      </c>
      <c r="R23" s="122">
        <f>IF(ISNUMBER($H23),1-$H23,"")</f>
        <v>0</v>
      </c>
      <c r="S23" s="112"/>
    </row>
    <row r="24" spans="1:19" ht="12.95" customHeight="1" x14ac:dyDescent="0.2">
      <c r="A24" s="121"/>
      <c r="B24" s="120"/>
      <c r="C24" s="117">
        <v>2</v>
      </c>
      <c r="D24" s="116">
        <v>149</v>
      </c>
      <c r="E24" s="115">
        <v>70</v>
      </c>
      <c r="F24" s="115">
        <v>2</v>
      </c>
      <c r="G24" s="114">
        <f>IF(AND(ISBLANK(D24),ISBLANK(E24)),"",D24+E24)</f>
        <v>219</v>
      </c>
      <c r="H24" s="113">
        <f>IF(OR(ISNUMBER($G24),ISNUMBER($Q24)),(SIGN(N($G24)-N($Q24))+1)/2,"")</f>
        <v>1</v>
      </c>
      <c r="I24" s="112"/>
      <c r="K24" s="121"/>
      <c r="L24" s="120"/>
      <c r="M24" s="117">
        <v>2</v>
      </c>
      <c r="N24" s="116">
        <v>130</v>
      </c>
      <c r="O24" s="115">
        <v>39</v>
      </c>
      <c r="P24" s="115">
        <v>11</v>
      </c>
      <c r="Q24" s="114">
        <f>IF(AND(ISBLANK(N24),ISBLANK(O24)),"",N24+O24)</f>
        <v>169</v>
      </c>
      <c r="R24" s="113">
        <f>IF(ISNUMBER($H24),1-$H24,"")</f>
        <v>0</v>
      </c>
      <c r="S24" s="112"/>
    </row>
    <row r="25" spans="1:19" ht="12.95" customHeight="1" thickBot="1" x14ac:dyDescent="0.25">
      <c r="A25" s="119" t="s">
        <v>78</v>
      </c>
      <c r="B25" s="118"/>
      <c r="C25" s="117">
        <v>3</v>
      </c>
      <c r="D25" s="116"/>
      <c r="E25" s="115"/>
      <c r="F25" s="115"/>
      <c r="G25" s="114" t="str">
        <f>IF(AND(ISBLANK(D25),ISBLANK(E25)),"",D25+E25)</f>
        <v/>
      </c>
      <c r="H25" s="113" t="str">
        <f>IF(OR(ISNUMBER($G25),ISNUMBER($Q25)),(SIGN(N($G25)-N($Q25))+1)/2,"")</f>
        <v/>
      </c>
      <c r="I25" s="112"/>
      <c r="K25" s="119" t="s">
        <v>54</v>
      </c>
      <c r="L25" s="118"/>
      <c r="M25" s="117">
        <v>3</v>
      </c>
      <c r="N25" s="116"/>
      <c r="O25" s="115"/>
      <c r="P25" s="115"/>
      <c r="Q25" s="114" t="str">
        <f>IF(AND(ISBLANK(N25),ISBLANK(O25)),"",N25+O25)</f>
        <v/>
      </c>
      <c r="R25" s="113" t="str">
        <f>IF(ISNUMBER($H25),1-$H25,"")</f>
        <v/>
      </c>
      <c r="S25" s="112"/>
    </row>
    <row r="26" spans="1:19" ht="12.95" customHeight="1" x14ac:dyDescent="0.2">
      <c r="A26" s="111"/>
      <c r="B26" s="110"/>
      <c r="C26" s="109">
        <v>4</v>
      </c>
      <c r="D26" s="108"/>
      <c r="E26" s="107"/>
      <c r="F26" s="107"/>
      <c r="G26" s="106" t="str">
        <f>IF(AND(ISBLANK(D26),ISBLANK(E26)),"",D26+E26)</f>
        <v/>
      </c>
      <c r="H26" s="105" t="str">
        <f>IF(OR(ISNUMBER($G26),ISNUMBER($Q26)),(SIGN(N($G26)-N($Q26))+1)/2,"")</f>
        <v/>
      </c>
      <c r="I26" s="104">
        <f>IF(ISNUMBER(H27),(SIGN(1000*($H27-$R27)+$G27-$Q27)+1)/2,"")</f>
        <v>1</v>
      </c>
      <c r="K26" s="111"/>
      <c r="L26" s="110"/>
      <c r="M26" s="109">
        <v>4</v>
      </c>
      <c r="N26" s="108"/>
      <c r="O26" s="107"/>
      <c r="P26" s="107"/>
      <c r="Q26" s="106" t="str">
        <f>IF(AND(ISBLANK(N26),ISBLANK(O26)),"",N26+O26)</f>
        <v/>
      </c>
      <c r="R26" s="105" t="str">
        <f>IF(ISNUMBER($H26),1-$H26,"")</f>
        <v/>
      </c>
      <c r="S26" s="104">
        <f>IF(ISNUMBER($I26),1-$I26,"")</f>
        <v>0</v>
      </c>
    </row>
    <row r="27" spans="1:19" ht="15.95" customHeight="1" thickBot="1" x14ac:dyDescent="0.25">
      <c r="A27" s="103">
        <v>18283</v>
      </c>
      <c r="B27" s="102"/>
      <c r="C27" s="101" t="s">
        <v>12</v>
      </c>
      <c r="D27" s="98">
        <f>IF(ISNUMBER($G27),SUM(D23:D26),"")</f>
        <v>293</v>
      </c>
      <c r="E27" s="100">
        <f>IF(ISNUMBER($G27),SUM(E23:E26),"")</f>
        <v>131</v>
      </c>
      <c r="F27" s="100">
        <f>IF(ISNUMBER($G27),SUM(F23:F26),"")</f>
        <v>5</v>
      </c>
      <c r="G27" s="99">
        <f>IF(SUM($G23:$G26)+SUM($Q23:$Q26)&gt;0,SUM(G23:G26),"")</f>
        <v>424</v>
      </c>
      <c r="H27" s="98">
        <f>IF(ISNUMBER($G27),SUM(H23:H26),"")</f>
        <v>2</v>
      </c>
      <c r="I27" s="97"/>
      <c r="K27" s="103">
        <v>24773</v>
      </c>
      <c r="L27" s="102"/>
      <c r="M27" s="101" t="s">
        <v>12</v>
      </c>
      <c r="N27" s="98">
        <f>IF(ISNUMBER($G27),SUM(N23:N26),"")</f>
        <v>252</v>
      </c>
      <c r="O27" s="100">
        <f>IF(ISNUMBER($G27),SUM(O23:O26),"")</f>
        <v>75</v>
      </c>
      <c r="P27" s="100">
        <f>IF(ISNUMBER($G27),SUM(P23:P26),"")</f>
        <v>18</v>
      </c>
      <c r="Q27" s="99">
        <f>IF(SUM($G23:$G26)+SUM($Q23:$Q26)&gt;0,SUM(Q23:Q26),"")</f>
        <v>327</v>
      </c>
      <c r="R27" s="98">
        <f>IF(ISNUMBER($G27),SUM(R23:R26),"")</f>
        <v>0</v>
      </c>
      <c r="S27" s="97"/>
    </row>
    <row r="28" spans="1:19" ht="12.95" customHeight="1" x14ac:dyDescent="0.2">
      <c r="A28" s="128" t="s">
        <v>82</v>
      </c>
      <c r="B28" s="127"/>
      <c r="C28" s="126">
        <v>1</v>
      </c>
      <c r="D28" s="125">
        <v>127</v>
      </c>
      <c r="E28" s="124">
        <v>45</v>
      </c>
      <c r="F28" s="124">
        <v>3</v>
      </c>
      <c r="G28" s="123">
        <f>IF(AND(ISBLANK(D28),ISBLANK(E28)),"",D28+E28)</f>
        <v>172</v>
      </c>
      <c r="H28" s="122">
        <f>IF(OR(ISNUMBER($G28),ISNUMBER($Q28)),(SIGN(N($G28)-N($Q28))+1)/2,"")</f>
        <v>0</v>
      </c>
      <c r="I28" s="112"/>
      <c r="K28" s="128" t="s">
        <v>81</v>
      </c>
      <c r="L28" s="127"/>
      <c r="M28" s="126">
        <v>1</v>
      </c>
      <c r="N28" s="125">
        <v>126</v>
      </c>
      <c r="O28" s="124">
        <v>66</v>
      </c>
      <c r="P28" s="124">
        <v>2</v>
      </c>
      <c r="Q28" s="123">
        <f>IF(AND(ISBLANK(N28),ISBLANK(O28)),"",N28+O28)</f>
        <v>192</v>
      </c>
      <c r="R28" s="122">
        <f>IF(ISNUMBER($H28),1-$H28,"")</f>
        <v>1</v>
      </c>
      <c r="S28" s="112"/>
    </row>
    <row r="29" spans="1:19" ht="12.95" customHeight="1" x14ac:dyDescent="0.2">
      <c r="A29" s="121"/>
      <c r="B29" s="120"/>
      <c r="C29" s="117">
        <v>2</v>
      </c>
      <c r="D29" s="116">
        <v>143</v>
      </c>
      <c r="E29" s="115">
        <v>61</v>
      </c>
      <c r="F29" s="115">
        <v>3</v>
      </c>
      <c r="G29" s="114">
        <f>IF(AND(ISBLANK(D29),ISBLANK(E29)),"",D29+E29)</f>
        <v>204</v>
      </c>
      <c r="H29" s="113">
        <f>IF(OR(ISNUMBER($G29),ISNUMBER($Q29)),(SIGN(N($G29)-N($Q29))+1)/2,"")</f>
        <v>0</v>
      </c>
      <c r="I29" s="112"/>
      <c r="K29" s="121"/>
      <c r="L29" s="120"/>
      <c r="M29" s="117">
        <v>2</v>
      </c>
      <c r="N29" s="116">
        <v>135</v>
      </c>
      <c r="O29" s="115">
        <v>80</v>
      </c>
      <c r="P29" s="115">
        <v>1</v>
      </c>
      <c r="Q29" s="114">
        <f>IF(AND(ISBLANK(N29),ISBLANK(O29)),"",N29+O29)</f>
        <v>215</v>
      </c>
      <c r="R29" s="113">
        <f>IF(ISNUMBER($H29),1-$H29,"")</f>
        <v>1</v>
      </c>
      <c r="S29" s="112"/>
    </row>
    <row r="30" spans="1:19" ht="12.95" customHeight="1" thickBot="1" x14ac:dyDescent="0.25">
      <c r="A30" s="119" t="s">
        <v>77</v>
      </c>
      <c r="B30" s="118"/>
      <c r="C30" s="117">
        <v>3</v>
      </c>
      <c r="D30" s="116"/>
      <c r="E30" s="115"/>
      <c r="F30" s="115"/>
      <c r="G30" s="114" t="str">
        <f>IF(AND(ISBLANK(D30),ISBLANK(E30)),"",D30+E30)</f>
        <v/>
      </c>
      <c r="H30" s="113" t="str">
        <f>IF(OR(ISNUMBER($G30),ISNUMBER($Q30)),(SIGN(N($G30)-N($Q30))+1)/2,"")</f>
        <v/>
      </c>
      <c r="I30" s="112"/>
      <c r="K30" s="119" t="s">
        <v>14</v>
      </c>
      <c r="L30" s="118"/>
      <c r="M30" s="117">
        <v>3</v>
      </c>
      <c r="N30" s="116"/>
      <c r="O30" s="115"/>
      <c r="P30" s="115"/>
      <c r="Q30" s="114" t="str">
        <f>IF(AND(ISBLANK(N30),ISBLANK(O30)),"",N30+O30)</f>
        <v/>
      </c>
      <c r="R30" s="113" t="str">
        <f>IF(ISNUMBER($H30),1-$H30,"")</f>
        <v/>
      </c>
      <c r="S30" s="112"/>
    </row>
    <row r="31" spans="1:19" ht="12.95" customHeight="1" x14ac:dyDescent="0.2">
      <c r="A31" s="111"/>
      <c r="B31" s="110"/>
      <c r="C31" s="109">
        <v>4</v>
      </c>
      <c r="D31" s="108"/>
      <c r="E31" s="107"/>
      <c r="F31" s="107"/>
      <c r="G31" s="106" t="str">
        <f>IF(AND(ISBLANK(D31),ISBLANK(E31)),"",D31+E31)</f>
        <v/>
      </c>
      <c r="H31" s="105" t="str">
        <f>IF(OR(ISNUMBER($G31),ISNUMBER($Q31)),(SIGN(N($G31)-N($Q31))+1)/2,"")</f>
        <v/>
      </c>
      <c r="I31" s="104">
        <f>IF(ISNUMBER(H32),(SIGN(1000*($H32-$R32)+$G32-$Q32)+1)/2,"")</f>
        <v>0</v>
      </c>
      <c r="K31" s="111"/>
      <c r="L31" s="110"/>
      <c r="M31" s="109">
        <v>4</v>
      </c>
      <c r="N31" s="108"/>
      <c r="O31" s="107"/>
      <c r="P31" s="107"/>
      <c r="Q31" s="106" t="str">
        <f>IF(AND(ISBLANK(N31),ISBLANK(O31)),"",N31+O31)</f>
        <v/>
      </c>
      <c r="R31" s="105" t="str">
        <f>IF(ISNUMBER($H31),1-$H31,"")</f>
        <v/>
      </c>
      <c r="S31" s="104">
        <f>IF(ISNUMBER($I31),1-$I31,"")</f>
        <v>1</v>
      </c>
    </row>
    <row r="32" spans="1:19" ht="15.95" customHeight="1" thickBot="1" x14ac:dyDescent="0.25">
      <c r="A32" s="103">
        <v>16919</v>
      </c>
      <c r="B32" s="102"/>
      <c r="C32" s="101" t="s">
        <v>12</v>
      </c>
      <c r="D32" s="98">
        <f>IF(ISNUMBER($G32),SUM(D28:D31),"")</f>
        <v>270</v>
      </c>
      <c r="E32" s="100">
        <f>IF(ISNUMBER($G32),SUM(E28:E31),"")</f>
        <v>106</v>
      </c>
      <c r="F32" s="100">
        <f>IF(ISNUMBER($G32),SUM(F28:F31),"")</f>
        <v>6</v>
      </c>
      <c r="G32" s="99">
        <f>IF(SUM($G28:$G31)+SUM($Q28:$Q31)&gt;0,SUM(G28:G31),"")</f>
        <v>376</v>
      </c>
      <c r="H32" s="98">
        <f>IF(ISNUMBER($G32),SUM(H28:H31),"")</f>
        <v>0</v>
      </c>
      <c r="I32" s="97"/>
      <c r="K32" s="103">
        <v>1006</v>
      </c>
      <c r="L32" s="102"/>
      <c r="M32" s="101" t="s">
        <v>12</v>
      </c>
      <c r="N32" s="98">
        <f>IF(ISNUMBER($G32),SUM(N28:N31),"")</f>
        <v>261</v>
      </c>
      <c r="O32" s="100">
        <f>IF(ISNUMBER($G32),SUM(O28:O31),"")</f>
        <v>146</v>
      </c>
      <c r="P32" s="100">
        <f>IF(ISNUMBER($G32),SUM(P28:P31),"")</f>
        <v>3</v>
      </c>
      <c r="Q32" s="99">
        <f>IF(SUM($G28:$G31)+SUM($Q28:$Q31)&gt;0,SUM(Q28:Q31),"")</f>
        <v>407</v>
      </c>
      <c r="R32" s="98">
        <f>IF(ISNUMBER($G32),SUM(R28:R31),"")</f>
        <v>2</v>
      </c>
      <c r="S32" s="97"/>
    </row>
    <row r="33" spans="1:19" ht="12.95" customHeight="1" x14ac:dyDescent="0.2">
      <c r="A33" s="128" t="s">
        <v>80</v>
      </c>
      <c r="B33" s="127"/>
      <c r="C33" s="126">
        <v>1</v>
      </c>
      <c r="D33" s="125">
        <v>126</v>
      </c>
      <c r="E33" s="124">
        <v>66</v>
      </c>
      <c r="F33" s="124">
        <v>2</v>
      </c>
      <c r="G33" s="123">
        <f>IF(AND(ISBLANK(D33),ISBLANK(E33)),"",D33+E33)</f>
        <v>192</v>
      </c>
      <c r="H33" s="122">
        <f>IF(OR(ISNUMBER($G33),ISNUMBER($Q33)),(SIGN(N($G33)-N($Q33))+1)/2,"")</f>
        <v>0</v>
      </c>
      <c r="I33" s="112"/>
      <c r="K33" s="128" t="s">
        <v>79</v>
      </c>
      <c r="L33" s="127"/>
      <c r="M33" s="126">
        <v>1</v>
      </c>
      <c r="N33" s="125">
        <v>137</v>
      </c>
      <c r="O33" s="124">
        <v>71</v>
      </c>
      <c r="P33" s="124">
        <v>2</v>
      </c>
      <c r="Q33" s="123">
        <f>IF(AND(ISBLANK(N33),ISBLANK(O33)),"",N33+O33)</f>
        <v>208</v>
      </c>
      <c r="R33" s="122">
        <f>IF(ISNUMBER($H33),1-$H33,"")</f>
        <v>1</v>
      </c>
      <c r="S33" s="112"/>
    </row>
    <row r="34" spans="1:19" ht="12.95" customHeight="1" x14ac:dyDescent="0.2">
      <c r="A34" s="121"/>
      <c r="B34" s="120"/>
      <c r="C34" s="117">
        <v>2</v>
      </c>
      <c r="D34" s="116">
        <v>135</v>
      </c>
      <c r="E34" s="115">
        <v>60</v>
      </c>
      <c r="F34" s="115">
        <v>1</v>
      </c>
      <c r="G34" s="114">
        <f>IF(AND(ISBLANK(D34),ISBLANK(E34)),"",D34+E34)</f>
        <v>195</v>
      </c>
      <c r="H34" s="113">
        <f>IF(OR(ISNUMBER($G34),ISNUMBER($Q34)),(SIGN(N($G34)-N($Q34))+1)/2,"")</f>
        <v>0</v>
      </c>
      <c r="I34" s="112"/>
      <c r="K34" s="121"/>
      <c r="L34" s="120"/>
      <c r="M34" s="117">
        <v>2</v>
      </c>
      <c r="N34" s="116">
        <v>149</v>
      </c>
      <c r="O34" s="115">
        <v>74</v>
      </c>
      <c r="P34" s="115">
        <v>2</v>
      </c>
      <c r="Q34" s="114">
        <f>IF(AND(ISBLANK(N34),ISBLANK(O34)),"",N34+O34)</f>
        <v>223</v>
      </c>
      <c r="R34" s="113">
        <f>IF(ISNUMBER($H34),1-$H34,"")</f>
        <v>1</v>
      </c>
      <c r="S34" s="112"/>
    </row>
    <row r="35" spans="1:19" ht="12.95" customHeight="1" thickBot="1" x14ac:dyDescent="0.25">
      <c r="A35" s="119" t="s">
        <v>78</v>
      </c>
      <c r="B35" s="118"/>
      <c r="C35" s="117">
        <v>3</v>
      </c>
      <c r="D35" s="116"/>
      <c r="E35" s="115"/>
      <c r="F35" s="115"/>
      <c r="G35" s="114" t="str">
        <f>IF(AND(ISBLANK(D35),ISBLANK(E35)),"",D35+E35)</f>
        <v/>
      </c>
      <c r="H35" s="113" t="str">
        <f>IF(OR(ISNUMBER($G35),ISNUMBER($Q35)),(SIGN(N($G35)-N($Q35))+1)/2,"")</f>
        <v/>
      </c>
      <c r="I35" s="112"/>
      <c r="K35" s="119" t="s">
        <v>77</v>
      </c>
      <c r="L35" s="118"/>
      <c r="M35" s="117">
        <v>3</v>
      </c>
      <c r="N35" s="116"/>
      <c r="O35" s="115"/>
      <c r="P35" s="115"/>
      <c r="Q35" s="114" t="str">
        <f>IF(AND(ISBLANK(N35),ISBLANK(O35)),"",N35+O35)</f>
        <v/>
      </c>
      <c r="R35" s="113" t="str">
        <f>IF(ISNUMBER($H35),1-$H35,"")</f>
        <v/>
      </c>
      <c r="S35" s="112"/>
    </row>
    <row r="36" spans="1:19" ht="12.95" customHeight="1" x14ac:dyDescent="0.2">
      <c r="A36" s="111"/>
      <c r="B36" s="110"/>
      <c r="C36" s="109">
        <v>4</v>
      </c>
      <c r="D36" s="108"/>
      <c r="E36" s="107"/>
      <c r="F36" s="107"/>
      <c r="G36" s="106" t="str">
        <f>IF(AND(ISBLANK(D36),ISBLANK(E36)),"",D36+E36)</f>
        <v/>
      </c>
      <c r="H36" s="105" t="str">
        <f>IF(OR(ISNUMBER($G36),ISNUMBER($Q36)),(SIGN(N($G36)-N($Q36))+1)/2,"")</f>
        <v/>
      </c>
      <c r="I36" s="104">
        <f>IF(ISNUMBER(H37),(SIGN(1000*($H37-$R37)+$G37-$Q37)+1)/2,"")</f>
        <v>0</v>
      </c>
      <c r="K36" s="111"/>
      <c r="L36" s="110"/>
      <c r="M36" s="109">
        <v>4</v>
      </c>
      <c r="N36" s="108"/>
      <c r="O36" s="107"/>
      <c r="P36" s="107"/>
      <c r="Q36" s="106" t="str">
        <f>IF(AND(ISBLANK(N36),ISBLANK(O36)),"",N36+O36)</f>
        <v/>
      </c>
      <c r="R36" s="105" t="str">
        <f>IF(ISNUMBER($H36),1-$H36,"")</f>
        <v/>
      </c>
      <c r="S36" s="104">
        <f>IF(ISNUMBER($I36),1-$I36,"")</f>
        <v>1</v>
      </c>
    </row>
    <row r="37" spans="1:19" ht="15.95" customHeight="1" thickBot="1" x14ac:dyDescent="0.25">
      <c r="A37" s="103">
        <v>1025</v>
      </c>
      <c r="B37" s="102"/>
      <c r="C37" s="101" t="s">
        <v>12</v>
      </c>
      <c r="D37" s="98">
        <f>IF(ISNUMBER($G37),SUM(D33:D36),"")</f>
        <v>261</v>
      </c>
      <c r="E37" s="100">
        <f>IF(ISNUMBER($G37),SUM(E33:E36),"")</f>
        <v>126</v>
      </c>
      <c r="F37" s="100">
        <f>IF(ISNUMBER($G37),SUM(F33:F36),"")</f>
        <v>3</v>
      </c>
      <c r="G37" s="99">
        <f>IF(SUM($G33:$G36)+SUM($Q33:$Q36)&gt;0,SUM(G33:G36),"")</f>
        <v>387</v>
      </c>
      <c r="H37" s="98">
        <f>IF(ISNUMBER($G37),SUM(H33:H36),"")</f>
        <v>0</v>
      </c>
      <c r="I37" s="97"/>
      <c r="K37" s="103">
        <v>8471</v>
      </c>
      <c r="L37" s="102"/>
      <c r="M37" s="101" t="s">
        <v>12</v>
      </c>
      <c r="N37" s="98">
        <f>IF(ISNUMBER($G37),SUM(N33:N36),"")</f>
        <v>286</v>
      </c>
      <c r="O37" s="100">
        <f>IF(ISNUMBER($G37),SUM(O33:O36),"")</f>
        <v>145</v>
      </c>
      <c r="P37" s="100">
        <f>IF(ISNUMBER($G37),SUM(P33:P36),"")</f>
        <v>4</v>
      </c>
      <c r="Q37" s="99">
        <f>IF(SUM($G33:$G36)+SUM($Q33:$Q36)&gt;0,SUM(Q33:Q36),"")</f>
        <v>431</v>
      </c>
      <c r="R37" s="98">
        <f>IF(ISNUMBER($G37),SUM(R33:R36),"")</f>
        <v>2</v>
      </c>
      <c r="S37" s="97"/>
    </row>
    <row r="38" spans="1:19" ht="5.0999999999999996" customHeight="1" thickBot="1" x14ac:dyDescent="0.25"/>
    <row r="39" spans="1:19" ht="20.100000000000001" customHeight="1" thickBot="1" x14ac:dyDescent="0.25">
      <c r="A39" s="96"/>
      <c r="B39" s="95"/>
      <c r="C39" s="94" t="s">
        <v>21</v>
      </c>
      <c r="D39" s="93">
        <f>IF(ISNUMBER($G39),SUM(D12,D17,D22,D27,D32,D37),"")</f>
        <v>1613</v>
      </c>
      <c r="E39" s="92">
        <f>IF(ISNUMBER($G39),SUM(E12,E17,E22,E27,E32,E37),"")</f>
        <v>718</v>
      </c>
      <c r="F39" s="92">
        <f>IF(ISNUMBER($G39),SUM(F12,F17,F22,F27,F32,F37),"")</f>
        <v>35</v>
      </c>
      <c r="G39" s="91">
        <f>IF(SUM($G$8:$G$37)+SUM($Q$8:$Q$37)&gt;0,SUM(G12,G17,G22,G27,G32,G37),"")</f>
        <v>2331</v>
      </c>
      <c r="H39" s="90">
        <f>IF(SUM($G$8:$G$37)+SUM($Q$8:$Q$37)&gt;0,SUM(H12,H17,H22,H27,H32,H37),"")</f>
        <v>3</v>
      </c>
      <c r="I39" s="89">
        <f>IF(ISNUMBER($G39),(SIGN($G39-$Q39)+1)/IF(COUNT(I$11,I$16,I$21,I$26,I$31,I$36)&gt;3,1,2),"")</f>
        <v>2</v>
      </c>
      <c r="K39" s="96"/>
      <c r="L39" s="95"/>
      <c r="M39" s="94" t="s">
        <v>21</v>
      </c>
      <c r="N39" s="93">
        <f>IF(ISNUMBER($G39),SUM(N12,N17,N22,N27,N32,N37),"")</f>
        <v>1599</v>
      </c>
      <c r="O39" s="92">
        <f>IF(ISNUMBER($G39),SUM(O12,O17,O22,O27,O32,O37),"")</f>
        <v>717</v>
      </c>
      <c r="P39" s="92">
        <f>IF(ISNUMBER($G39),SUM(P12,P17,P22,P27,P32,P37),"")</f>
        <v>48</v>
      </c>
      <c r="Q39" s="91">
        <f>IF(SUM($G$8:$G$37)+SUM($Q$8:$Q$37)&gt;0,SUM(Q12,Q17,Q22,Q27,Q32,Q37),"")</f>
        <v>2316</v>
      </c>
      <c r="R39" s="90">
        <f>IF(SUM($G$8:$G$37)+SUM($Q$8:$Q$37)&gt;0,SUM(R12,R17,R22,R27,R32,R37),"")</f>
        <v>9</v>
      </c>
      <c r="S39" s="89">
        <f>IF(ISNUMBER($I39),IF(COUNT(S$11,S$16,S$21,S$26,S$31,S$36)&gt;3,2,1)-$I39,"")</f>
        <v>0</v>
      </c>
    </row>
    <row r="40" spans="1:19" ht="5.0999999999999996" customHeight="1" thickBot="1" x14ac:dyDescent="0.25"/>
    <row r="41" spans="1:19" ht="18" customHeight="1" thickBot="1" x14ac:dyDescent="0.25">
      <c r="A41" s="57"/>
      <c r="B41" s="83" t="s">
        <v>22</v>
      </c>
      <c r="C41" s="88"/>
      <c r="D41" s="88"/>
      <c r="E41" s="88"/>
      <c r="G41" s="87" t="s">
        <v>23</v>
      </c>
      <c r="H41" s="87"/>
      <c r="I41" s="86">
        <f>IF(ISNUMBER(I$39),SUM(I11,I16,I21,I26,I31,I36,I39),"")</f>
        <v>4</v>
      </c>
      <c r="K41" s="57"/>
      <c r="L41" s="83" t="s">
        <v>22</v>
      </c>
      <c r="M41" s="88"/>
      <c r="N41" s="88"/>
      <c r="O41" s="88"/>
      <c r="Q41" s="87" t="s">
        <v>23</v>
      </c>
      <c r="R41" s="87"/>
      <c r="S41" s="86">
        <f>IF(ISNUMBER(S$39),SUM(S11,S16,S21,S26,S31,S36,S39),"")</f>
        <v>4</v>
      </c>
    </row>
    <row r="42" spans="1:19" ht="18" customHeight="1" x14ac:dyDescent="0.2">
      <c r="A42" s="57"/>
      <c r="B42" s="83" t="s">
        <v>24</v>
      </c>
      <c r="C42" s="85"/>
      <c r="D42" s="85"/>
      <c r="E42" s="85"/>
      <c r="G42" s="84"/>
      <c r="H42" s="84"/>
      <c r="I42" s="84"/>
      <c r="K42" s="57"/>
      <c r="L42" s="83" t="s">
        <v>24</v>
      </c>
      <c r="M42" s="85"/>
      <c r="N42" s="85"/>
      <c r="O42" s="85"/>
      <c r="Q42" s="84"/>
      <c r="R42" s="84"/>
      <c r="S42" s="84"/>
    </row>
    <row r="43" spans="1:19" ht="20.100000000000001" customHeight="1" x14ac:dyDescent="0.2">
      <c r="A43" s="83" t="s">
        <v>25</v>
      </c>
      <c r="B43" s="83" t="s">
        <v>26</v>
      </c>
      <c r="C43" s="82"/>
      <c r="D43" s="82"/>
      <c r="E43" s="82"/>
      <c r="F43" s="82"/>
      <c r="G43" s="82"/>
      <c r="H43" s="82"/>
      <c r="I43" s="83"/>
      <c r="J43" s="83"/>
      <c r="K43" s="83" t="s">
        <v>27</v>
      </c>
      <c r="L43" s="82"/>
      <c r="M43" s="82"/>
      <c r="O43" s="83" t="s">
        <v>24</v>
      </c>
      <c r="P43" s="82"/>
      <c r="Q43" s="82"/>
      <c r="R43" s="82"/>
      <c r="S43" s="82"/>
    </row>
    <row r="44" spans="1:19" ht="9.9499999999999993" customHeight="1" x14ac:dyDescent="0.2">
      <c r="E44" s="57"/>
      <c r="H44" s="57"/>
    </row>
    <row r="45" spans="1:19" ht="30" customHeight="1" x14ac:dyDescent="0.3">
      <c r="A45" s="81" t="str">
        <f>"Technické podmínky utkání:   " &amp; $B$3 &amp; IF(ISBLANK($B$3),""," – ") &amp; $L$3</f>
        <v>Technické podmínky utkání:   KK Slavia Praha D – KK Slavia Praha B</v>
      </c>
    </row>
    <row r="46" spans="1:19" ht="20.100000000000001" customHeight="1" x14ac:dyDescent="0.2">
      <c r="B46" s="78" t="s">
        <v>48</v>
      </c>
      <c r="C46" s="80" t="s">
        <v>28</v>
      </c>
      <c r="D46" s="80"/>
      <c r="I46" s="78" t="s">
        <v>47</v>
      </c>
      <c r="J46" s="80">
        <v>23</v>
      </c>
      <c r="K46" s="80"/>
    </row>
    <row r="47" spans="1:19" ht="20.100000000000001" customHeight="1" x14ac:dyDescent="0.2">
      <c r="B47" s="78" t="s">
        <v>46</v>
      </c>
      <c r="C47" s="79" t="s">
        <v>29</v>
      </c>
      <c r="D47" s="79"/>
      <c r="I47" s="78" t="s">
        <v>44</v>
      </c>
      <c r="J47" s="79">
        <v>3</v>
      </c>
      <c r="K47" s="79"/>
      <c r="P47" s="78" t="s">
        <v>43</v>
      </c>
      <c r="Q47" s="77" t="s">
        <v>76</v>
      </c>
      <c r="R47" s="77"/>
      <c r="S47" s="77"/>
    </row>
    <row r="48" spans="1:19" ht="9.9499999999999993" customHeight="1" x14ac:dyDescent="0.2"/>
    <row r="49" spans="1:19" ht="15" customHeight="1" x14ac:dyDescent="0.2">
      <c r="A49" s="47" t="s">
        <v>30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5"/>
    </row>
    <row r="50" spans="1:19" ht="81" customHeight="1" x14ac:dyDescent="0.2">
      <c r="A50" s="44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2"/>
    </row>
    <row r="51" spans="1:19" ht="5.0999999999999996" customHeight="1" x14ac:dyDescent="0.2"/>
    <row r="52" spans="1:19" ht="15" customHeight="1" x14ac:dyDescent="0.2">
      <c r="A52" s="47" t="s">
        <v>31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5"/>
    </row>
    <row r="53" spans="1:19" ht="6" customHeight="1" x14ac:dyDescent="0.2">
      <c r="A53" s="7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73"/>
    </row>
    <row r="54" spans="1:19" ht="21" customHeight="1" x14ac:dyDescent="0.2">
      <c r="A54" s="75" t="s">
        <v>1</v>
      </c>
      <c r="B54" s="57"/>
      <c r="C54" s="57"/>
      <c r="D54" s="57"/>
      <c r="E54" s="57"/>
      <c r="F54" s="57"/>
      <c r="G54" s="57"/>
      <c r="H54" s="57"/>
      <c r="I54" s="57"/>
      <c r="J54" s="57"/>
      <c r="K54" s="74" t="s">
        <v>2</v>
      </c>
      <c r="L54" s="57"/>
      <c r="M54" s="57"/>
      <c r="N54" s="57"/>
      <c r="O54" s="57"/>
      <c r="P54" s="57"/>
      <c r="Q54" s="57"/>
      <c r="R54" s="57"/>
      <c r="S54" s="73"/>
    </row>
    <row r="55" spans="1:19" ht="21" customHeight="1" x14ac:dyDescent="0.2">
      <c r="A55" s="72"/>
      <c r="B55" s="69" t="s">
        <v>32</v>
      </c>
      <c r="C55" s="68"/>
      <c r="D55" s="70"/>
      <c r="E55" s="69" t="s">
        <v>33</v>
      </c>
      <c r="F55" s="68"/>
      <c r="G55" s="68"/>
      <c r="H55" s="68"/>
      <c r="I55" s="70"/>
      <c r="J55" s="57"/>
      <c r="K55" s="71"/>
      <c r="L55" s="69" t="s">
        <v>32</v>
      </c>
      <c r="M55" s="68"/>
      <c r="N55" s="70"/>
      <c r="O55" s="69" t="s">
        <v>33</v>
      </c>
      <c r="P55" s="68"/>
      <c r="Q55" s="68"/>
      <c r="R55" s="68"/>
      <c r="S55" s="67"/>
    </row>
    <row r="56" spans="1:19" ht="21" customHeight="1" x14ac:dyDescent="0.2">
      <c r="A56" s="66" t="s">
        <v>34</v>
      </c>
      <c r="B56" s="62" t="s">
        <v>35</v>
      </c>
      <c r="C56" s="64"/>
      <c r="D56" s="63" t="s">
        <v>36</v>
      </c>
      <c r="E56" s="62" t="s">
        <v>35</v>
      </c>
      <c r="F56" s="61"/>
      <c r="G56" s="61"/>
      <c r="H56" s="60"/>
      <c r="I56" s="63" t="s">
        <v>36</v>
      </c>
      <c r="J56" s="57"/>
      <c r="K56" s="65" t="s">
        <v>34</v>
      </c>
      <c r="L56" s="62" t="s">
        <v>35</v>
      </c>
      <c r="M56" s="64"/>
      <c r="N56" s="63" t="s">
        <v>36</v>
      </c>
      <c r="O56" s="62" t="s">
        <v>35</v>
      </c>
      <c r="P56" s="61"/>
      <c r="Q56" s="61"/>
      <c r="R56" s="60"/>
      <c r="S56" s="59" t="s">
        <v>36</v>
      </c>
    </row>
    <row r="57" spans="1:19" ht="21" customHeight="1" x14ac:dyDescent="0.2">
      <c r="A57" s="58"/>
      <c r="B57" s="54"/>
      <c r="C57" s="52"/>
      <c r="D57" s="55"/>
      <c r="E57" s="54"/>
      <c r="F57" s="53"/>
      <c r="G57" s="53"/>
      <c r="H57" s="52"/>
      <c r="I57" s="55"/>
      <c r="J57" s="57"/>
      <c r="K57" s="56"/>
      <c r="L57" s="54"/>
      <c r="M57" s="52"/>
      <c r="N57" s="55"/>
      <c r="O57" s="54"/>
      <c r="P57" s="53"/>
      <c r="Q57" s="53"/>
      <c r="R57" s="52"/>
      <c r="S57" s="51"/>
    </row>
    <row r="58" spans="1:19" ht="21" customHeight="1" x14ac:dyDescent="0.2">
      <c r="A58" s="58"/>
      <c r="B58" s="54"/>
      <c r="C58" s="52"/>
      <c r="D58" s="55"/>
      <c r="E58" s="54"/>
      <c r="F58" s="53"/>
      <c r="G58" s="53"/>
      <c r="H58" s="52"/>
      <c r="I58" s="55"/>
      <c r="J58" s="57"/>
      <c r="K58" s="56"/>
      <c r="L58" s="54"/>
      <c r="M58" s="52"/>
      <c r="N58" s="55"/>
      <c r="O58" s="54"/>
      <c r="P58" s="53"/>
      <c r="Q58" s="53"/>
      <c r="R58" s="52"/>
      <c r="S58" s="51"/>
    </row>
    <row r="59" spans="1:19" ht="12" customHeight="1" x14ac:dyDescent="0.2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8"/>
    </row>
    <row r="60" spans="1:19" ht="5.0999999999999996" customHeight="1" x14ac:dyDescent="0.2"/>
    <row r="61" spans="1:19" ht="15" customHeight="1" x14ac:dyDescent="0.2">
      <c r="A61" s="47" t="s">
        <v>37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5"/>
    </row>
    <row r="62" spans="1:19" ht="81" customHeight="1" x14ac:dyDescent="0.2">
      <c r="A62" s="44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2"/>
    </row>
    <row r="63" spans="1:19" ht="5.0999999999999996" customHeight="1" x14ac:dyDescent="0.2"/>
    <row r="64" spans="1:19" ht="15" customHeight="1" x14ac:dyDescent="0.2">
      <c r="A64" s="47" t="s">
        <v>38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5"/>
    </row>
    <row r="65" spans="1:19" ht="81" customHeight="1" x14ac:dyDescent="0.2">
      <c r="A65" s="44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2"/>
    </row>
    <row r="66" spans="1:19" ht="30" customHeight="1" x14ac:dyDescent="0.2">
      <c r="A66" s="41"/>
      <c r="B66" s="40" t="s">
        <v>40</v>
      </c>
      <c r="C66" s="39" t="s">
        <v>75</v>
      </c>
      <c r="D66" s="39"/>
      <c r="E66" s="39"/>
      <c r="F66" s="39"/>
      <c r="G66" s="39"/>
      <c r="H66" s="39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1:S12"/>
    <mergeCell ref="A15:B16"/>
    <mergeCell ref="S16:S17"/>
    <mergeCell ref="S36:S37"/>
    <mergeCell ref="K33:L34"/>
    <mergeCell ref="S26:S27"/>
    <mergeCell ref="S31:S32"/>
    <mergeCell ref="K25:L26"/>
    <mergeCell ref="K35:L36"/>
    <mergeCell ref="I16:I17"/>
    <mergeCell ref="K37:L37"/>
    <mergeCell ref="S21:S22"/>
    <mergeCell ref="K18:L19"/>
    <mergeCell ref="K20:L21"/>
    <mergeCell ref="K22:L22"/>
    <mergeCell ref="K15:L16"/>
    <mergeCell ref="I36:I37"/>
    <mergeCell ref="I26:I27"/>
    <mergeCell ref="A33:B34"/>
    <mergeCell ref="A35:B36"/>
    <mergeCell ref="A37:B37"/>
    <mergeCell ref="N5:Q5"/>
    <mergeCell ref="K12:L12"/>
    <mergeCell ref="K17:L17"/>
    <mergeCell ref="A17:B17"/>
    <mergeCell ref="A18:B19"/>
    <mergeCell ref="A20:B21"/>
    <mergeCell ref="L1:N1"/>
    <mergeCell ref="O1:P1"/>
    <mergeCell ref="Q1:S1"/>
    <mergeCell ref="B3:I3"/>
    <mergeCell ref="B1:C2"/>
    <mergeCell ref="I21:I22"/>
    <mergeCell ref="K13:L14"/>
    <mergeCell ref="A10:B11"/>
    <mergeCell ref="A12:B12"/>
    <mergeCell ref="A13:B14"/>
    <mergeCell ref="D1:I1"/>
    <mergeCell ref="I11:I12"/>
    <mergeCell ref="R5:S5"/>
    <mergeCell ref="K10:L11"/>
    <mergeCell ref="M5:M6"/>
    <mergeCell ref="K5:L5"/>
    <mergeCell ref="K6:L6"/>
    <mergeCell ref="H5:I5"/>
    <mergeCell ref="K8:L9"/>
    <mergeCell ref="L3:S3"/>
    <mergeCell ref="A30:B31"/>
    <mergeCell ref="A32:B32"/>
    <mergeCell ref="I31:I32"/>
    <mergeCell ref="K23:L24"/>
    <mergeCell ref="K28:L29"/>
    <mergeCell ref="K30:L31"/>
    <mergeCell ref="K32:L32"/>
    <mergeCell ref="K27:L27"/>
    <mergeCell ref="A27:B27"/>
    <mergeCell ref="A23:B24"/>
    <mergeCell ref="A8:B9"/>
    <mergeCell ref="A28:B29"/>
    <mergeCell ref="C5:C6"/>
    <mergeCell ref="D5:G5"/>
    <mergeCell ref="A5:B5"/>
    <mergeCell ref="A6:B6"/>
    <mergeCell ref="A22:B22"/>
    <mergeCell ref="A25:B26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41:E41"/>
    <mergeCell ref="C42:E42"/>
    <mergeCell ref="C43:H43"/>
    <mergeCell ref="L43:M43"/>
    <mergeCell ref="M42:O42"/>
    <mergeCell ref="M41:O41"/>
    <mergeCell ref="C66:H66"/>
    <mergeCell ref="A61:S61"/>
    <mergeCell ref="A62:S62"/>
    <mergeCell ref="A64:S64"/>
    <mergeCell ref="A65:S65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</mergeCells>
  <dataValidations count="2">
    <dataValidation type="date" allowBlank="1" showInputMessage="1" showErrorMessage="1" sqref="Q1:S1 JM1:JO1 TI1:TK1 ADE1:ADG1 ANA1:ANC1 AWW1:AWY1 BGS1:BGU1 BQO1:BQQ1 CAK1:CAM1 CKG1:CKI1 CUC1:CUE1 DDY1:DEA1 DNU1:DNW1 DXQ1:DXS1 EHM1:EHO1 ERI1:ERK1 FBE1:FBG1 FLA1:FLC1 FUW1:FUY1 GES1:GEU1 GOO1:GOQ1 GYK1:GYM1 HIG1:HII1 HSC1:HSE1 IBY1:ICA1 ILU1:ILW1 IVQ1:IVS1 JFM1:JFO1 JPI1:JPK1 JZE1:JZG1 KJA1:KJC1 KSW1:KSY1 LCS1:LCU1 LMO1:LMQ1 LWK1:LWM1 MGG1:MGI1 MQC1:MQE1 MZY1:NAA1 NJU1:NJW1 NTQ1:NTS1 ODM1:ODO1 ONI1:ONK1 OXE1:OXG1 PHA1:PHC1 PQW1:PQY1 QAS1:QAU1 QKO1:QKQ1 QUK1:QUM1 REG1:REI1 ROC1:ROE1 RXY1:RYA1 SHU1:SHW1 SRQ1:SRS1 TBM1:TBO1 TLI1:TLK1 TVE1:TVG1 UFA1:UFC1 UOW1:UOY1 UYS1:UYU1 VIO1:VIQ1 VSK1:VSM1 WCG1:WCI1 WMC1:WME1 WVY1:WWA1 Q65537:S65537 JM65537:JO65537 TI65537:TK65537 ADE65537:ADG65537 ANA65537:ANC65537 AWW65537:AWY65537 BGS65537:BGU65537 BQO65537:BQQ65537 CAK65537:CAM65537 CKG65537:CKI65537 CUC65537:CUE65537 DDY65537:DEA65537 DNU65537:DNW65537 DXQ65537:DXS65537 EHM65537:EHO65537 ERI65537:ERK65537 FBE65537:FBG65537 FLA65537:FLC65537 FUW65537:FUY65537 GES65537:GEU65537 GOO65537:GOQ65537 GYK65537:GYM65537 HIG65537:HII65537 HSC65537:HSE65537 IBY65537:ICA65537 ILU65537:ILW65537 IVQ65537:IVS65537 JFM65537:JFO65537 JPI65537:JPK65537 JZE65537:JZG65537 KJA65537:KJC65537 KSW65537:KSY65537 LCS65537:LCU65537 LMO65537:LMQ65537 LWK65537:LWM65537 MGG65537:MGI65537 MQC65537:MQE65537 MZY65537:NAA65537 NJU65537:NJW65537 NTQ65537:NTS65537 ODM65537:ODO65537 ONI65537:ONK65537 OXE65537:OXG65537 PHA65537:PHC65537 PQW65537:PQY65537 QAS65537:QAU65537 QKO65537:QKQ65537 QUK65537:QUM65537 REG65537:REI65537 ROC65537:ROE65537 RXY65537:RYA65537 SHU65537:SHW65537 SRQ65537:SRS65537 TBM65537:TBO65537 TLI65537:TLK65537 TVE65537:TVG65537 UFA65537:UFC65537 UOW65537:UOY65537 UYS65537:UYU65537 VIO65537:VIQ65537 VSK65537:VSM65537 WCG65537:WCI65537 WMC65537:WME65537 WVY65537:WWA65537 Q131073:S131073 JM131073:JO131073 TI131073:TK131073 ADE131073:ADG131073 ANA131073:ANC131073 AWW131073:AWY131073 BGS131073:BGU131073 BQO131073:BQQ131073 CAK131073:CAM131073 CKG131073:CKI131073 CUC131073:CUE131073 DDY131073:DEA131073 DNU131073:DNW131073 DXQ131073:DXS131073 EHM131073:EHO131073 ERI131073:ERK131073 FBE131073:FBG131073 FLA131073:FLC131073 FUW131073:FUY131073 GES131073:GEU131073 GOO131073:GOQ131073 GYK131073:GYM131073 HIG131073:HII131073 HSC131073:HSE131073 IBY131073:ICA131073 ILU131073:ILW131073 IVQ131073:IVS131073 JFM131073:JFO131073 JPI131073:JPK131073 JZE131073:JZG131073 KJA131073:KJC131073 KSW131073:KSY131073 LCS131073:LCU131073 LMO131073:LMQ131073 LWK131073:LWM131073 MGG131073:MGI131073 MQC131073:MQE131073 MZY131073:NAA131073 NJU131073:NJW131073 NTQ131073:NTS131073 ODM131073:ODO131073 ONI131073:ONK131073 OXE131073:OXG131073 PHA131073:PHC131073 PQW131073:PQY131073 QAS131073:QAU131073 QKO131073:QKQ131073 QUK131073:QUM131073 REG131073:REI131073 ROC131073:ROE131073 RXY131073:RYA131073 SHU131073:SHW131073 SRQ131073:SRS131073 TBM131073:TBO131073 TLI131073:TLK131073 TVE131073:TVG131073 UFA131073:UFC131073 UOW131073:UOY131073 UYS131073:UYU131073 VIO131073:VIQ131073 VSK131073:VSM131073 WCG131073:WCI131073 WMC131073:WME131073 WVY131073:WWA131073 Q196609:S196609 JM196609:JO196609 TI196609:TK196609 ADE196609:ADG196609 ANA196609:ANC196609 AWW196609:AWY196609 BGS196609:BGU196609 BQO196609:BQQ196609 CAK196609:CAM196609 CKG196609:CKI196609 CUC196609:CUE196609 DDY196609:DEA196609 DNU196609:DNW196609 DXQ196609:DXS196609 EHM196609:EHO196609 ERI196609:ERK196609 FBE196609:FBG196609 FLA196609:FLC196609 FUW196609:FUY196609 GES196609:GEU196609 GOO196609:GOQ196609 GYK196609:GYM196609 HIG196609:HII196609 HSC196609:HSE196609 IBY196609:ICA196609 ILU196609:ILW196609 IVQ196609:IVS196609 JFM196609:JFO196609 JPI196609:JPK196609 JZE196609:JZG196609 KJA196609:KJC196609 KSW196609:KSY196609 LCS196609:LCU196609 LMO196609:LMQ196609 LWK196609:LWM196609 MGG196609:MGI196609 MQC196609:MQE196609 MZY196609:NAA196609 NJU196609:NJW196609 NTQ196609:NTS196609 ODM196609:ODO196609 ONI196609:ONK196609 OXE196609:OXG196609 PHA196609:PHC196609 PQW196609:PQY196609 QAS196609:QAU196609 QKO196609:QKQ196609 QUK196609:QUM196609 REG196609:REI196609 ROC196609:ROE196609 RXY196609:RYA196609 SHU196609:SHW196609 SRQ196609:SRS196609 TBM196609:TBO196609 TLI196609:TLK196609 TVE196609:TVG196609 UFA196609:UFC196609 UOW196609:UOY196609 UYS196609:UYU196609 VIO196609:VIQ196609 VSK196609:VSM196609 WCG196609:WCI196609 WMC196609:WME196609 WVY196609:WWA196609 Q262145:S262145 JM262145:JO262145 TI262145:TK262145 ADE262145:ADG262145 ANA262145:ANC262145 AWW262145:AWY262145 BGS262145:BGU262145 BQO262145:BQQ262145 CAK262145:CAM262145 CKG262145:CKI262145 CUC262145:CUE262145 DDY262145:DEA262145 DNU262145:DNW262145 DXQ262145:DXS262145 EHM262145:EHO262145 ERI262145:ERK262145 FBE262145:FBG262145 FLA262145:FLC262145 FUW262145:FUY262145 GES262145:GEU262145 GOO262145:GOQ262145 GYK262145:GYM262145 HIG262145:HII262145 HSC262145:HSE262145 IBY262145:ICA262145 ILU262145:ILW262145 IVQ262145:IVS262145 JFM262145:JFO262145 JPI262145:JPK262145 JZE262145:JZG262145 KJA262145:KJC262145 KSW262145:KSY262145 LCS262145:LCU262145 LMO262145:LMQ262145 LWK262145:LWM262145 MGG262145:MGI262145 MQC262145:MQE262145 MZY262145:NAA262145 NJU262145:NJW262145 NTQ262145:NTS262145 ODM262145:ODO262145 ONI262145:ONK262145 OXE262145:OXG262145 PHA262145:PHC262145 PQW262145:PQY262145 QAS262145:QAU262145 QKO262145:QKQ262145 QUK262145:QUM262145 REG262145:REI262145 ROC262145:ROE262145 RXY262145:RYA262145 SHU262145:SHW262145 SRQ262145:SRS262145 TBM262145:TBO262145 TLI262145:TLK262145 TVE262145:TVG262145 UFA262145:UFC262145 UOW262145:UOY262145 UYS262145:UYU262145 VIO262145:VIQ262145 VSK262145:VSM262145 WCG262145:WCI262145 WMC262145:WME262145 WVY262145:WWA262145 Q327681:S327681 JM327681:JO327681 TI327681:TK327681 ADE327681:ADG327681 ANA327681:ANC327681 AWW327681:AWY327681 BGS327681:BGU327681 BQO327681:BQQ327681 CAK327681:CAM327681 CKG327681:CKI327681 CUC327681:CUE327681 DDY327681:DEA327681 DNU327681:DNW327681 DXQ327681:DXS327681 EHM327681:EHO327681 ERI327681:ERK327681 FBE327681:FBG327681 FLA327681:FLC327681 FUW327681:FUY327681 GES327681:GEU327681 GOO327681:GOQ327681 GYK327681:GYM327681 HIG327681:HII327681 HSC327681:HSE327681 IBY327681:ICA327681 ILU327681:ILW327681 IVQ327681:IVS327681 JFM327681:JFO327681 JPI327681:JPK327681 JZE327681:JZG327681 KJA327681:KJC327681 KSW327681:KSY327681 LCS327681:LCU327681 LMO327681:LMQ327681 LWK327681:LWM327681 MGG327681:MGI327681 MQC327681:MQE327681 MZY327681:NAA327681 NJU327681:NJW327681 NTQ327681:NTS327681 ODM327681:ODO327681 ONI327681:ONK327681 OXE327681:OXG327681 PHA327681:PHC327681 PQW327681:PQY327681 QAS327681:QAU327681 QKO327681:QKQ327681 QUK327681:QUM327681 REG327681:REI327681 ROC327681:ROE327681 RXY327681:RYA327681 SHU327681:SHW327681 SRQ327681:SRS327681 TBM327681:TBO327681 TLI327681:TLK327681 TVE327681:TVG327681 UFA327681:UFC327681 UOW327681:UOY327681 UYS327681:UYU327681 VIO327681:VIQ327681 VSK327681:VSM327681 WCG327681:WCI327681 WMC327681:WME327681 WVY327681:WWA327681 Q393217:S393217 JM393217:JO393217 TI393217:TK393217 ADE393217:ADG393217 ANA393217:ANC393217 AWW393217:AWY393217 BGS393217:BGU393217 BQO393217:BQQ393217 CAK393217:CAM393217 CKG393217:CKI393217 CUC393217:CUE393217 DDY393217:DEA393217 DNU393217:DNW393217 DXQ393217:DXS393217 EHM393217:EHO393217 ERI393217:ERK393217 FBE393217:FBG393217 FLA393217:FLC393217 FUW393217:FUY393217 GES393217:GEU393217 GOO393217:GOQ393217 GYK393217:GYM393217 HIG393217:HII393217 HSC393217:HSE393217 IBY393217:ICA393217 ILU393217:ILW393217 IVQ393217:IVS393217 JFM393217:JFO393217 JPI393217:JPK393217 JZE393217:JZG393217 KJA393217:KJC393217 KSW393217:KSY393217 LCS393217:LCU393217 LMO393217:LMQ393217 LWK393217:LWM393217 MGG393217:MGI393217 MQC393217:MQE393217 MZY393217:NAA393217 NJU393217:NJW393217 NTQ393217:NTS393217 ODM393217:ODO393217 ONI393217:ONK393217 OXE393217:OXG393217 PHA393217:PHC393217 PQW393217:PQY393217 QAS393217:QAU393217 QKO393217:QKQ393217 QUK393217:QUM393217 REG393217:REI393217 ROC393217:ROE393217 RXY393217:RYA393217 SHU393217:SHW393217 SRQ393217:SRS393217 TBM393217:TBO393217 TLI393217:TLK393217 TVE393217:TVG393217 UFA393217:UFC393217 UOW393217:UOY393217 UYS393217:UYU393217 VIO393217:VIQ393217 VSK393217:VSM393217 WCG393217:WCI393217 WMC393217:WME393217 WVY393217:WWA393217 Q458753:S458753 JM458753:JO458753 TI458753:TK458753 ADE458753:ADG458753 ANA458753:ANC458753 AWW458753:AWY458753 BGS458753:BGU458753 BQO458753:BQQ458753 CAK458753:CAM458753 CKG458753:CKI458753 CUC458753:CUE458753 DDY458753:DEA458753 DNU458753:DNW458753 DXQ458753:DXS458753 EHM458753:EHO458753 ERI458753:ERK458753 FBE458753:FBG458753 FLA458753:FLC458753 FUW458753:FUY458753 GES458753:GEU458753 GOO458753:GOQ458753 GYK458753:GYM458753 HIG458753:HII458753 HSC458753:HSE458753 IBY458753:ICA458753 ILU458753:ILW458753 IVQ458753:IVS458753 JFM458753:JFO458753 JPI458753:JPK458753 JZE458753:JZG458753 KJA458753:KJC458753 KSW458753:KSY458753 LCS458753:LCU458753 LMO458753:LMQ458753 LWK458753:LWM458753 MGG458753:MGI458753 MQC458753:MQE458753 MZY458753:NAA458753 NJU458753:NJW458753 NTQ458753:NTS458753 ODM458753:ODO458753 ONI458753:ONK458753 OXE458753:OXG458753 PHA458753:PHC458753 PQW458753:PQY458753 QAS458753:QAU458753 QKO458753:QKQ458753 QUK458753:QUM458753 REG458753:REI458753 ROC458753:ROE458753 RXY458753:RYA458753 SHU458753:SHW458753 SRQ458753:SRS458753 TBM458753:TBO458753 TLI458753:TLK458753 TVE458753:TVG458753 UFA458753:UFC458753 UOW458753:UOY458753 UYS458753:UYU458753 VIO458753:VIQ458753 VSK458753:VSM458753 WCG458753:WCI458753 WMC458753:WME458753 WVY458753:WWA458753 Q524289:S524289 JM524289:JO524289 TI524289:TK524289 ADE524289:ADG524289 ANA524289:ANC524289 AWW524289:AWY524289 BGS524289:BGU524289 BQO524289:BQQ524289 CAK524289:CAM524289 CKG524289:CKI524289 CUC524289:CUE524289 DDY524289:DEA524289 DNU524289:DNW524289 DXQ524289:DXS524289 EHM524289:EHO524289 ERI524289:ERK524289 FBE524289:FBG524289 FLA524289:FLC524289 FUW524289:FUY524289 GES524289:GEU524289 GOO524289:GOQ524289 GYK524289:GYM524289 HIG524289:HII524289 HSC524289:HSE524289 IBY524289:ICA524289 ILU524289:ILW524289 IVQ524289:IVS524289 JFM524289:JFO524289 JPI524289:JPK524289 JZE524289:JZG524289 KJA524289:KJC524289 KSW524289:KSY524289 LCS524289:LCU524289 LMO524289:LMQ524289 LWK524289:LWM524289 MGG524289:MGI524289 MQC524289:MQE524289 MZY524289:NAA524289 NJU524289:NJW524289 NTQ524289:NTS524289 ODM524289:ODO524289 ONI524289:ONK524289 OXE524289:OXG524289 PHA524289:PHC524289 PQW524289:PQY524289 QAS524289:QAU524289 QKO524289:QKQ524289 QUK524289:QUM524289 REG524289:REI524289 ROC524289:ROE524289 RXY524289:RYA524289 SHU524289:SHW524289 SRQ524289:SRS524289 TBM524289:TBO524289 TLI524289:TLK524289 TVE524289:TVG524289 UFA524289:UFC524289 UOW524289:UOY524289 UYS524289:UYU524289 VIO524289:VIQ524289 VSK524289:VSM524289 WCG524289:WCI524289 WMC524289:WME524289 WVY524289:WWA524289 Q589825:S589825 JM589825:JO589825 TI589825:TK589825 ADE589825:ADG589825 ANA589825:ANC589825 AWW589825:AWY589825 BGS589825:BGU589825 BQO589825:BQQ589825 CAK589825:CAM589825 CKG589825:CKI589825 CUC589825:CUE589825 DDY589825:DEA589825 DNU589825:DNW589825 DXQ589825:DXS589825 EHM589825:EHO589825 ERI589825:ERK589825 FBE589825:FBG589825 FLA589825:FLC589825 FUW589825:FUY589825 GES589825:GEU589825 GOO589825:GOQ589825 GYK589825:GYM589825 HIG589825:HII589825 HSC589825:HSE589825 IBY589825:ICA589825 ILU589825:ILW589825 IVQ589825:IVS589825 JFM589825:JFO589825 JPI589825:JPK589825 JZE589825:JZG589825 KJA589825:KJC589825 KSW589825:KSY589825 LCS589825:LCU589825 LMO589825:LMQ589825 LWK589825:LWM589825 MGG589825:MGI589825 MQC589825:MQE589825 MZY589825:NAA589825 NJU589825:NJW589825 NTQ589825:NTS589825 ODM589825:ODO589825 ONI589825:ONK589825 OXE589825:OXG589825 PHA589825:PHC589825 PQW589825:PQY589825 QAS589825:QAU589825 QKO589825:QKQ589825 QUK589825:QUM589825 REG589825:REI589825 ROC589825:ROE589825 RXY589825:RYA589825 SHU589825:SHW589825 SRQ589825:SRS589825 TBM589825:TBO589825 TLI589825:TLK589825 TVE589825:TVG589825 UFA589825:UFC589825 UOW589825:UOY589825 UYS589825:UYU589825 VIO589825:VIQ589825 VSK589825:VSM589825 WCG589825:WCI589825 WMC589825:WME589825 WVY589825:WWA589825 Q655361:S655361 JM655361:JO655361 TI655361:TK655361 ADE655361:ADG655361 ANA655361:ANC655361 AWW655361:AWY655361 BGS655361:BGU655361 BQO655361:BQQ655361 CAK655361:CAM655361 CKG655361:CKI655361 CUC655361:CUE655361 DDY655361:DEA655361 DNU655361:DNW655361 DXQ655361:DXS655361 EHM655361:EHO655361 ERI655361:ERK655361 FBE655361:FBG655361 FLA655361:FLC655361 FUW655361:FUY655361 GES655361:GEU655361 GOO655361:GOQ655361 GYK655361:GYM655361 HIG655361:HII655361 HSC655361:HSE655361 IBY655361:ICA655361 ILU655361:ILW655361 IVQ655361:IVS655361 JFM655361:JFO655361 JPI655361:JPK655361 JZE655361:JZG655361 KJA655361:KJC655361 KSW655361:KSY655361 LCS655361:LCU655361 LMO655361:LMQ655361 LWK655361:LWM655361 MGG655361:MGI655361 MQC655361:MQE655361 MZY655361:NAA655361 NJU655361:NJW655361 NTQ655361:NTS655361 ODM655361:ODO655361 ONI655361:ONK655361 OXE655361:OXG655361 PHA655361:PHC655361 PQW655361:PQY655361 QAS655361:QAU655361 QKO655361:QKQ655361 QUK655361:QUM655361 REG655361:REI655361 ROC655361:ROE655361 RXY655361:RYA655361 SHU655361:SHW655361 SRQ655361:SRS655361 TBM655361:TBO655361 TLI655361:TLK655361 TVE655361:TVG655361 UFA655361:UFC655361 UOW655361:UOY655361 UYS655361:UYU655361 VIO655361:VIQ655361 VSK655361:VSM655361 WCG655361:WCI655361 WMC655361:WME655361 WVY655361:WWA655361 Q720897:S720897 JM720897:JO720897 TI720897:TK720897 ADE720897:ADG720897 ANA720897:ANC720897 AWW720897:AWY720897 BGS720897:BGU720897 BQO720897:BQQ720897 CAK720897:CAM720897 CKG720897:CKI720897 CUC720897:CUE720897 DDY720897:DEA720897 DNU720897:DNW720897 DXQ720897:DXS720897 EHM720897:EHO720897 ERI720897:ERK720897 FBE720897:FBG720897 FLA720897:FLC720897 FUW720897:FUY720897 GES720897:GEU720897 GOO720897:GOQ720897 GYK720897:GYM720897 HIG720897:HII720897 HSC720897:HSE720897 IBY720897:ICA720897 ILU720897:ILW720897 IVQ720897:IVS720897 JFM720897:JFO720897 JPI720897:JPK720897 JZE720897:JZG720897 KJA720897:KJC720897 KSW720897:KSY720897 LCS720897:LCU720897 LMO720897:LMQ720897 LWK720897:LWM720897 MGG720897:MGI720897 MQC720897:MQE720897 MZY720897:NAA720897 NJU720897:NJW720897 NTQ720897:NTS720897 ODM720897:ODO720897 ONI720897:ONK720897 OXE720897:OXG720897 PHA720897:PHC720897 PQW720897:PQY720897 QAS720897:QAU720897 QKO720897:QKQ720897 QUK720897:QUM720897 REG720897:REI720897 ROC720897:ROE720897 RXY720897:RYA720897 SHU720897:SHW720897 SRQ720897:SRS720897 TBM720897:TBO720897 TLI720897:TLK720897 TVE720897:TVG720897 UFA720897:UFC720897 UOW720897:UOY720897 UYS720897:UYU720897 VIO720897:VIQ720897 VSK720897:VSM720897 WCG720897:WCI720897 WMC720897:WME720897 WVY720897:WWA720897 Q786433:S786433 JM786433:JO786433 TI786433:TK786433 ADE786433:ADG786433 ANA786433:ANC786433 AWW786433:AWY786433 BGS786433:BGU786433 BQO786433:BQQ786433 CAK786433:CAM786433 CKG786433:CKI786433 CUC786433:CUE786433 DDY786433:DEA786433 DNU786433:DNW786433 DXQ786433:DXS786433 EHM786433:EHO786433 ERI786433:ERK786433 FBE786433:FBG786433 FLA786433:FLC786433 FUW786433:FUY786433 GES786433:GEU786433 GOO786433:GOQ786433 GYK786433:GYM786433 HIG786433:HII786433 HSC786433:HSE786433 IBY786433:ICA786433 ILU786433:ILW786433 IVQ786433:IVS786433 JFM786433:JFO786433 JPI786433:JPK786433 JZE786433:JZG786433 KJA786433:KJC786433 KSW786433:KSY786433 LCS786433:LCU786433 LMO786433:LMQ786433 LWK786433:LWM786433 MGG786433:MGI786433 MQC786433:MQE786433 MZY786433:NAA786433 NJU786433:NJW786433 NTQ786433:NTS786433 ODM786433:ODO786433 ONI786433:ONK786433 OXE786433:OXG786433 PHA786433:PHC786433 PQW786433:PQY786433 QAS786433:QAU786433 QKO786433:QKQ786433 QUK786433:QUM786433 REG786433:REI786433 ROC786433:ROE786433 RXY786433:RYA786433 SHU786433:SHW786433 SRQ786433:SRS786433 TBM786433:TBO786433 TLI786433:TLK786433 TVE786433:TVG786433 UFA786433:UFC786433 UOW786433:UOY786433 UYS786433:UYU786433 VIO786433:VIQ786433 VSK786433:VSM786433 WCG786433:WCI786433 WMC786433:WME786433 WVY786433:WWA786433 Q851969:S851969 JM851969:JO851969 TI851969:TK851969 ADE851969:ADG851969 ANA851969:ANC851969 AWW851969:AWY851969 BGS851969:BGU851969 BQO851969:BQQ851969 CAK851969:CAM851969 CKG851969:CKI851969 CUC851969:CUE851969 DDY851969:DEA851969 DNU851969:DNW851969 DXQ851969:DXS851969 EHM851969:EHO851969 ERI851969:ERK851969 FBE851969:FBG851969 FLA851969:FLC851969 FUW851969:FUY851969 GES851969:GEU851969 GOO851969:GOQ851969 GYK851969:GYM851969 HIG851969:HII851969 HSC851969:HSE851969 IBY851969:ICA851969 ILU851969:ILW851969 IVQ851969:IVS851969 JFM851969:JFO851969 JPI851969:JPK851969 JZE851969:JZG851969 KJA851969:KJC851969 KSW851969:KSY851969 LCS851969:LCU851969 LMO851969:LMQ851969 LWK851969:LWM851969 MGG851969:MGI851969 MQC851969:MQE851969 MZY851969:NAA851969 NJU851969:NJW851969 NTQ851969:NTS851969 ODM851969:ODO851969 ONI851969:ONK851969 OXE851969:OXG851969 PHA851969:PHC851969 PQW851969:PQY851969 QAS851969:QAU851969 QKO851969:QKQ851969 QUK851969:QUM851969 REG851969:REI851969 ROC851969:ROE851969 RXY851969:RYA851969 SHU851969:SHW851969 SRQ851969:SRS851969 TBM851969:TBO851969 TLI851969:TLK851969 TVE851969:TVG851969 UFA851969:UFC851969 UOW851969:UOY851969 UYS851969:UYU851969 VIO851969:VIQ851969 VSK851969:VSM851969 WCG851969:WCI851969 WMC851969:WME851969 WVY851969:WWA851969 Q917505:S917505 JM917505:JO917505 TI917505:TK917505 ADE917505:ADG917505 ANA917505:ANC917505 AWW917505:AWY917505 BGS917505:BGU917505 BQO917505:BQQ917505 CAK917505:CAM917505 CKG917505:CKI917505 CUC917505:CUE917505 DDY917505:DEA917505 DNU917505:DNW917505 DXQ917505:DXS917505 EHM917505:EHO917505 ERI917505:ERK917505 FBE917505:FBG917505 FLA917505:FLC917505 FUW917505:FUY917505 GES917505:GEU917505 GOO917505:GOQ917505 GYK917505:GYM917505 HIG917505:HII917505 HSC917505:HSE917505 IBY917505:ICA917505 ILU917505:ILW917505 IVQ917505:IVS917505 JFM917505:JFO917505 JPI917505:JPK917505 JZE917505:JZG917505 KJA917505:KJC917505 KSW917505:KSY917505 LCS917505:LCU917505 LMO917505:LMQ917505 LWK917505:LWM917505 MGG917505:MGI917505 MQC917505:MQE917505 MZY917505:NAA917505 NJU917505:NJW917505 NTQ917505:NTS917505 ODM917505:ODO917505 ONI917505:ONK917505 OXE917505:OXG917505 PHA917505:PHC917505 PQW917505:PQY917505 QAS917505:QAU917505 QKO917505:QKQ917505 QUK917505:QUM917505 REG917505:REI917505 ROC917505:ROE917505 RXY917505:RYA917505 SHU917505:SHW917505 SRQ917505:SRS917505 TBM917505:TBO917505 TLI917505:TLK917505 TVE917505:TVG917505 UFA917505:UFC917505 UOW917505:UOY917505 UYS917505:UYU917505 VIO917505:VIQ917505 VSK917505:VSM917505 WCG917505:WCI917505 WMC917505:WME917505 WVY917505:WWA917505 Q983041:S983041 JM983041:JO983041 TI983041:TK983041 ADE983041:ADG983041 ANA983041:ANC983041 AWW983041:AWY983041 BGS983041:BGU983041 BQO983041:BQQ983041 CAK983041:CAM983041 CKG983041:CKI983041 CUC983041:CUE983041 DDY983041:DEA983041 DNU983041:DNW983041 DXQ983041:DXS983041 EHM983041:EHO983041 ERI983041:ERK983041 FBE983041:FBG983041 FLA983041:FLC983041 FUW983041:FUY983041 GES983041:GEU983041 GOO983041:GOQ983041 GYK983041:GYM983041 HIG983041:HII983041 HSC983041:HSE983041 IBY983041:ICA983041 ILU983041:ILW983041 IVQ983041:IVS983041 JFM983041:JFO983041 JPI983041:JPK983041 JZE983041:JZG983041 KJA983041:KJC983041 KSW983041:KSY983041 LCS983041:LCU983041 LMO983041:LMQ983041 LWK983041:LWM983041 MGG983041:MGI983041 MQC983041:MQE983041 MZY983041:NAA983041 NJU983041:NJW983041 NTQ983041:NTS983041 ODM983041:ODO983041 ONI983041:ONK983041 OXE983041:OXG983041 PHA983041:PHC983041 PQW983041:PQY983041 QAS983041:QAU983041 QKO983041:QKQ983041 QUK983041:QUM983041 REG983041:REI983041 ROC983041:ROE983041 RXY983041:RYA983041 SHU983041:SHW983041 SRQ983041:SRS983041 TBM983041:TBO983041 TLI983041:TLK983041 TVE983041:TVG983041 UFA983041:UFC983041 UOW983041:UOY983041 UYS983041:UYU983041 VIO983041:VIQ983041 VSK983041:VSM983041 WCG983041:WCI983041 WMC983041:WME983041 WVY983041:WWA983041" xr:uid="{7859DACD-9ECA-4AF5-84B4-B3FDB68CD5CC}">
      <formula1>36526</formula1>
      <formula2>73050</formula2>
    </dataValidation>
    <dataValidation type="whole" allowBlank="1" showInputMessage="1" showErrorMessage="1" sqref="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 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" xr:uid="{DFAD319A-6422-4A4F-8865-A93DC23485FE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InputMessage="1" showErrorMessage="1" xr:uid="{86E78B08-2EB3-4A8E-810E-0A4083EAB612}">
          <x14:formula1>
            <xm:f>0</xm:f>
          </x14:formula1>
          <x14:formula2>
            <xm:f>99999</xm:f>
          </x14:formula2>
          <xm:sqref>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</xm:sqref>
        </x14:dataValidation>
        <x14:dataValidation type="whole" allowBlank="1" showInputMessage="1" showErrorMessage="1" errorTitle="Chybná hodnota" error="Zadaná hodnota musí být celé nezáporné číslo menší nebo rovno 25." xr:uid="{F3999E53-BFBD-417D-BEB6-19BDB0368838}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</xm:sqref>
        </x14:dataValidation>
        <x14:dataValidation type="whole" allowBlank="1" showInputMessage="1" showErrorMessage="1" errorTitle="Chybná hodnota" error="Zadaná hodnota musí být celé nezáporné číslo menší nebo rovno 225." xr:uid="{139978AA-8678-44B3-AA45-1AEB0ACA9293}">
          <x14:formula1>
            <xm:f>0</xm:f>
          </x14:formula1>
          <x14:formula2>
            <xm:f>225</xm:f>
          </x14:formula2>
          <xm:sqref>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39F3-5D36-4339-B1C9-15CC32C62123}">
  <sheetPr>
    <pageSetUpPr autoPageBreaks="0"/>
  </sheetPr>
  <dimension ref="A1:S66"/>
  <sheetViews>
    <sheetView showGridLines="0" showRowColHeaders="0" zoomScaleNormal="100" workbookViewId="0">
      <selection activeCell="S36" sqref="S36:S37"/>
    </sheetView>
  </sheetViews>
  <sheetFormatPr defaultRowHeight="12.75" x14ac:dyDescent="0.2"/>
  <cols>
    <col min="1" max="1" width="10.7109375" style="4" customWidth="1"/>
    <col min="2" max="2" width="15.7109375" style="4" customWidth="1"/>
    <col min="3" max="3" width="5.7109375" style="4" customWidth="1"/>
    <col min="4" max="5" width="6.7109375" style="4" customWidth="1"/>
    <col min="6" max="6" width="4.7109375" style="4" customWidth="1"/>
    <col min="7" max="7" width="6.7109375" style="4" customWidth="1"/>
    <col min="8" max="8" width="6.28515625" style="4" customWidth="1"/>
    <col min="9" max="9" width="6.7109375" style="4" customWidth="1"/>
    <col min="10" max="10" width="1.7109375" style="4" customWidth="1"/>
    <col min="11" max="11" width="10.7109375" style="4" customWidth="1"/>
    <col min="12" max="12" width="15.7109375" style="4" customWidth="1"/>
    <col min="13" max="13" width="5.7109375" style="4" customWidth="1"/>
    <col min="14" max="15" width="6.7109375" style="4" customWidth="1"/>
    <col min="16" max="16" width="4.7109375" style="4" customWidth="1"/>
    <col min="17" max="17" width="6.7109375" style="4" customWidth="1"/>
    <col min="18" max="18" width="6.28515625" style="4" customWidth="1"/>
    <col min="19" max="19" width="6.7109375" style="4" customWidth="1"/>
    <col min="20" max="16384" width="9.140625" style="4"/>
  </cols>
  <sheetData>
    <row r="1" spans="1:19" ht="26.25" x14ac:dyDescent="0.4">
      <c r="B1" s="248" t="s">
        <v>74</v>
      </c>
      <c r="C1" s="248"/>
      <c r="D1" s="247" t="s">
        <v>0</v>
      </c>
      <c r="E1" s="247"/>
      <c r="F1" s="247"/>
      <c r="G1" s="247"/>
      <c r="H1" s="247"/>
      <c r="I1" s="247"/>
      <c r="K1" s="172" t="s">
        <v>73</v>
      </c>
      <c r="L1" s="246" t="s">
        <v>117</v>
      </c>
      <c r="M1" s="246"/>
      <c r="N1" s="246"/>
      <c r="O1" s="245" t="s">
        <v>71</v>
      </c>
      <c r="P1" s="245"/>
      <c r="Q1" s="244">
        <v>43355</v>
      </c>
      <c r="R1" s="243"/>
      <c r="S1" s="243"/>
    </row>
    <row r="2" spans="1:19" ht="6" customHeight="1" thickBot="1" x14ac:dyDescent="0.25">
      <c r="B2" s="242"/>
      <c r="C2" s="242"/>
    </row>
    <row r="3" spans="1:19" ht="20.100000000000001" customHeight="1" thickBot="1" x14ac:dyDescent="0.25">
      <c r="A3" s="241" t="s">
        <v>1</v>
      </c>
      <c r="B3" s="240" t="s">
        <v>116</v>
      </c>
      <c r="C3" s="239"/>
      <c r="D3" s="239"/>
      <c r="E3" s="239"/>
      <c r="F3" s="239"/>
      <c r="G3" s="239"/>
      <c r="H3" s="239"/>
      <c r="I3" s="238"/>
      <c r="K3" s="241" t="s">
        <v>2</v>
      </c>
      <c r="L3" s="240" t="s">
        <v>115</v>
      </c>
      <c r="M3" s="239"/>
      <c r="N3" s="239"/>
      <c r="O3" s="239"/>
      <c r="P3" s="239"/>
      <c r="Q3" s="239"/>
      <c r="R3" s="239"/>
      <c r="S3" s="238"/>
    </row>
    <row r="4" spans="1:19" ht="5.0999999999999996" customHeight="1" thickBot="1" x14ac:dyDescent="0.25"/>
    <row r="5" spans="1:19" ht="12.95" customHeight="1" x14ac:dyDescent="0.2">
      <c r="A5" s="237" t="s">
        <v>3</v>
      </c>
      <c r="B5" s="236"/>
      <c r="C5" s="235" t="s">
        <v>4</v>
      </c>
      <c r="D5" s="234" t="s">
        <v>5</v>
      </c>
      <c r="E5" s="233"/>
      <c r="F5" s="233"/>
      <c r="G5" s="232"/>
      <c r="H5" s="231" t="s">
        <v>7</v>
      </c>
      <c r="I5" s="230"/>
      <c r="K5" s="237" t="s">
        <v>3</v>
      </c>
      <c r="L5" s="236"/>
      <c r="M5" s="235" t="s">
        <v>4</v>
      </c>
      <c r="N5" s="234" t="s">
        <v>5</v>
      </c>
      <c r="O5" s="233"/>
      <c r="P5" s="233"/>
      <c r="Q5" s="232"/>
      <c r="R5" s="231" t="s">
        <v>7</v>
      </c>
      <c r="S5" s="230"/>
    </row>
    <row r="6" spans="1:19" ht="12.95" customHeight="1" thickBot="1" x14ac:dyDescent="0.25">
      <c r="A6" s="229" t="s">
        <v>8</v>
      </c>
      <c r="B6" s="228"/>
      <c r="C6" s="227"/>
      <c r="D6" s="226" t="s">
        <v>9</v>
      </c>
      <c r="E6" s="225" t="s">
        <v>10</v>
      </c>
      <c r="F6" s="225" t="s">
        <v>11</v>
      </c>
      <c r="G6" s="224" t="s">
        <v>12</v>
      </c>
      <c r="H6" s="223" t="s">
        <v>6</v>
      </c>
      <c r="I6" s="222" t="s">
        <v>13</v>
      </c>
      <c r="K6" s="229" t="s">
        <v>8</v>
      </c>
      <c r="L6" s="228"/>
      <c r="M6" s="227"/>
      <c r="N6" s="226" t="s">
        <v>9</v>
      </c>
      <c r="O6" s="225" t="s">
        <v>10</v>
      </c>
      <c r="P6" s="225" t="s">
        <v>11</v>
      </c>
      <c r="Q6" s="224" t="s">
        <v>12</v>
      </c>
      <c r="R6" s="223" t="s">
        <v>6</v>
      </c>
      <c r="S6" s="222" t="s">
        <v>13</v>
      </c>
    </row>
    <row r="7" spans="1:19" ht="5.0999999999999996" customHeight="1" thickBot="1" x14ac:dyDescent="0.25">
      <c r="A7" s="221"/>
      <c r="B7" s="221"/>
      <c r="K7" s="221"/>
      <c r="L7" s="221"/>
    </row>
    <row r="8" spans="1:19" ht="12.95" customHeight="1" x14ac:dyDescent="0.2">
      <c r="A8" s="220" t="s">
        <v>114</v>
      </c>
      <c r="B8" s="219"/>
      <c r="C8" s="218">
        <v>1</v>
      </c>
      <c r="D8" s="217">
        <v>140</v>
      </c>
      <c r="E8" s="216">
        <v>79</v>
      </c>
      <c r="F8" s="216">
        <v>4</v>
      </c>
      <c r="G8" s="215">
        <f>IF(AND(ISBLANK(D8),ISBLANK(E8)),"",D8+E8)</f>
        <v>219</v>
      </c>
      <c r="H8" s="214">
        <f>IF(OR(ISNUMBER($G8),ISNUMBER($Q8)),(SIGN(N($G8)-N($Q8))+1)/2,"")</f>
        <v>0</v>
      </c>
      <c r="I8" s="204"/>
      <c r="K8" s="220" t="s">
        <v>113</v>
      </c>
      <c r="L8" s="219"/>
      <c r="M8" s="218">
        <v>1</v>
      </c>
      <c r="N8" s="217">
        <v>152</v>
      </c>
      <c r="O8" s="216">
        <v>80</v>
      </c>
      <c r="P8" s="216">
        <v>3</v>
      </c>
      <c r="Q8" s="215">
        <f>IF(AND(ISBLANK(N8),ISBLANK(O8)),"",N8+O8)</f>
        <v>232</v>
      </c>
      <c r="R8" s="214">
        <f>IF(ISNUMBER($H8),1-$H8,"")</f>
        <v>1</v>
      </c>
      <c r="S8" s="204"/>
    </row>
    <row r="9" spans="1:19" ht="12.95" customHeight="1" x14ac:dyDescent="0.2">
      <c r="A9" s="213"/>
      <c r="B9" s="212"/>
      <c r="C9" s="209">
        <v>2</v>
      </c>
      <c r="D9" s="208">
        <v>123</v>
      </c>
      <c r="E9" s="207">
        <v>42</v>
      </c>
      <c r="F9" s="207">
        <v>7</v>
      </c>
      <c r="G9" s="206">
        <f>IF(AND(ISBLANK(D9),ISBLANK(E9)),"",D9+E9)</f>
        <v>165</v>
      </c>
      <c r="H9" s="205">
        <f>IF(OR(ISNUMBER($G9),ISNUMBER($Q9)),(SIGN(N($G9)-N($Q9))+1)/2,"")</f>
        <v>0</v>
      </c>
      <c r="I9" s="204"/>
      <c r="K9" s="213"/>
      <c r="L9" s="212"/>
      <c r="M9" s="209">
        <v>2</v>
      </c>
      <c r="N9" s="208">
        <v>134</v>
      </c>
      <c r="O9" s="207">
        <v>71</v>
      </c>
      <c r="P9" s="207">
        <v>3</v>
      </c>
      <c r="Q9" s="206">
        <f>IF(AND(ISBLANK(N9),ISBLANK(O9)),"",N9+O9)</f>
        <v>205</v>
      </c>
      <c r="R9" s="205">
        <f>IF(ISNUMBER($H9),1-$H9,"")</f>
        <v>1</v>
      </c>
      <c r="S9" s="204"/>
    </row>
    <row r="10" spans="1:19" ht="12.95" customHeight="1" thickBot="1" x14ac:dyDescent="0.25">
      <c r="A10" s="211" t="s">
        <v>112</v>
      </c>
      <c r="B10" s="210"/>
      <c r="C10" s="209">
        <v>3</v>
      </c>
      <c r="D10" s="208"/>
      <c r="E10" s="207"/>
      <c r="F10" s="207"/>
      <c r="G10" s="206" t="str">
        <f>IF(AND(ISBLANK(D10),ISBLANK(E10)),"",D10+E10)</f>
        <v/>
      </c>
      <c r="H10" s="205" t="str">
        <f>IF(OR(ISNUMBER($G10),ISNUMBER($Q10)),(SIGN(N($G10)-N($Q10))+1)/2,"")</f>
        <v/>
      </c>
      <c r="I10" s="204"/>
      <c r="K10" s="211" t="s">
        <v>111</v>
      </c>
      <c r="L10" s="210"/>
      <c r="M10" s="209">
        <v>3</v>
      </c>
      <c r="N10" s="208"/>
      <c r="O10" s="207"/>
      <c r="P10" s="207"/>
      <c r="Q10" s="206" t="str">
        <f>IF(AND(ISBLANK(N10),ISBLANK(O10)),"",N10+O10)</f>
        <v/>
      </c>
      <c r="R10" s="205" t="str">
        <f>IF(ISNUMBER($H10),1-$H10,"")</f>
        <v/>
      </c>
      <c r="S10" s="204"/>
    </row>
    <row r="11" spans="1:19" ht="12.95" customHeight="1" x14ac:dyDescent="0.2">
      <c r="A11" s="203"/>
      <c r="B11" s="202"/>
      <c r="C11" s="201">
        <v>4</v>
      </c>
      <c r="D11" s="200"/>
      <c r="E11" s="199"/>
      <c r="F11" s="199"/>
      <c r="G11" s="198" t="str">
        <f>IF(AND(ISBLANK(D11),ISBLANK(E11)),"",D11+E11)</f>
        <v/>
      </c>
      <c r="H11" s="197" t="str">
        <f>IF(OR(ISNUMBER($G11),ISNUMBER($Q11)),(SIGN(N($G11)-N($Q11))+1)/2,"")</f>
        <v/>
      </c>
      <c r="I11" s="196">
        <f>IF(ISNUMBER(H12),(SIGN(1000*($H12-$R12)+$G12-$Q12)+1)/2,"")</f>
        <v>0</v>
      </c>
      <c r="K11" s="203"/>
      <c r="L11" s="202"/>
      <c r="M11" s="201">
        <v>4</v>
      </c>
      <c r="N11" s="200"/>
      <c r="O11" s="199"/>
      <c r="P11" s="199"/>
      <c r="Q11" s="198" t="str">
        <f>IF(AND(ISBLANK(N11),ISBLANK(O11)),"",N11+O11)</f>
        <v/>
      </c>
      <c r="R11" s="197" t="str">
        <f>IF(ISNUMBER($H11),1-$H11,"")</f>
        <v/>
      </c>
      <c r="S11" s="196">
        <f>IF(ISNUMBER($I11),1-$I11,"")</f>
        <v>1</v>
      </c>
    </row>
    <row r="12" spans="1:19" ht="15.95" customHeight="1" thickBot="1" x14ac:dyDescent="0.25">
      <c r="A12" s="195">
        <v>777</v>
      </c>
      <c r="B12" s="194"/>
      <c r="C12" s="193" t="s">
        <v>12</v>
      </c>
      <c r="D12" s="1">
        <f>IF(ISNUMBER($G12),SUM(D8:D11),"")</f>
        <v>263</v>
      </c>
      <c r="E12" s="192">
        <f>IF(ISNUMBER($G12),SUM(E8:E11),"")</f>
        <v>121</v>
      </c>
      <c r="F12" s="192">
        <f>IF(ISNUMBER($G12),SUM(F8:F11),"")</f>
        <v>11</v>
      </c>
      <c r="G12" s="191">
        <f>IF(SUM($G8:$G11)+SUM($Q8:$Q11)&gt;0,SUM(G8:G11),"")</f>
        <v>384</v>
      </c>
      <c r="H12" s="1">
        <f>IF(ISNUMBER($G12),SUM(H8:H11),"")</f>
        <v>0</v>
      </c>
      <c r="I12" s="190"/>
      <c r="K12" s="195">
        <v>10965</v>
      </c>
      <c r="L12" s="194"/>
      <c r="M12" s="193" t="s">
        <v>12</v>
      </c>
      <c r="N12" s="1">
        <f>IF(ISNUMBER($G12),SUM(N8:N11),"")</f>
        <v>286</v>
      </c>
      <c r="O12" s="192">
        <f>IF(ISNUMBER($G12),SUM(O8:O11),"")</f>
        <v>151</v>
      </c>
      <c r="P12" s="192">
        <f>IF(ISNUMBER($G12),SUM(P8:P11),"")</f>
        <v>6</v>
      </c>
      <c r="Q12" s="191">
        <f>IF(SUM($G8:$G11)+SUM($Q8:$Q11)&gt;0,SUM(Q8:Q11),"")</f>
        <v>437</v>
      </c>
      <c r="R12" s="1">
        <f>IF(ISNUMBER($G12),SUM(R8:R11),"")</f>
        <v>2</v>
      </c>
      <c r="S12" s="190"/>
    </row>
    <row r="13" spans="1:19" ht="12.95" customHeight="1" x14ac:dyDescent="0.2">
      <c r="A13" s="220" t="s">
        <v>110</v>
      </c>
      <c r="B13" s="219"/>
      <c r="C13" s="218">
        <v>1</v>
      </c>
      <c r="D13" s="217">
        <v>147</v>
      </c>
      <c r="E13" s="216">
        <v>44</v>
      </c>
      <c r="F13" s="216">
        <v>9</v>
      </c>
      <c r="G13" s="215">
        <f>IF(AND(ISBLANK(D13),ISBLANK(E13)),"",D13+E13)</f>
        <v>191</v>
      </c>
      <c r="H13" s="214">
        <f>IF(OR(ISNUMBER($G13),ISNUMBER($Q13)),(SIGN(N($G13)-N($Q13))+1)/2,"")</f>
        <v>0</v>
      </c>
      <c r="I13" s="204"/>
      <c r="K13" s="220" t="s">
        <v>109</v>
      </c>
      <c r="L13" s="219"/>
      <c r="M13" s="218">
        <v>1</v>
      </c>
      <c r="N13" s="217">
        <v>127</v>
      </c>
      <c r="O13" s="216">
        <v>79</v>
      </c>
      <c r="P13" s="216">
        <v>3</v>
      </c>
      <c r="Q13" s="215">
        <f>IF(AND(ISBLANK(N13),ISBLANK(O13)),"",N13+O13)</f>
        <v>206</v>
      </c>
      <c r="R13" s="214">
        <f>IF(ISNUMBER($H13),1-$H13,"")</f>
        <v>1</v>
      </c>
      <c r="S13" s="204"/>
    </row>
    <row r="14" spans="1:19" ht="12.95" customHeight="1" x14ac:dyDescent="0.2">
      <c r="A14" s="213"/>
      <c r="B14" s="212"/>
      <c r="C14" s="209">
        <v>2</v>
      </c>
      <c r="D14" s="208">
        <v>143</v>
      </c>
      <c r="E14" s="207">
        <v>63</v>
      </c>
      <c r="F14" s="207">
        <v>3</v>
      </c>
      <c r="G14" s="206">
        <f>IF(AND(ISBLANK(D14),ISBLANK(E14)),"",D14+E14)</f>
        <v>206</v>
      </c>
      <c r="H14" s="205">
        <f>IF(OR(ISNUMBER($G14),ISNUMBER($Q14)),(SIGN(N($G14)-N($Q14))+1)/2,"")</f>
        <v>1</v>
      </c>
      <c r="I14" s="204"/>
      <c r="K14" s="213"/>
      <c r="L14" s="212"/>
      <c r="M14" s="209">
        <v>2</v>
      </c>
      <c r="N14" s="208">
        <v>126</v>
      </c>
      <c r="O14" s="207">
        <v>41</v>
      </c>
      <c r="P14" s="207">
        <v>12</v>
      </c>
      <c r="Q14" s="206">
        <f>IF(AND(ISBLANK(N14),ISBLANK(O14)),"",N14+O14)</f>
        <v>167</v>
      </c>
      <c r="R14" s="205">
        <f>IF(ISNUMBER($H14),1-$H14,"")</f>
        <v>0</v>
      </c>
      <c r="S14" s="204"/>
    </row>
    <row r="15" spans="1:19" ht="12.95" customHeight="1" thickBot="1" x14ac:dyDescent="0.25">
      <c r="A15" s="211" t="s">
        <v>15</v>
      </c>
      <c r="B15" s="210"/>
      <c r="C15" s="209">
        <v>3</v>
      </c>
      <c r="D15" s="208"/>
      <c r="E15" s="207"/>
      <c r="F15" s="207"/>
      <c r="G15" s="206" t="str">
        <f>IF(AND(ISBLANK(D15),ISBLANK(E15)),"",D15+E15)</f>
        <v/>
      </c>
      <c r="H15" s="205" t="str">
        <f>IF(OR(ISNUMBER($G15),ISNUMBER($Q15)),(SIGN(N($G15)-N($Q15))+1)/2,"")</f>
        <v/>
      </c>
      <c r="I15" s="204"/>
      <c r="K15" s="211" t="s">
        <v>108</v>
      </c>
      <c r="L15" s="210"/>
      <c r="M15" s="209">
        <v>3</v>
      </c>
      <c r="N15" s="208"/>
      <c r="O15" s="207"/>
      <c r="P15" s="207"/>
      <c r="Q15" s="206" t="str">
        <f>IF(AND(ISBLANK(N15),ISBLANK(O15)),"",N15+O15)</f>
        <v/>
      </c>
      <c r="R15" s="205" t="str">
        <f>IF(ISNUMBER($H15),1-$H15,"")</f>
        <v/>
      </c>
      <c r="S15" s="204"/>
    </row>
    <row r="16" spans="1:19" ht="12.95" customHeight="1" x14ac:dyDescent="0.2">
      <c r="A16" s="203"/>
      <c r="B16" s="202"/>
      <c r="C16" s="201">
        <v>4</v>
      </c>
      <c r="D16" s="200"/>
      <c r="E16" s="199"/>
      <c r="F16" s="199"/>
      <c r="G16" s="198" t="str">
        <f>IF(AND(ISBLANK(D16),ISBLANK(E16)),"",D16+E16)</f>
        <v/>
      </c>
      <c r="H16" s="197" t="str">
        <f>IF(OR(ISNUMBER($G16),ISNUMBER($Q16)),(SIGN(N($G16)-N($Q16))+1)/2,"")</f>
        <v/>
      </c>
      <c r="I16" s="196">
        <f>IF(ISNUMBER(H17),(SIGN(1000*($H17-$R17)+$G17-$Q17)+1)/2,"")</f>
        <v>1</v>
      </c>
      <c r="K16" s="203"/>
      <c r="L16" s="202"/>
      <c r="M16" s="201">
        <v>4</v>
      </c>
      <c r="N16" s="200"/>
      <c r="O16" s="199"/>
      <c r="P16" s="199"/>
      <c r="Q16" s="198" t="str">
        <f>IF(AND(ISBLANK(N16),ISBLANK(O16)),"",N16+O16)</f>
        <v/>
      </c>
      <c r="R16" s="197" t="str">
        <f>IF(ISNUMBER($H16),1-$H16,"")</f>
        <v/>
      </c>
      <c r="S16" s="196">
        <f>IF(ISNUMBER($I16),1-$I16,"")</f>
        <v>0</v>
      </c>
    </row>
    <row r="17" spans="1:19" ht="15.95" customHeight="1" thickBot="1" x14ac:dyDescent="0.25">
      <c r="A17" s="195">
        <v>11675</v>
      </c>
      <c r="B17" s="194"/>
      <c r="C17" s="193" t="s">
        <v>12</v>
      </c>
      <c r="D17" s="1">
        <f>IF(ISNUMBER($G17),SUM(D13:D16),"")</f>
        <v>290</v>
      </c>
      <c r="E17" s="192">
        <f>IF(ISNUMBER($G17),SUM(E13:E16),"")</f>
        <v>107</v>
      </c>
      <c r="F17" s="192">
        <f>IF(ISNUMBER($G17),SUM(F13:F16),"")</f>
        <v>12</v>
      </c>
      <c r="G17" s="191">
        <f>IF(SUM($G13:$G16)+SUM($Q13:$Q16)&gt;0,SUM(G13:G16),"")</f>
        <v>397</v>
      </c>
      <c r="H17" s="1">
        <f>IF(ISNUMBER($G17),SUM(H13:H16),"")</f>
        <v>1</v>
      </c>
      <c r="I17" s="190"/>
      <c r="K17" s="195">
        <v>5144</v>
      </c>
      <c r="L17" s="194"/>
      <c r="M17" s="193" t="s">
        <v>12</v>
      </c>
      <c r="N17" s="1">
        <f>IF(ISNUMBER($G17),SUM(N13:N16),"")</f>
        <v>253</v>
      </c>
      <c r="O17" s="192">
        <f>IF(ISNUMBER($G17),SUM(O13:O16),"")</f>
        <v>120</v>
      </c>
      <c r="P17" s="192">
        <f>IF(ISNUMBER($G17),SUM(P13:P16),"")</f>
        <v>15</v>
      </c>
      <c r="Q17" s="191">
        <f>IF(SUM($G13:$G16)+SUM($Q13:$Q16)&gt;0,SUM(Q13:Q16),"")</f>
        <v>373</v>
      </c>
      <c r="R17" s="1">
        <f>IF(ISNUMBER($G17),SUM(R13:R16),"")</f>
        <v>1</v>
      </c>
      <c r="S17" s="190"/>
    </row>
    <row r="18" spans="1:19" ht="12.95" customHeight="1" x14ac:dyDescent="0.2">
      <c r="A18" s="220" t="s">
        <v>99</v>
      </c>
      <c r="B18" s="219"/>
      <c r="C18" s="218">
        <v>1</v>
      </c>
      <c r="D18" s="217">
        <v>150</v>
      </c>
      <c r="E18" s="216">
        <v>54</v>
      </c>
      <c r="F18" s="216">
        <v>5</v>
      </c>
      <c r="G18" s="215">
        <f>IF(AND(ISBLANK(D18),ISBLANK(E18)),"",D18+E18)</f>
        <v>204</v>
      </c>
      <c r="H18" s="214">
        <f>IF(OR(ISNUMBER($G18),ISNUMBER($Q18)),(SIGN(N($G18)-N($Q18))+1)/2,"")</f>
        <v>0</v>
      </c>
      <c r="I18" s="204"/>
      <c r="K18" s="220" t="s">
        <v>107</v>
      </c>
      <c r="L18" s="219"/>
      <c r="M18" s="218">
        <v>1</v>
      </c>
      <c r="N18" s="217">
        <v>148</v>
      </c>
      <c r="O18" s="216">
        <v>58</v>
      </c>
      <c r="P18" s="216">
        <v>5</v>
      </c>
      <c r="Q18" s="215">
        <f>IF(AND(ISBLANK(N18),ISBLANK(O18)),"",N18+O18)</f>
        <v>206</v>
      </c>
      <c r="R18" s="214">
        <f>IF(ISNUMBER($H18),1-$H18,"")</f>
        <v>1</v>
      </c>
      <c r="S18" s="204"/>
    </row>
    <row r="19" spans="1:19" ht="12.95" customHeight="1" x14ac:dyDescent="0.2">
      <c r="A19" s="213"/>
      <c r="B19" s="212"/>
      <c r="C19" s="209">
        <v>2</v>
      </c>
      <c r="D19" s="208">
        <v>148</v>
      </c>
      <c r="E19" s="207">
        <v>44</v>
      </c>
      <c r="F19" s="207">
        <v>6</v>
      </c>
      <c r="G19" s="206">
        <f>IF(AND(ISBLANK(D19),ISBLANK(E19)),"",D19+E19)</f>
        <v>192</v>
      </c>
      <c r="H19" s="205">
        <f>IF(OR(ISNUMBER($G19),ISNUMBER($Q19)),(SIGN(N($G19)-N($Q19))+1)/2,"")</f>
        <v>0</v>
      </c>
      <c r="I19" s="204"/>
      <c r="K19" s="213"/>
      <c r="L19" s="212"/>
      <c r="M19" s="209">
        <v>2</v>
      </c>
      <c r="N19" s="208">
        <v>135</v>
      </c>
      <c r="O19" s="207">
        <v>62</v>
      </c>
      <c r="P19" s="207">
        <v>2</v>
      </c>
      <c r="Q19" s="206">
        <f>IF(AND(ISBLANK(N19),ISBLANK(O19)),"",N19+O19)</f>
        <v>197</v>
      </c>
      <c r="R19" s="205">
        <f>IF(ISNUMBER($H19),1-$H19,"")</f>
        <v>1</v>
      </c>
      <c r="S19" s="204"/>
    </row>
    <row r="20" spans="1:19" ht="12.95" customHeight="1" thickBot="1" x14ac:dyDescent="0.25">
      <c r="A20" s="211" t="s">
        <v>106</v>
      </c>
      <c r="B20" s="210"/>
      <c r="C20" s="209">
        <v>3</v>
      </c>
      <c r="D20" s="208"/>
      <c r="E20" s="207"/>
      <c r="F20" s="207"/>
      <c r="G20" s="206" t="str">
        <f>IF(AND(ISBLANK(D20),ISBLANK(E20)),"",D20+E20)</f>
        <v/>
      </c>
      <c r="H20" s="205" t="str">
        <f>IF(OR(ISNUMBER($G20),ISNUMBER($Q20)),(SIGN(N($G20)-N($Q20))+1)/2,"")</f>
        <v/>
      </c>
      <c r="I20" s="204"/>
      <c r="K20" s="211" t="s">
        <v>105</v>
      </c>
      <c r="L20" s="210"/>
      <c r="M20" s="209">
        <v>3</v>
      </c>
      <c r="N20" s="208"/>
      <c r="O20" s="207"/>
      <c r="P20" s="207"/>
      <c r="Q20" s="206" t="str">
        <f>IF(AND(ISBLANK(N20),ISBLANK(O20)),"",N20+O20)</f>
        <v/>
      </c>
      <c r="R20" s="205" t="str">
        <f>IF(ISNUMBER($H20),1-$H20,"")</f>
        <v/>
      </c>
      <c r="S20" s="204"/>
    </row>
    <row r="21" spans="1:19" ht="12.95" customHeight="1" x14ac:dyDescent="0.2">
      <c r="A21" s="203"/>
      <c r="B21" s="202"/>
      <c r="C21" s="201">
        <v>4</v>
      </c>
      <c r="D21" s="200"/>
      <c r="E21" s="199"/>
      <c r="F21" s="199"/>
      <c r="G21" s="198" t="str">
        <f>IF(AND(ISBLANK(D21),ISBLANK(E21)),"",D21+E21)</f>
        <v/>
      </c>
      <c r="H21" s="197" t="str">
        <f>IF(OR(ISNUMBER($G21),ISNUMBER($Q21)),(SIGN(N($G21)-N($Q21))+1)/2,"")</f>
        <v/>
      </c>
      <c r="I21" s="196">
        <f>IF(ISNUMBER(H22),(SIGN(1000*($H22-$R22)+$G22-$Q22)+1)/2,"")</f>
        <v>0</v>
      </c>
      <c r="K21" s="203"/>
      <c r="L21" s="202"/>
      <c r="M21" s="201">
        <v>4</v>
      </c>
      <c r="N21" s="200"/>
      <c r="O21" s="199"/>
      <c r="P21" s="199"/>
      <c r="Q21" s="198" t="str">
        <f>IF(AND(ISBLANK(N21),ISBLANK(O21)),"",N21+O21)</f>
        <v/>
      </c>
      <c r="R21" s="197" t="str">
        <f>IF(ISNUMBER($H21),1-$H21,"")</f>
        <v/>
      </c>
      <c r="S21" s="196">
        <f>IF(ISNUMBER($I21),1-$I21,"")</f>
        <v>1</v>
      </c>
    </row>
    <row r="22" spans="1:19" ht="15.95" customHeight="1" thickBot="1" x14ac:dyDescent="0.25">
      <c r="A22" s="195">
        <v>15906</v>
      </c>
      <c r="B22" s="194"/>
      <c r="C22" s="193" t="s">
        <v>12</v>
      </c>
      <c r="D22" s="1">
        <f>IF(ISNUMBER($G22),SUM(D18:D21),"")</f>
        <v>298</v>
      </c>
      <c r="E22" s="192">
        <f>IF(ISNUMBER($G22),SUM(E18:E21),"")</f>
        <v>98</v>
      </c>
      <c r="F22" s="192">
        <f>IF(ISNUMBER($G22),SUM(F18:F21),"")</f>
        <v>11</v>
      </c>
      <c r="G22" s="191">
        <f>IF(SUM($G18:$G21)+SUM($Q18:$Q21)&gt;0,SUM(G18:G21),"")</f>
        <v>396</v>
      </c>
      <c r="H22" s="1">
        <f>IF(ISNUMBER($G22),SUM(H18:H21),"")</f>
        <v>0</v>
      </c>
      <c r="I22" s="190"/>
      <c r="K22" s="195">
        <v>5400</v>
      </c>
      <c r="L22" s="194"/>
      <c r="M22" s="193" t="s">
        <v>12</v>
      </c>
      <c r="N22" s="1">
        <f>IF(ISNUMBER($G22),SUM(N18:N21),"")</f>
        <v>283</v>
      </c>
      <c r="O22" s="192">
        <f>IF(ISNUMBER($G22),SUM(O18:O21),"")</f>
        <v>120</v>
      </c>
      <c r="P22" s="192">
        <f>IF(ISNUMBER($G22),SUM(P18:P21),"")</f>
        <v>7</v>
      </c>
      <c r="Q22" s="191">
        <f>IF(SUM($G18:$G21)+SUM($Q18:$Q21)&gt;0,SUM(Q18:Q21),"")</f>
        <v>403</v>
      </c>
      <c r="R22" s="1">
        <f>IF(ISNUMBER($G22),SUM(R18:R21),"")</f>
        <v>2</v>
      </c>
      <c r="S22" s="190"/>
    </row>
    <row r="23" spans="1:19" ht="12.95" customHeight="1" x14ac:dyDescent="0.2">
      <c r="A23" s="220" t="s">
        <v>104</v>
      </c>
      <c r="B23" s="219"/>
      <c r="C23" s="218">
        <v>1</v>
      </c>
      <c r="D23" s="217">
        <v>139</v>
      </c>
      <c r="E23" s="216">
        <v>45</v>
      </c>
      <c r="F23" s="216">
        <v>2</v>
      </c>
      <c r="G23" s="215">
        <f>IF(AND(ISBLANK(D23),ISBLANK(E23)),"",D23+E23)</f>
        <v>184</v>
      </c>
      <c r="H23" s="214">
        <f>IF(OR(ISNUMBER($G23),ISNUMBER($Q23)),(SIGN(N($G23)-N($Q23))+1)/2,"")</f>
        <v>0</v>
      </c>
      <c r="I23" s="204"/>
      <c r="K23" s="220" t="s">
        <v>103</v>
      </c>
      <c r="L23" s="219"/>
      <c r="M23" s="218">
        <v>1</v>
      </c>
      <c r="N23" s="217">
        <v>146</v>
      </c>
      <c r="O23" s="216">
        <v>51</v>
      </c>
      <c r="P23" s="216">
        <v>3</v>
      </c>
      <c r="Q23" s="215">
        <f>IF(AND(ISBLANK(N23),ISBLANK(O23)),"",N23+O23)</f>
        <v>197</v>
      </c>
      <c r="R23" s="214">
        <f>IF(ISNUMBER($H23),1-$H23,"")</f>
        <v>1</v>
      </c>
      <c r="S23" s="204"/>
    </row>
    <row r="24" spans="1:19" ht="12.95" customHeight="1" x14ac:dyDescent="0.2">
      <c r="A24" s="213"/>
      <c r="B24" s="212"/>
      <c r="C24" s="209">
        <v>2</v>
      </c>
      <c r="D24" s="208">
        <v>148</v>
      </c>
      <c r="E24" s="207">
        <v>62</v>
      </c>
      <c r="F24" s="207">
        <v>3</v>
      </c>
      <c r="G24" s="206">
        <f>IF(AND(ISBLANK(D24),ISBLANK(E24)),"",D24+E24)</f>
        <v>210</v>
      </c>
      <c r="H24" s="205">
        <f>IF(OR(ISNUMBER($G24),ISNUMBER($Q24)),(SIGN(N($G24)-N($Q24))+1)/2,"")</f>
        <v>1</v>
      </c>
      <c r="I24" s="204"/>
      <c r="K24" s="213"/>
      <c r="L24" s="212"/>
      <c r="M24" s="209">
        <v>2</v>
      </c>
      <c r="N24" s="208">
        <v>136</v>
      </c>
      <c r="O24" s="207">
        <v>72</v>
      </c>
      <c r="P24" s="207">
        <v>4</v>
      </c>
      <c r="Q24" s="206">
        <f>IF(AND(ISBLANK(N24),ISBLANK(O24)),"",N24+O24)</f>
        <v>208</v>
      </c>
      <c r="R24" s="205">
        <f>IF(ISNUMBER($H24),1-$H24,"")</f>
        <v>0</v>
      </c>
      <c r="S24" s="204"/>
    </row>
    <row r="25" spans="1:19" ht="12.95" customHeight="1" thickBot="1" x14ac:dyDescent="0.25">
      <c r="A25" s="211" t="s">
        <v>77</v>
      </c>
      <c r="B25" s="210"/>
      <c r="C25" s="209">
        <v>3</v>
      </c>
      <c r="D25" s="208"/>
      <c r="E25" s="207"/>
      <c r="F25" s="207"/>
      <c r="G25" s="206" t="str">
        <f>IF(AND(ISBLANK(D25),ISBLANK(E25)),"",D25+E25)</f>
        <v/>
      </c>
      <c r="H25" s="205" t="str">
        <f>IF(OR(ISNUMBER($G25),ISNUMBER($Q25)),(SIGN(N($G25)-N($Q25))+1)/2,"")</f>
        <v/>
      </c>
      <c r="I25" s="204"/>
      <c r="K25" s="211" t="s">
        <v>15</v>
      </c>
      <c r="L25" s="210"/>
      <c r="M25" s="209">
        <v>3</v>
      </c>
      <c r="N25" s="208"/>
      <c r="O25" s="207"/>
      <c r="P25" s="207"/>
      <c r="Q25" s="206" t="str">
        <f>IF(AND(ISBLANK(N25),ISBLANK(O25)),"",N25+O25)</f>
        <v/>
      </c>
      <c r="R25" s="205" t="str">
        <f>IF(ISNUMBER($H25),1-$H25,"")</f>
        <v/>
      </c>
      <c r="S25" s="204"/>
    </row>
    <row r="26" spans="1:19" ht="12.95" customHeight="1" x14ac:dyDescent="0.2">
      <c r="A26" s="203"/>
      <c r="B26" s="202"/>
      <c r="C26" s="201">
        <v>4</v>
      </c>
      <c r="D26" s="200"/>
      <c r="E26" s="199"/>
      <c r="F26" s="199"/>
      <c r="G26" s="198" t="str">
        <f>IF(AND(ISBLANK(D26),ISBLANK(E26)),"",D26+E26)</f>
        <v/>
      </c>
      <c r="H26" s="197" t="str">
        <f>IF(OR(ISNUMBER($G26),ISNUMBER($Q26)),(SIGN(N($G26)-N($Q26))+1)/2,"")</f>
        <v/>
      </c>
      <c r="I26" s="196">
        <f>IF(ISNUMBER(H27),(SIGN(1000*($H27-$R27)+$G27-$Q27)+1)/2,"")</f>
        <v>0</v>
      </c>
      <c r="K26" s="203"/>
      <c r="L26" s="202"/>
      <c r="M26" s="201">
        <v>4</v>
      </c>
      <c r="N26" s="200"/>
      <c r="O26" s="199"/>
      <c r="P26" s="199"/>
      <c r="Q26" s="198" t="str">
        <f>IF(AND(ISBLANK(N26),ISBLANK(O26)),"",N26+O26)</f>
        <v/>
      </c>
      <c r="R26" s="197" t="str">
        <f>IF(ISNUMBER($H26),1-$H26,"")</f>
        <v/>
      </c>
      <c r="S26" s="196">
        <f>IF(ISNUMBER($I26),1-$I26,"")</f>
        <v>1</v>
      </c>
    </row>
    <row r="27" spans="1:19" ht="15.95" customHeight="1" thickBot="1" x14ac:dyDescent="0.25">
      <c r="A27" s="195">
        <v>22402</v>
      </c>
      <c r="B27" s="194"/>
      <c r="C27" s="193" t="s">
        <v>12</v>
      </c>
      <c r="D27" s="1">
        <f>IF(ISNUMBER($G27),SUM(D23:D26),"")</f>
        <v>287</v>
      </c>
      <c r="E27" s="192">
        <f>IF(ISNUMBER($G27),SUM(E23:E26),"")</f>
        <v>107</v>
      </c>
      <c r="F27" s="192">
        <f>IF(ISNUMBER($G27),SUM(F23:F26),"")</f>
        <v>5</v>
      </c>
      <c r="G27" s="191">
        <f>IF(SUM($G23:$G26)+SUM($Q23:$Q26)&gt;0,SUM(G23:G26),"")</f>
        <v>394</v>
      </c>
      <c r="H27" s="1">
        <f>IF(ISNUMBER($G27),SUM(H23:H26),"")</f>
        <v>1</v>
      </c>
      <c r="I27" s="190"/>
      <c r="K27" s="195">
        <v>1062</v>
      </c>
      <c r="L27" s="194"/>
      <c r="M27" s="193" t="s">
        <v>12</v>
      </c>
      <c r="N27" s="1">
        <f>IF(ISNUMBER($G27),SUM(N23:N26),"")</f>
        <v>282</v>
      </c>
      <c r="O27" s="192">
        <f>IF(ISNUMBER($G27),SUM(O23:O26),"")</f>
        <v>123</v>
      </c>
      <c r="P27" s="192">
        <f>IF(ISNUMBER($G27),SUM(P23:P26),"")</f>
        <v>7</v>
      </c>
      <c r="Q27" s="191">
        <f>IF(SUM($G23:$G26)+SUM($Q23:$Q26)&gt;0,SUM(Q23:Q26),"")</f>
        <v>405</v>
      </c>
      <c r="R27" s="1">
        <f>IF(ISNUMBER($G27),SUM(R23:R26),"")</f>
        <v>1</v>
      </c>
      <c r="S27" s="190"/>
    </row>
    <row r="28" spans="1:19" ht="12.95" customHeight="1" x14ac:dyDescent="0.2">
      <c r="A28" s="220" t="s">
        <v>102</v>
      </c>
      <c r="B28" s="219"/>
      <c r="C28" s="218">
        <v>1</v>
      </c>
      <c r="D28" s="217">
        <v>139</v>
      </c>
      <c r="E28" s="216">
        <v>41</v>
      </c>
      <c r="F28" s="216">
        <v>7</v>
      </c>
      <c r="G28" s="215">
        <f>IF(AND(ISBLANK(D28),ISBLANK(E28)),"",D28+E28)</f>
        <v>180</v>
      </c>
      <c r="H28" s="214">
        <f>IF(OR(ISNUMBER($G28),ISNUMBER($Q28)),(SIGN(N($G28)-N($Q28))+1)/2,"")</f>
        <v>0</v>
      </c>
      <c r="I28" s="204"/>
      <c r="K28" s="220" t="s">
        <v>101</v>
      </c>
      <c r="L28" s="219"/>
      <c r="M28" s="218">
        <v>1</v>
      </c>
      <c r="N28" s="217">
        <v>148</v>
      </c>
      <c r="O28" s="216">
        <v>58</v>
      </c>
      <c r="P28" s="216">
        <v>6</v>
      </c>
      <c r="Q28" s="215">
        <f>IF(AND(ISBLANK(N28),ISBLANK(O28)),"",N28+O28)</f>
        <v>206</v>
      </c>
      <c r="R28" s="214">
        <f>IF(ISNUMBER($H28),1-$H28,"")</f>
        <v>1</v>
      </c>
      <c r="S28" s="204"/>
    </row>
    <row r="29" spans="1:19" ht="12.95" customHeight="1" x14ac:dyDescent="0.2">
      <c r="A29" s="213"/>
      <c r="B29" s="212"/>
      <c r="C29" s="209">
        <v>2</v>
      </c>
      <c r="D29" s="208">
        <v>133</v>
      </c>
      <c r="E29" s="207">
        <v>70</v>
      </c>
      <c r="F29" s="207">
        <v>0</v>
      </c>
      <c r="G29" s="206">
        <f>IF(AND(ISBLANK(D29),ISBLANK(E29)),"",D29+E29)</f>
        <v>203</v>
      </c>
      <c r="H29" s="205">
        <f>IF(OR(ISNUMBER($G29),ISNUMBER($Q29)),(SIGN(N($G29)-N($Q29))+1)/2,"")</f>
        <v>1</v>
      </c>
      <c r="I29" s="204"/>
      <c r="K29" s="213"/>
      <c r="L29" s="212"/>
      <c r="M29" s="209">
        <v>2</v>
      </c>
      <c r="N29" s="208">
        <v>129</v>
      </c>
      <c r="O29" s="207">
        <v>66</v>
      </c>
      <c r="P29" s="207">
        <v>2</v>
      </c>
      <c r="Q29" s="206">
        <f>IF(AND(ISBLANK(N29),ISBLANK(O29)),"",N29+O29)</f>
        <v>195</v>
      </c>
      <c r="R29" s="205">
        <f>IF(ISNUMBER($H29),1-$H29,"")</f>
        <v>0</v>
      </c>
      <c r="S29" s="204"/>
    </row>
    <row r="30" spans="1:19" ht="12.95" customHeight="1" thickBot="1" x14ac:dyDescent="0.25">
      <c r="A30" s="211" t="s">
        <v>51</v>
      </c>
      <c r="B30" s="210"/>
      <c r="C30" s="209">
        <v>3</v>
      </c>
      <c r="D30" s="208"/>
      <c r="E30" s="207"/>
      <c r="F30" s="207"/>
      <c r="G30" s="206" t="str">
        <f>IF(AND(ISBLANK(D30),ISBLANK(E30)),"",D30+E30)</f>
        <v/>
      </c>
      <c r="H30" s="205" t="str">
        <f>IF(OR(ISNUMBER($G30),ISNUMBER($Q30)),(SIGN(N($G30)-N($Q30))+1)/2,"")</f>
        <v/>
      </c>
      <c r="I30" s="204"/>
      <c r="K30" s="211" t="s">
        <v>100</v>
      </c>
      <c r="L30" s="210"/>
      <c r="M30" s="209">
        <v>3</v>
      </c>
      <c r="N30" s="208"/>
      <c r="O30" s="207"/>
      <c r="P30" s="207"/>
      <c r="Q30" s="206" t="str">
        <f>IF(AND(ISBLANK(N30),ISBLANK(O30)),"",N30+O30)</f>
        <v/>
      </c>
      <c r="R30" s="205" t="str">
        <f>IF(ISNUMBER($H30),1-$H30,"")</f>
        <v/>
      </c>
      <c r="S30" s="204"/>
    </row>
    <row r="31" spans="1:19" ht="12.95" customHeight="1" x14ac:dyDescent="0.2">
      <c r="A31" s="203"/>
      <c r="B31" s="202"/>
      <c r="C31" s="201">
        <v>4</v>
      </c>
      <c r="D31" s="200"/>
      <c r="E31" s="199"/>
      <c r="F31" s="199"/>
      <c r="G31" s="198" t="str">
        <f>IF(AND(ISBLANK(D31),ISBLANK(E31)),"",D31+E31)</f>
        <v/>
      </c>
      <c r="H31" s="197" t="str">
        <f>IF(OR(ISNUMBER($G31),ISNUMBER($Q31)),(SIGN(N($G31)-N($Q31))+1)/2,"")</f>
        <v/>
      </c>
      <c r="I31" s="196">
        <f>IF(ISNUMBER(H32),(SIGN(1000*($H32-$R32)+$G32-$Q32)+1)/2,"")</f>
        <v>0</v>
      </c>
      <c r="K31" s="203"/>
      <c r="L31" s="202"/>
      <c r="M31" s="201">
        <v>4</v>
      </c>
      <c r="N31" s="200"/>
      <c r="O31" s="199"/>
      <c r="P31" s="199"/>
      <c r="Q31" s="198" t="str">
        <f>IF(AND(ISBLANK(N31),ISBLANK(O31)),"",N31+O31)</f>
        <v/>
      </c>
      <c r="R31" s="197" t="str">
        <f>IF(ISNUMBER($H31),1-$H31,"")</f>
        <v/>
      </c>
      <c r="S31" s="196">
        <f>IF(ISNUMBER($I31),1-$I31,"")</f>
        <v>1</v>
      </c>
    </row>
    <row r="32" spans="1:19" ht="15.95" customHeight="1" thickBot="1" x14ac:dyDescent="0.25">
      <c r="A32" s="195">
        <v>5751</v>
      </c>
      <c r="B32" s="194"/>
      <c r="C32" s="193" t="s">
        <v>12</v>
      </c>
      <c r="D32" s="1">
        <f>IF(ISNUMBER($G32),SUM(D28:D31),"")</f>
        <v>272</v>
      </c>
      <c r="E32" s="192">
        <f>IF(ISNUMBER($G32),SUM(E28:E31),"")</f>
        <v>111</v>
      </c>
      <c r="F32" s="192">
        <f>IF(ISNUMBER($G32),SUM(F28:F31),"")</f>
        <v>7</v>
      </c>
      <c r="G32" s="191">
        <f>IF(SUM($G28:$G31)+SUM($Q28:$Q31)&gt;0,SUM(G28:G31),"")</f>
        <v>383</v>
      </c>
      <c r="H32" s="1">
        <f>IF(ISNUMBER($G32),SUM(H28:H31),"")</f>
        <v>1</v>
      </c>
      <c r="I32" s="190"/>
      <c r="K32" s="195">
        <v>10013</v>
      </c>
      <c r="L32" s="194"/>
      <c r="M32" s="193" t="s">
        <v>12</v>
      </c>
      <c r="N32" s="1">
        <f>IF(ISNUMBER($G32),SUM(N28:N31),"")</f>
        <v>277</v>
      </c>
      <c r="O32" s="192">
        <f>IF(ISNUMBER($G32),SUM(O28:O31),"")</f>
        <v>124</v>
      </c>
      <c r="P32" s="192">
        <f>IF(ISNUMBER($G32),SUM(P28:P31),"")</f>
        <v>8</v>
      </c>
      <c r="Q32" s="191">
        <f>IF(SUM($G28:$G31)+SUM($Q28:$Q31)&gt;0,SUM(Q28:Q31),"")</f>
        <v>401</v>
      </c>
      <c r="R32" s="1">
        <f>IF(ISNUMBER($G32),SUM(R28:R31),"")</f>
        <v>1</v>
      </c>
      <c r="S32" s="190"/>
    </row>
    <row r="33" spans="1:19" ht="12.95" customHeight="1" x14ac:dyDescent="0.2">
      <c r="A33" s="220" t="s">
        <v>99</v>
      </c>
      <c r="B33" s="219"/>
      <c r="C33" s="218">
        <v>1</v>
      </c>
      <c r="D33" s="217">
        <v>141</v>
      </c>
      <c r="E33" s="216">
        <v>52</v>
      </c>
      <c r="F33" s="216">
        <v>5</v>
      </c>
      <c r="G33" s="215">
        <f>IF(AND(ISBLANK(D33),ISBLANK(E33)),"",D33+E33)</f>
        <v>193</v>
      </c>
      <c r="H33" s="214">
        <f>IF(OR(ISNUMBER($G33),ISNUMBER($Q33)),(SIGN(N($G33)-N($Q33))+1)/2,"")</f>
        <v>1</v>
      </c>
      <c r="I33" s="204"/>
      <c r="K33" s="220" t="s">
        <v>98</v>
      </c>
      <c r="L33" s="219"/>
      <c r="M33" s="218">
        <v>1</v>
      </c>
      <c r="N33" s="217">
        <v>123</v>
      </c>
      <c r="O33" s="216">
        <v>41</v>
      </c>
      <c r="P33" s="216">
        <v>5</v>
      </c>
      <c r="Q33" s="215">
        <f>IF(AND(ISBLANK(N33),ISBLANK(O33)),"",N33+O33)</f>
        <v>164</v>
      </c>
      <c r="R33" s="214">
        <f>IF(ISNUMBER($H33),1-$H33,"")</f>
        <v>0</v>
      </c>
      <c r="S33" s="204"/>
    </row>
    <row r="34" spans="1:19" ht="12.95" customHeight="1" x14ac:dyDescent="0.2">
      <c r="A34" s="213"/>
      <c r="B34" s="212"/>
      <c r="C34" s="209">
        <v>2</v>
      </c>
      <c r="D34" s="208">
        <v>145</v>
      </c>
      <c r="E34" s="207">
        <v>45</v>
      </c>
      <c r="F34" s="207">
        <v>5</v>
      </c>
      <c r="G34" s="206">
        <f>IF(AND(ISBLANK(D34),ISBLANK(E34)),"",D34+E34)</f>
        <v>190</v>
      </c>
      <c r="H34" s="205">
        <f>IF(OR(ISNUMBER($G34),ISNUMBER($Q34)),(SIGN(N($G34)-N($Q34))+1)/2,"")</f>
        <v>1</v>
      </c>
      <c r="I34" s="204"/>
      <c r="K34" s="213"/>
      <c r="L34" s="212"/>
      <c r="M34" s="209">
        <v>2</v>
      </c>
      <c r="N34" s="208">
        <v>110</v>
      </c>
      <c r="O34" s="207">
        <v>43</v>
      </c>
      <c r="P34" s="207">
        <v>6</v>
      </c>
      <c r="Q34" s="206">
        <f>IF(AND(ISBLANK(N34),ISBLANK(O34)),"",N34+O34)</f>
        <v>153</v>
      </c>
      <c r="R34" s="205">
        <f>IF(ISNUMBER($H34),1-$H34,"")</f>
        <v>0</v>
      </c>
      <c r="S34" s="204"/>
    </row>
    <row r="35" spans="1:19" ht="12.95" customHeight="1" thickBot="1" x14ac:dyDescent="0.25">
      <c r="A35" s="211" t="s">
        <v>16</v>
      </c>
      <c r="B35" s="210"/>
      <c r="C35" s="209">
        <v>3</v>
      </c>
      <c r="D35" s="208"/>
      <c r="E35" s="207"/>
      <c r="F35" s="207"/>
      <c r="G35" s="206" t="str">
        <f>IF(AND(ISBLANK(D35),ISBLANK(E35)),"",D35+E35)</f>
        <v/>
      </c>
      <c r="H35" s="205" t="str">
        <f>IF(OR(ISNUMBER($G35),ISNUMBER($Q35)),(SIGN(N($G35)-N($Q35))+1)/2,"")</f>
        <v/>
      </c>
      <c r="I35" s="204"/>
      <c r="K35" s="211" t="s">
        <v>97</v>
      </c>
      <c r="L35" s="210"/>
      <c r="M35" s="209">
        <v>3</v>
      </c>
      <c r="N35" s="208"/>
      <c r="O35" s="207"/>
      <c r="P35" s="207"/>
      <c r="Q35" s="206" t="str">
        <f>IF(AND(ISBLANK(N35),ISBLANK(O35)),"",N35+O35)</f>
        <v/>
      </c>
      <c r="R35" s="205" t="str">
        <f>IF(ISNUMBER($H35),1-$H35,"")</f>
        <v/>
      </c>
      <c r="S35" s="204"/>
    </row>
    <row r="36" spans="1:19" ht="12.95" customHeight="1" x14ac:dyDescent="0.2">
      <c r="A36" s="203"/>
      <c r="B36" s="202"/>
      <c r="C36" s="201">
        <v>4</v>
      </c>
      <c r="D36" s="200"/>
      <c r="E36" s="199"/>
      <c r="F36" s="199"/>
      <c r="G36" s="198" t="str">
        <f>IF(AND(ISBLANK(D36),ISBLANK(E36)),"",D36+E36)</f>
        <v/>
      </c>
      <c r="H36" s="197" t="str">
        <f>IF(OR(ISNUMBER($G36),ISNUMBER($Q36)),(SIGN(N($G36)-N($Q36))+1)/2,"")</f>
        <v/>
      </c>
      <c r="I36" s="196">
        <f>IF(ISNUMBER(H37),(SIGN(1000*($H37-$R37)+$G37-$Q37)+1)/2,"")</f>
        <v>1</v>
      </c>
      <c r="K36" s="203"/>
      <c r="L36" s="202"/>
      <c r="M36" s="201">
        <v>4</v>
      </c>
      <c r="N36" s="200"/>
      <c r="O36" s="199"/>
      <c r="P36" s="199"/>
      <c r="Q36" s="198" t="str">
        <f>IF(AND(ISBLANK(N36),ISBLANK(O36)),"",N36+O36)</f>
        <v/>
      </c>
      <c r="R36" s="197" t="str">
        <f>IF(ISNUMBER($H36),1-$H36,"")</f>
        <v/>
      </c>
      <c r="S36" s="196">
        <f>IF(ISNUMBER($I36),1-$I36,"")</f>
        <v>0</v>
      </c>
    </row>
    <row r="37" spans="1:19" ht="15.95" customHeight="1" thickBot="1" x14ac:dyDescent="0.25">
      <c r="A37" s="195">
        <v>22479</v>
      </c>
      <c r="B37" s="194"/>
      <c r="C37" s="193" t="s">
        <v>12</v>
      </c>
      <c r="D37" s="1">
        <f>IF(ISNUMBER($G37),SUM(D33:D36),"")</f>
        <v>286</v>
      </c>
      <c r="E37" s="192">
        <f>IF(ISNUMBER($G37),SUM(E33:E36),"")</f>
        <v>97</v>
      </c>
      <c r="F37" s="192">
        <f>IF(ISNUMBER($G37),SUM(F33:F36),"")</f>
        <v>10</v>
      </c>
      <c r="G37" s="191">
        <f>IF(SUM($G33:$G36)+SUM($Q33:$Q36)&gt;0,SUM(G33:G36),"")</f>
        <v>383</v>
      </c>
      <c r="H37" s="1">
        <f>IF(ISNUMBER($G37),SUM(H33:H36),"")</f>
        <v>2</v>
      </c>
      <c r="I37" s="190"/>
      <c r="K37" s="195">
        <v>1367</v>
      </c>
      <c r="L37" s="194"/>
      <c r="M37" s="193" t="s">
        <v>12</v>
      </c>
      <c r="N37" s="1">
        <f>IF(ISNUMBER($G37),SUM(N33:N36),"")</f>
        <v>233</v>
      </c>
      <c r="O37" s="192">
        <f>IF(ISNUMBER($G37),SUM(O33:O36),"")</f>
        <v>84</v>
      </c>
      <c r="P37" s="192">
        <f>IF(ISNUMBER($G37),SUM(P33:P36),"")</f>
        <v>11</v>
      </c>
      <c r="Q37" s="191">
        <f>IF(SUM($G33:$G36)+SUM($Q33:$Q36)&gt;0,SUM(Q33:Q36),"")</f>
        <v>317</v>
      </c>
      <c r="R37" s="1">
        <f>IF(ISNUMBER($G37),SUM(R33:R36),"")</f>
        <v>0</v>
      </c>
      <c r="S37" s="190"/>
    </row>
    <row r="38" spans="1:19" ht="5.0999999999999996" customHeight="1" thickBot="1" x14ac:dyDescent="0.25"/>
    <row r="39" spans="1:19" ht="20.100000000000001" customHeight="1" thickBot="1" x14ac:dyDescent="0.25">
      <c r="A39" s="189"/>
      <c r="B39" s="188"/>
      <c r="C39" s="187" t="s">
        <v>21</v>
      </c>
      <c r="D39" s="186">
        <f>IF(ISNUMBER($G39),SUM(D12,D17,D22,D27,D32,D37),"")</f>
        <v>1696</v>
      </c>
      <c r="E39" s="185">
        <f>IF(ISNUMBER($G39),SUM(E12,E17,E22,E27,E32,E37),"")</f>
        <v>641</v>
      </c>
      <c r="F39" s="185">
        <f>IF(ISNUMBER($G39),SUM(F12,F17,F22,F27,F32,F37),"")</f>
        <v>56</v>
      </c>
      <c r="G39" s="184">
        <f>IF(SUM($G$8:$G$37)+SUM($Q$8:$Q$37)&gt;0,SUM(G12,G17,G22,G27,G32,G37),"")</f>
        <v>2337</v>
      </c>
      <c r="H39" s="183">
        <f>IF(SUM($G$8:$G$37)+SUM($Q$8:$Q$37)&gt;0,SUM(H12,H17,H22,H27,H32,H37),"")</f>
        <v>5</v>
      </c>
      <c r="I39" s="182">
        <f>IF(ISNUMBER($G39),(SIGN($G39-$Q39)+1)/IF(COUNT(I$11,I$16,I$21,I$26,I$31,I$36)&gt;3,1,2),"")</f>
        <v>2</v>
      </c>
      <c r="K39" s="189"/>
      <c r="L39" s="188"/>
      <c r="M39" s="187" t="s">
        <v>21</v>
      </c>
      <c r="N39" s="186">
        <f>IF(ISNUMBER($G39),SUM(N12,N17,N22,N27,N32,N37),"")</f>
        <v>1614</v>
      </c>
      <c r="O39" s="185">
        <f>IF(ISNUMBER($G39),SUM(O12,O17,O22,O27,O32,O37),"")</f>
        <v>722</v>
      </c>
      <c r="P39" s="185">
        <f>IF(ISNUMBER($G39),SUM(P12,P17,P22,P27,P32,P37),"")</f>
        <v>54</v>
      </c>
      <c r="Q39" s="184">
        <f>IF(SUM($G$8:$G$37)+SUM($Q$8:$Q$37)&gt;0,SUM(Q12,Q17,Q22,Q27,Q32,Q37),"")</f>
        <v>2336</v>
      </c>
      <c r="R39" s="183">
        <f>IF(SUM($G$8:$G$37)+SUM($Q$8:$Q$37)&gt;0,SUM(R12,R17,R22,R27,R32,R37),"")</f>
        <v>7</v>
      </c>
      <c r="S39" s="182">
        <f>IF(ISNUMBER($I39),IF(COUNT(S$11,S$16,S$21,S$26,S$31,S$36)&gt;3,2,1)-$I39,"")</f>
        <v>0</v>
      </c>
    </row>
    <row r="40" spans="1:19" ht="5.0999999999999996" customHeight="1" thickBot="1" x14ac:dyDescent="0.25"/>
    <row r="41" spans="1:19" ht="18" customHeight="1" thickBot="1" x14ac:dyDescent="0.25">
      <c r="A41" s="2"/>
      <c r="B41" s="3" t="s">
        <v>22</v>
      </c>
      <c r="C41" s="181" t="s">
        <v>96</v>
      </c>
      <c r="D41" s="181"/>
      <c r="E41" s="181"/>
      <c r="G41" s="180" t="s">
        <v>23</v>
      </c>
      <c r="H41" s="180"/>
      <c r="I41" s="179">
        <f>IF(ISNUMBER(I$39),SUM(I11,I16,I21,I26,I31,I36,I39),"")</f>
        <v>4</v>
      </c>
      <c r="K41" s="2"/>
      <c r="L41" s="3" t="s">
        <v>22</v>
      </c>
      <c r="M41" s="181" t="s">
        <v>95</v>
      </c>
      <c r="N41" s="181"/>
      <c r="O41" s="181"/>
      <c r="Q41" s="180" t="s">
        <v>23</v>
      </c>
      <c r="R41" s="180"/>
      <c r="S41" s="179">
        <f>IF(ISNUMBER(S$39),SUM(S11,S16,S21,S26,S31,S36,S39),"")</f>
        <v>4</v>
      </c>
    </row>
    <row r="42" spans="1:19" ht="18" customHeight="1" x14ac:dyDescent="0.2">
      <c r="A42" s="2"/>
      <c r="B42" s="3" t="s">
        <v>24</v>
      </c>
      <c r="C42" s="35"/>
      <c r="D42" s="35"/>
      <c r="E42" s="35"/>
      <c r="G42" s="178"/>
      <c r="H42" s="178"/>
      <c r="I42" s="178"/>
      <c r="K42" s="2"/>
      <c r="L42" s="3" t="s">
        <v>24</v>
      </c>
      <c r="M42" s="35"/>
      <c r="N42" s="35"/>
      <c r="O42" s="35"/>
      <c r="Q42" s="178"/>
      <c r="R42" s="178"/>
      <c r="S42" s="178"/>
    </row>
    <row r="43" spans="1:19" ht="20.100000000000001" customHeight="1" x14ac:dyDescent="0.2">
      <c r="A43" s="3" t="s">
        <v>25</v>
      </c>
      <c r="B43" s="3" t="s">
        <v>26</v>
      </c>
      <c r="C43" s="36"/>
      <c r="D43" s="36"/>
      <c r="E43" s="36"/>
      <c r="F43" s="36"/>
      <c r="G43" s="36"/>
      <c r="H43" s="36"/>
      <c r="I43" s="3"/>
      <c r="J43" s="3"/>
      <c r="K43" s="3" t="s">
        <v>27</v>
      </c>
      <c r="L43" s="177"/>
      <c r="M43" s="177"/>
      <c r="O43" s="3" t="s">
        <v>24</v>
      </c>
      <c r="P43" s="36"/>
      <c r="Q43" s="36"/>
      <c r="R43" s="36"/>
      <c r="S43" s="36"/>
    </row>
    <row r="44" spans="1:19" ht="9.9499999999999993" customHeight="1" x14ac:dyDescent="0.2">
      <c r="E44" s="2"/>
      <c r="H44" s="2"/>
    </row>
    <row r="45" spans="1:19" ht="30" customHeight="1" x14ac:dyDescent="0.3">
      <c r="A45" s="176" t="str">
        <f>"Technické podmínky utkání:   " &amp; $B$3 &amp; IF(ISBLANK($B$3),""," – ") &amp; $L$3</f>
        <v>Technické podmínky utkání:   DP PRAHA A – SLAVOJ  D</v>
      </c>
    </row>
    <row r="46" spans="1:19" ht="20.100000000000001" customHeight="1" x14ac:dyDescent="0.2">
      <c r="B46" s="172" t="s">
        <v>48</v>
      </c>
      <c r="C46" s="175">
        <v>0.70833333333333337</v>
      </c>
      <c r="D46" s="174"/>
      <c r="I46" s="172" t="s">
        <v>47</v>
      </c>
      <c r="J46" s="174">
        <v>21</v>
      </c>
      <c r="K46" s="174"/>
    </row>
    <row r="47" spans="1:19" ht="20.100000000000001" customHeight="1" x14ac:dyDescent="0.2">
      <c r="B47" s="172" t="s">
        <v>46</v>
      </c>
      <c r="C47" s="173"/>
      <c r="D47" s="173"/>
      <c r="I47" s="172" t="s">
        <v>44</v>
      </c>
      <c r="J47" s="173">
        <v>3</v>
      </c>
      <c r="K47" s="173"/>
      <c r="P47" s="172" t="s">
        <v>43</v>
      </c>
      <c r="Q47" s="171">
        <v>43706</v>
      </c>
      <c r="R47" s="170"/>
      <c r="S47" s="170"/>
    </row>
    <row r="48" spans="1:19" ht="9.9499999999999993" customHeight="1" x14ac:dyDescent="0.2"/>
    <row r="49" spans="1:19" ht="15" customHeight="1" x14ac:dyDescent="0.2">
      <c r="A49" s="32" t="s">
        <v>30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</row>
    <row r="50" spans="1:19" ht="81" customHeight="1" x14ac:dyDescent="0.2">
      <c r="A50" s="161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59"/>
    </row>
    <row r="51" spans="1:19" ht="5.0999999999999996" customHeight="1" x14ac:dyDescent="0.2"/>
    <row r="52" spans="1:19" ht="15" customHeight="1" x14ac:dyDescent="0.2">
      <c r="A52" s="32" t="s">
        <v>31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4"/>
    </row>
    <row r="53" spans="1:19" ht="6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1:19" ht="21" customHeight="1" x14ac:dyDescent="0.2">
      <c r="A54" s="8" t="s">
        <v>1</v>
      </c>
      <c r="B54" s="6"/>
      <c r="C54" s="6"/>
      <c r="D54" s="6"/>
      <c r="E54" s="6"/>
      <c r="F54" s="6"/>
      <c r="G54" s="6"/>
      <c r="H54" s="6"/>
      <c r="I54" s="6"/>
      <c r="J54" s="6"/>
      <c r="K54" s="9" t="s">
        <v>2</v>
      </c>
      <c r="L54" s="6"/>
      <c r="M54" s="6"/>
      <c r="N54" s="6"/>
      <c r="O54" s="6"/>
      <c r="P54" s="6"/>
      <c r="Q54" s="6"/>
      <c r="R54" s="6"/>
      <c r="S54" s="7"/>
    </row>
    <row r="55" spans="1:19" ht="21" customHeight="1" x14ac:dyDescent="0.2">
      <c r="A55" s="10"/>
      <c r="B55" s="11" t="s">
        <v>32</v>
      </c>
      <c r="C55" s="12"/>
      <c r="D55" s="13"/>
      <c r="E55" s="11" t="s">
        <v>33</v>
      </c>
      <c r="F55" s="12"/>
      <c r="G55" s="12"/>
      <c r="H55" s="12"/>
      <c r="I55" s="13"/>
      <c r="J55" s="6"/>
      <c r="K55" s="14"/>
      <c r="L55" s="11" t="s">
        <v>32</v>
      </c>
      <c r="M55" s="12"/>
      <c r="N55" s="13"/>
      <c r="O55" s="11" t="s">
        <v>33</v>
      </c>
      <c r="P55" s="12"/>
      <c r="Q55" s="12"/>
      <c r="R55" s="12"/>
      <c r="S55" s="15"/>
    </row>
    <row r="56" spans="1:19" ht="21" customHeight="1" x14ac:dyDescent="0.2">
      <c r="A56" s="16" t="s">
        <v>34</v>
      </c>
      <c r="B56" s="17" t="s">
        <v>35</v>
      </c>
      <c r="C56" s="18"/>
      <c r="D56" s="19" t="s">
        <v>36</v>
      </c>
      <c r="E56" s="17" t="s">
        <v>35</v>
      </c>
      <c r="F56" s="20"/>
      <c r="G56" s="20"/>
      <c r="H56" s="21"/>
      <c r="I56" s="19" t="s">
        <v>36</v>
      </c>
      <c r="J56" s="6"/>
      <c r="K56" s="22" t="s">
        <v>34</v>
      </c>
      <c r="L56" s="17" t="s">
        <v>35</v>
      </c>
      <c r="M56" s="18"/>
      <c r="N56" s="19" t="s">
        <v>36</v>
      </c>
      <c r="O56" s="17" t="s">
        <v>35</v>
      </c>
      <c r="P56" s="20"/>
      <c r="Q56" s="20"/>
      <c r="R56" s="21"/>
      <c r="S56" s="23" t="s">
        <v>36</v>
      </c>
    </row>
    <row r="57" spans="1:19" ht="21" customHeight="1" x14ac:dyDescent="0.2">
      <c r="A57" s="24"/>
      <c r="B57" s="29"/>
      <c r="C57" s="30"/>
      <c r="D57" s="169"/>
      <c r="E57" s="29"/>
      <c r="F57" s="31"/>
      <c r="G57" s="31"/>
      <c r="H57" s="30"/>
      <c r="I57" s="169"/>
      <c r="J57" s="6"/>
      <c r="K57" s="25"/>
      <c r="L57" s="29"/>
      <c r="M57" s="30"/>
      <c r="N57" s="169"/>
      <c r="O57" s="29"/>
      <c r="P57" s="31"/>
      <c r="Q57" s="31"/>
      <c r="R57" s="30"/>
      <c r="S57" s="168"/>
    </row>
    <row r="58" spans="1:19" ht="21" customHeight="1" x14ac:dyDescent="0.2">
      <c r="A58" s="24"/>
      <c r="B58" s="29"/>
      <c r="C58" s="30"/>
      <c r="D58" s="169"/>
      <c r="E58" s="29"/>
      <c r="F58" s="31"/>
      <c r="G58" s="31"/>
      <c r="H58" s="30"/>
      <c r="I58" s="169"/>
      <c r="J58" s="6"/>
      <c r="K58" s="25"/>
      <c r="L58" s="29"/>
      <c r="M58" s="30"/>
      <c r="N58" s="169"/>
      <c r="O58" s="29"/>
      <c r="P58" s="31"/>
      <c r="Q58" s="31"/>
      <c r="R58" s="30"/>
      <c r="S58" s="168"/>
    </row>
    <row r="59" spans="1:19" ht="12" customHeight="1" x14ac:dyDescent="0.2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8"/>
    </row>
    <row r="60" spans="1:19" ht="5.0999999999999996" customHeight="1" x14ac:dyDescent="0.2"/>
    <row r="61" spans="1:19" ht="15" customHeight="1" x14ac:dyDescent="0.2">
      <c r="A61" s="167" t="s">
        <v>37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5"/>
    </row>
    <row r="62" spans="1:19" ht="81" customHeight="1" x14ac:dyDescent="0.2">
      <c r="A62" s="164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2"/>
    </row>
    <row r="63" spans="1:19" ht="5.0999999999999996" customHeight="1" x14ac:dyDescent="0.2"/>
    <row r="64" spans="1:19" ht="15" customHeight="1" x14ac:dyDescent="0.2">
      <c r="A64" s="32" t="s">
        <v>38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4"/>
    </row>
    <row r="65" spans="1:19" ht="81" customHeight="1" x14ac:dyDescent="0.2">
      <c r="A65" s="161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59"/>
    </row>
    <row r="66" spans="1:19" ht="30" customHeight="1" x14ac:dyDescent="0.2">
      <c r="A66" s="158"/>
      <c r="B66" s="157" t="s">
        <v>40</v>
      </c>
      <c r="C66" s="156"/>
      <c r="D66" s="156"/>
      <c r="E66" s="156"/>
      <c r="F66" s="156"/>
      <c r="G66" s="156"/>
      <c r="H66" s="156"/>
    </row>
  </sheetData>
  <sheetProtection password="FC6B" sheet="1" objects="1" scenarios="1"/>
  <dataConsolidate/>
  <mergeCells count="95">
    <mergeCell ref="K13:L14"/>
    <mergeCell ref="A10:B11"/>
    <mergeCell ref="A12:B12"/>
    <mergeCell ref="A13:B14"/>
    <mergeCell ref="S21:S22"/>
    <mergeCell ref="K18:L19"/>
    <mergeCell ref="K20:L21"/>
    <mergeCell ref="K22:L22"/>
    <mergeCell ref="K15:L16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R5:S5"/>
    <mergeCell ref="K8:L9"/>
    <mergeCell ref="K10:L11"/>
    <mergeCell ref="M5:M6"/>
    <mergeCell ref="K5:L5"/>
    <mergeCell ref="K6:L6"/>
    <mergeCell ref="S11:S12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D5:G5"/>
    <mergeCell ref="H5:I5"/>
    <mergeCell ref="A30:B31"/>
    <mergeCell ref="A32:B32"/>
    <mergeCell ref="I31:I32"/>
    <mergeCell ref="A33:B34"/>
    <mergeCell ref="I11:I12"/>
    <mergeCell ref="L3:S3"/>
    <mergeCell ref="L1:N1"/>
    <mergeCell ref="O1:P1"/>
    <mergeCell ref="Q1:S1"/>
    <mergeCell ref="B3:I3"/>
    <mergeCell ref="B1:C2"/>
    <mergeCell ref="D1:I1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C5:C6"/>
    <mergeCell ref="J46:K46"/>
    <mergeCell ref="C47:D47"/>
    <mergeCell ref="J47:K47"/>
    <mergeCell ref="G41:H41"/>
    <mergeCell ref="K23:L24"/>
    <mergeCell ref="K28:L29"/>
    <mergeCell ref="K30:L31"/>
    <mergeCell ref="K32:L32"/>
    <mergeCell ref="K27:L27"/>
    <mergeCell ref="I26:I27"/>
    <mergeCell ref="C66:H66"/>
    <mergeCell ref="A61:S61"/>
    <mergeCell ref="A62:S62"/>
    <mergeCell ref="A64:S64"/>
    <mergeCell ref="A65:S65"/>
    <mergeCell ref="Q41:R41"/>
    <mergeCell ref="A52:S52"/>
    <mergeCell ref="Q47:S47"/>
    <mergeCell ref="A49:S49"/>
    <mergeCell ref="A50:S50"/>
    <mergeCell ref="C41:E41"/>
    <mergeCell ref="C42:E42"/>
    <mergeCell ref="C43:H43"/>
    <mergeCell ref="L43:M43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</mergeCells>
  <dataValidations count="2">
    <dataValidation type="date" allowBlank="1" showInputMessage="1" showErrorMessage="1" sqref="Q1:S1 JM1:JO1 TI1:TK1 ADE1:ADG1 ANA1:ANC1 AWW1:AWY1 BGS1:BGU1 BQO1:BQQ1 CAK1:CAM1 CKG1:CKI1 CUC1:CUE1 DDY1:DEA1 DNU1:DNW1 DXQ1:DXS1 EHM1:EHO1 ERI1:ERK1 FBE1:FBG1 FLA1:FLC1 FUW1:FUY1 GES1:GEU1 GOO1:GOQ1 GYK1:GYM1 HIG1:HII1 HSC1:HSE1 IBY1:ICA1 ILU1:ILW1 IVQ1:IVS1 JFM1:JFO1 JPI1:JPK1 JZE1:JZG1 KJA1:KJC1 KSW1:KSY1 LCS1:LCU1 LMO1:LMQ1 LWK1:LWM1 MGG1:MGI1 MQC1:MQE1 MZY1:NAA1 NJU1:NJW1 NTQ1:NTS1 ODM1:ODO1 ONI1:ONK1 OXE1:OXG1 PHA1:PHC1 PQW1:PQY1 QAS1:QAU1 QKO1:QKQ1 QUK1:QUM1 REG1:REI1 ROC1:ROE1 RXY1:RYA1 SHU1:SHW1 SRQ1:SRS1 TBM1:TBO1 TLI1:TLK1 TVE1:TVG1 UFA1:UFC1 UOW1:UOY1 UYS1:UYU1 VIO1:VIQ1 VSK1:VSM1 WCG1:WCI1 WMC1:WME1 WVY1:WWA1 Q65537:S65537 JM65537:JO65537 TI65537:TK65537 ADE65537:ADG65537 ANA65537:ANC65537 AWW65537:AWY65537 BGS65537:BGU65537 BQO65537:BQQ65537 CAK65537:CAM65537 CKG65537:CKI65537 CUC65537:CUE65537 DDY65537:DEA65537 DNU65537:DNW65537 DXQ65537:DXS65537 EHM65537:EHO65537 ERI65537:ERK65537 FBE65537:FBG65537 FLA65537:FLC65537 FUW65537:FUY65537 GES65537:GEU65537 GOO65537:GOQ65537 GYK65537:GYM65537 HIG65537:HII65537 HSC65537:HSE65537 IBY65537:ICA65537 ILU65537:ILW65537 IVQ65537:IVS65537 JFM65537:JFO65537 JPI65537:JPK65537 JZE65537:JZG65537 KJA65537:KJC65537 KSW65537:KSY65537 LCS65537:LCU65537 LMO65537:LMQ65537 LWK65537:LWM65537 MGG65537:MGI65537 MQC65537:MQE65537 MZY65537:NAA65537 NJU65537:NJW65537 NTQ65537:NTS65537 ODM65537:ODO65537 ONI65537:ONK65537 OXE65537:OXG65537 PHA65537:PHC65537 PQW65537:PQY65537 QAS65537:QAU65537 QKO65537:QKQ65537 QUK65537:QUM65537 REG65537:REI65537 ROC65537:ROE65537 RXY65537:RYA65537 SHU65537:SHW65537 SRQ65537:SRS65537 TBM65537:TBO65537 TLI65537:TLK65537 TVE65537:TVG65537 UFA65537:UFC65537 UOW65537:UOY65537 UYS65537:UYU65537 VIO65537:VIQ65537 VSK65537:VSM65537 WCG65537:WCI65537 WMC65537:WME65537 WVY65537:WWA65537 Q131073:S131073 JM131073:JO131073 TI131073:TK131073 ADE131073:ADG131073 ANA131073:ANC131073 AWW131073:AWY131073 BGS131073:BGU131073 BQO131073:BQQ131073 CAK131073:CAM131073 CKG131073:CKI131073 CUC131073:CUE131073 DDY131073:DEA131073 DNU131073:DNW131073 DXQ131073:DXS131073 EHM131073:EHO131073 ERI131073:ERK131073 FBE131073:FBG131073 FLA131073:FLC131073 FUW131073:FUY131073 GES131073:GEU131073 GOO131073:GOQ131073 GYK131073:GYM131073 HIG131073:HII131073 HSC131073:HSE131073 IBY131073:ICA131073 ILU131073:ILW131073 IVQ131073:IVS131073 JFM131073:JFO131073 JPI131073:JPK131073 JZE131073:JZG131073 KJA131073:KJC131073 KSW131073:KSY131073 LCS131073:LCU131073 LMO131073:LMQ131073 LWK131073:LWM131073 MGG131073:MGI131073 MQC131073:MQE131073 MZY131073:NAA131073 NJU131073:NJW131073 NTQ131073:NTS131073 ODM131073:ODO131073 ONI131073:ONK131073 OXE131073:OXG131073 PHA131073:PHC131073 PQW131073:PQY131073 QAS131073:QAU131073 QKO131073:QKQ131073 QUK131073:QUM131073 REG131073:REI131073 ROC131073:ROE131073 RXY131073:RYA131073 SHU131073:SHW131073 SRQ131073:SRS131073 TBM131073:TBO131073 TLI131073:TLK131073 TVE131073:TVG131073 UFA131073:UFC131073 UOW131073:UOY131073 UYS131073:UYU131073 VIO131073:VIQ131073 VSK131073:VSM131073 WCG131073:WCI131073 WMC131073:WME131073 WVY131073:WWA131073 Q196609:S196609 JM196609:JO196609 TI196609:TK196609 ADE196609:ADG196609 ANA196609:ANC196609 AWW196609:AWY196609 BGS196609:BGU196609 BQO196609:BQQ196609 CAK196609:CAM196609 CKG196609:CKI196609 CUC196609:CUE196609 DDY196609:DEA196609 DNU196609:DNW196609 DXQ196609:DXS196609 EHM196609:EHO196609 ERI196609:ERK196609 FBE196609:FBG196609 FLA196609:FLC196609 FUW196609:FUY196609 GES196609:GEU196609 GOO196609:GOQ196609 GYK196609:GYM196609 HIG196609:HII196609 HSC196609:HSE196609 IBY196609:ICA196609 ILU196609:ILW196609 IVQ196609:IVS196609 JFM196609:JFO196609 JPI196609:JPK196609 JZE196609:JZG196609 KJA196609:KJC196609 KSW196609:KSY196609 LCS196609:LCU196609 LMO196609:LMQ196609 LWK196609:LWM196609 MGG196609:MGI196609 MQC196609:MQE196609 MZY196609:NAA196609 NJU196609:NJW196609 NTQ196609:NTS196609 ODM196609:ODO196609 ONI196609:ONK196609 OXE196609:OXG196609 PHA196609:PHC196609 PQW196609:PQY196609 QAS196609:QAU196609 QKO196609:QKQ196609 QUK196609:QUM196609 REG196609:REI196609 ROC196609:ROE196609 RXY196609:RYA196609 SHU196609:SHW196609 SRQ196609:SRS196609 TBM196609:TBO196609 TLI196609:TLK196609 TVE196609:TVG196609 UFA196609:UFC196609 UOW196609:UOY196609 UYS196609:UYU196609 VIO196609:VIQ196609 VSK196609:VSM196609 WCG196609:WCI196609 WMC196609:WME196609 WVY196609:WWA196609 Q262145:S262145 JM262145:JO262145 TI262145:TK262145 ADE262145:ADG262145 ANA262145:ANC262145 AWW262145:AWY262145 BGS262145:BGU262145 BQO262145:BQQ262145 CAK262145:CAM262145 CKG262145:CKI262145 CUC262145:CUE262145 DDY262145:DEA262145 DNU262145:DNW262145 DXQ262145:DXS262145 EHM262145:EHO262145 ERI262145:ERK262145 FBE262145:FBG262145 FLA262145:FLC262145 FUW262145:FUY262145 GES262145:GEU262145 GOO262145:GOQ262145 GYK262145:GYM262145 HIG262145:HII262145 HSC262145:HSE262145 IBY262145:ICA262145 ILU262145:ILW262145 IVQ262145:IVS262145 JFM262145:JFO262145 JPI262145:JPK262145 JZE262145:JZG262145 KJA262145:KJC262145 KSW262145:KSY262145 LCS262145:LCU262145 LMO262145:LMQ262145 LWK262145:LWM262145 MGG262145:MGI262145 MQC262145:MQE262145 MZY262145:NAA262145 NJU262145:NJW262145 NTQ262145:NTS262145 ODM262145:ODO262145 ONI262145:ONK262145 OXE262145:OXG262145 PHA262145:PHC262145 PQW262145:PQY262145 QAS262145:QAU262145 QKO262145:QKQ262145 QUK262145:QUM262145 REG262145:REI262145 ROC262145:ROE262145 RXY262145:RYA262145 SHU262145:SHW262145 SRQ262145:SRS262145 TBM262145:TBO262145 TLI262145:TLK262145 TVE262145:TVG262145 UFA262145:UFC262145 UOW262145:UOY262145 UYS262145:UYU262145 VIO262145:VIQ262145 VSK262145:VSM262145 WCG262145:WCI262145 WMC262145:WME262145 WVY262145:WWA262145 Q327681:S327681 JM327681:JO327681 TI327681:TK327681 ADE327681:ADG327681 ANA327681:ANC327681 AWW327681:AWY327681 BGS327681:BGU327681 BQO327681:BQQ327681 CAK327681:CAM327681 CKG327681:CKI327681 CUC327681:CUE327681 DDY327681:DEA327681 DNU327681:DNW327681 DXQ327681:DXS327681 EHM327681:EHO327681 ERI327681:ERK327681 FBE327681:FBG327681 FLA327681:FLC327681 FUW327681:FUY327681 GES327681:GEU327681 GOO327681:GOQ327681 GYK327681:GYM327681 HIG327681:HII327681 HSC327681:HSE327681 IBY327681:ICA327681 ILU327681:ILW327681 IVQ327681:IVS327681 JFM327681:JFO327681 JPI327681:JPK327681 JZE327681:JZG327681 KJA327681:KJC327681 KSW327681:KSY327681 LCS327681:LCU327681 LMO327681:LMQ327681 LWK327681:LWM327681 MGG327681:MGI327681 MQC327681:MQE327681 MZY327681:NAA327681 NJU327681:NJW327681 NTQ327681:NTS327681 ODM327681:ODO327681 ONI327681:ONK327681 OXE327681:OXG327681 PHA327681:PHC327681 PQW327681:PQY327681 QAS327681:QAU327681 QKO327681:QKQ327681 QUK327681:QUM327681 REG327681:REI327681 ROC327681:ROE327681 RXY327681:RYA327681 SHU327681:SHW327681 SRQ327681:SRS327681 TBM327681:TBO327681 TLI327681:TLK327681 TVE327681:TVG327681 UFA327681:UFC327681 UOW327681:UOY327681 UYS327681:UYU327681 VIO327681:VIQ327681 VSK327681:VSM327681 WCG327681:WCI327681 WMC327681:WME327681 WVY327681:WWA327681 Q393217:S393217 JM393217:JO393217 TI393217:TK393217 ADE393217:ADG393217 ANA393217:ANC393217 AWW393217:AWY393217 BGS393217:BGU393217 BQO393217:BQQ393217 CAK393217:CAM393217 CKG393217:CKI393217 CUC393217:CUE393217 DDY393217:DEA393217 DNU393217:DNW393217 DXQ393217:DXS393217 EHM393217:EHO393217 ERI393217:ERK393217 FBE393217:FBG393217 FLA393217:FLC393217 FUW393217:FUY393217 GES393217:GEU393217 GOO393217:GOQ393217 GYK393217:GYM393217 HIG393217:HII393217 HSC393217:HSE393217 IBY393217:ICA393217 ILU393217:ILW393217 IVQ393217:IVS393217 JFM393217:JFO393217 JPI393217:JPK393217 JZE393217:JZG393217 KJA393217:KJC393217 KSW393217:KSY393217 LCS393217:LCU393217 LMO393217:LMQ393217 LWK393217:LWM393217 MGG393217:MGI393217 MQC393217:MQE393217 MZY393217:NAA393217 NJU393217:NJW393217 NTQ393217:NTS393217 ODM393217:ODO393217 ONI393217:ONK393217 OXE393217:OXG393217 PHA393217:PHC393217 PQW393217:PQY393217 QAS393217:QAU393217 QKO393217:QKQ393217 QUK393217:QUM393217 REG393217:REI393217 ROC393217:ROE393217 RXY393217:RYA393217 SHU393217:SHW393217 SRQ393217:SRS393217 TBM393217:TBO393217 TLI393217:TLK393217 TVE393217:TVG393217 UFA393217:UFC393217 UOW393217:UOY393217 UYS393217:UYU393217 VIO393217:VIQ393217 VSK393217:VSM393217 WCG393217:WCI393217 WMC393217:WME393217 WVY393217:WWA393217 Q458753:S458753 JM458753:JO458753 TI458753:TK458753 ADE458753:ADG458753 ANA458753:ANC458753 AWW458753:AWY458753 BGS458753:BGU458753 BQO458753:BQQ458753 CAK458753:CAM458753 CKG458753:CKI458753 CUC458753:CUE458753 DDY458753:DEA458753 DNU458753:DNW458753 DXQ458753:DXS458753 EHM458753:EHO458753 ERI458753:ERK458753 FBE458753:FBG458753 FLA458753:FLC458753 FUW458753:FUY458753 GES458753:GEU458753 GOO458753:GOQ458753 GYK458753:GYM458753 HIG458753:HII458753 HSC458753:HSE458753 IBY458753:ICA458753 ILU458753:ILW458753 IVQ458753:IVS458753 JFM458753:JFO458753 JPI458753:JPK458753 JZE458753:JZG458753 KJA458753:KJC458753 KSW458753:KSY458753 LCS458753:LCU458753 LMO458753:LMQ458753 LWK458753:LWM458753 MGG458753:MGI458753 MQC458753:MQE458753 MZY458753:NAA458753 NJU458753:NJW458753 NTQ458753:NTS458753 ODM458753:ODO458753 ONI458753:ONK458753 OXE458753:OXG458753 PHA458753:PHC458753 PQW458753:PQY458753 QAS458753:QAU458753 QKO458753:QKQ458753 QUK458753:QUM458753 REG458753:REI458753 ROC458753:ROE458753 RXY458753:RYA458753 SHU458753:SHW458753 SRQ458753:SRS458753 TBM458753:TBO458753 TLI458753:TLK458753 TVE458753:TVG458753 UFA458753:UFC458753 UOW458753:UOY458753 UYS458753:UYU458753 VIO458753:VIQ458753 VSK458753:VSM458753 WCG458753:WCI458753 WMC458753:WME458753 WVY458753:WWA458753 Q524289:S524289 JM524289:JO524289 TI524289:TK524289 ADE524289:ADG524289 ANA524289:ANC524289 AWW524289:AWY524289 BGS524289:BGU524289 BQO524289:BQQ524289 CAK524289:CAM524289 CKG524289:CKI524289 CUC524289:CUE524289 DDY524289:DEA524289 DNU524289:DNW524289 DXQ524289:DXS524289 EHM524289:EHO524289 ERI524289:ERK524289 FBE524289:FBG524289 FLA524289:FLC524289 FUW524289:FUY524289 GES524289:GEU524289 GOO524289:GOQ524289 GYK524289:GYM524289 HIG524289:HII524289 HSC524289:HSE524289 IBY524289:ICA524289 ILU524289:ILW524289 IVQ524289:IVS524289 JFM524289:JFO524289 JPI524289:JPK524289 JZE524289:JZG524289 KJA524289:KJC524289 KSW524289:KSY524289 LCS524289:LCU524289 LMO524289:LMQ524289 LWK524289:LWM524289 MGG524289:MGI524289 MQC524289:MQE524289 MZY524289:NAA524289 NJU524289:NJW524289 NTQ524289:NTS524289 ODM524289:ODO524289 ONI524289:ONK524289 OXE524289:OXG524289 PHA524289:PHC524289 PQW524289:PQY524289 QAS524289:QAU524289 QKO524289:QKQ524289 QUK524289:QUM524289 REG524289:REI524289 ROC524289:ROE524289 RXY524289:RYA524289 SHU524289:SHW524289 SRQ524289:SRS524289 TBM524289:TBO524289 TLI524289:TLK524289 TVE524289:TVG524289 UFA524289:UFC524289 UOW524289:UOY524289 UYS524289:UYU524289 VIO524289:VIQ524289 VSK524289:VSM524289 WCG524289:WCI524289 WMC524289:WME524289 WVY524289:WWA524289 Q589825:S589825 JM589825:JO589825 TI589825:TK589825 ADE589825:ADG589825 ANA589825:ANC589825 AWW589825:AWY589825 BGS589825:BGU589825 BQO589825:BQQ589825 CAK589825:CAM589825 CKG589825:CKI589825 CUC589825:CUE589825 DDY589825:DEA589825 DNU589825:DNW589825 DXQ589825:DXS589825 EHM589825:EHO589825 ERI589825:ERK589825 FBE589825:FBG589825 FLA589825:FLC589825 FUW589825:FUY589825 GES589825:GEU589825 GOO589825:GOQ589825 GYK589825:GYM589825 HIG589825:HII589825 HSC589825:HSE589825 IBY589825:ICA589825 ILU589825:ILW589825 IVQ589825:IVS589825 JFM589825:JFO589825 JPI589825:JPK589825 JZE589825:JZG589825 KJA589825:KJC589825 KSW589825:KSY589825 LCS589825:LCU589825 LMO589825:LMQ589825 LWK589825:LWM589825 MGG589825:MGI589825 MQC589825:MQE589825 MZY589825:NAA589825 NJU589825:NJW589825 NTQ589825:NTS589825 ODM589825:ODO589825 ONI589825:ONK589825 OXE589825:OXG589825 PHA589825:PHC589825 PQW589825:PQY589825 QAS589825:QAU589825 QKO589825:QKQ589825 QUK589825:QUM589825 REG589825:REI589825 ROC589825:ROE589825 RXY589825:RYA589825 SHU589825:SHW589825 SRQ589825:SRS589825 TBM589825:TBO589825 TLI589825:TLK589825 TVE589825:TVG589825 UFA589825:UFC589825 UOW589825:UOY589825 UYS589825:UYU589825 VIO589825:VIQ589825 VSK589825:VSM589825 WCG589825:WCI589825 WMC589825:WME589825 WVY589825:WWA589825 Q655361:S655361 JM655361:JO655361 TI655361:TK655361 ADE655361:ADG655361 ANA655361:ANC655361 AWW655361:AWY655361 BGS655361:BGU655361 BQO655361:BQQ655361 CAK655361:CAM655361 CKG655361:CKI655361 CUC655361:CUE655361 DDY655361:DEA655361 DNU655361:DNW655361 DXQ655361:DXS655361 EHM655361:EHO655361 ERI655361:ERK655361 FBE655361:FBG655361 FLA655361:FLC655361 FUW655361:FUY655361 GES655361:GEU655361 GOO655361:GOQ655361 GYK655361:GYM655361 HIG655361:HII655361 HSC655361:HSE655361 IBY655361:ICA655361 ILU655361:ILW655361 IVQ655361:IVS655361 JFM655361:JFO655361 JPI655361:JPK655361 JZE655361:JZG655361 KJA655361:KJC655361 KSW655361:KSY655361 LCS655361:LCU655361 LMO655361:LMQ655361 LWK655361:LWM655361 MGG655361:MGI655361 MQC655361:MQE655361 MZY655361:NAA655361 NJU655361:NJW655361 NTQ655361:NTS655361 ODM655361:ODO655361 ONI655361:ONK655361 OXE655361:OXG655361 PHA655361:PHC655361 PQW655361:PQY655361 QAS655361:QAU655361 QKO655361:QKQ655361 QUK655361:QUM655361 REG655361:REI655361 ROC655361:ROE655361 RXY655361:RYA655361 SHU655361:SHW655361 SRQ655361:SRS655361 TBM655361:TBO655361 TLI655361:TLK655361 TVE655361:TVG655361 UFA655361:UFC655361 UOW655361:UOY655361 UYS655361:UYU655361 VIO655361:VIQ655361 VSK655361:VSM655361 WCG655361:WCI655361 WMC655361:WME655361 WVY655361:WWA655361 Q720897:S720897 JM720897:JO720897 TI720897:TK720897 ADE720897:ADG720897 ANA720897:ANC720897 AWW720897:AWY720897 BGS720897:BGU720897 BQO720897:BQQ720897 CAK720897:CAM720897 CKG720897:CKI720897 CUC720897:CUE720897 DDY720897:DEA720897 DNU720897:DNW720897 DXQ720897:DXS720897 EHM720897:EHO720897 ERI720897:ERK720897 FBE720897:FBG720897 FLA720897:FLC720897 FUW720897:FUY720897 GES720897:GEU720897 GOO720897:GOQ720897 GYK720897:GYM720897 HIG720897:HII720897 HSC720897:HSE720897 IBY720897:ICA720897 ILU720897:ILW720897 IVQ720897:IVS720897 JFM720897:JFO720897 JPI720897:JPK720897 JZE720897:JZG720897 KJA720897:KJC720897 KSW720897:KSY720897 LCS720897:LCU720897 LMO720897:LMQ720897 LWK720897:LWM720897 MGG720897:MGI720897 MQC720897:MQE720897 MZY720897:NAA720897 NJU720897:NJW720897 NTQ720897:NTS720897 ODM720897:ODO720897 ONI720897:ONK720897 OXE720897:OXG720897 PHA720897:PHC720897 PQW720897:PQY720897 QAS720897:QAU720897 QKO720897:QKQ720897 QUK720897:QUM720897 REG720897:REI720897 ROC720897:ROE720897 RXY720897:RYA720897 SHU720897:SHW720897 SRQ720897:SRS720897 TBM720897:TBO720897 TLI720897:TLK720897 TVE720897:TVG720897 UFA720897:UFC720897 UOW720897:UOY720897 UYS720897:UYU720897 VIO720897:VIQ720897 VSK720897:VSM720897 WCG720897:WCI720897 WMC720897:WME720897 WVY720897:WWA720897 Q786433:S786433 JM786433:JO786433 TI786433:TK786433 ADE786433:ADG786433 ANA786433:ANC786433 AWW786433:AWY786433 BGS786433:BGU786433 BQO786433:BQQ786433 CAK786433:CAM786433 CKG786433:CKI786433 CUC786433:CUE786433 DDY786433:DEA786433 DNU786433:DNW786433 DXQ786433:DXS786433 EHM786433:EHO786433 ERI786433:ERK786433 FBE786433:FBG786433 FLA786433:FLC786433 FUW786433:FUY786433 GES786433:GEU786433 GOO786433:GOQ786433 GYK786433:GYM786433 HIG786433:HII786433 HSC786433:HSE786433 IBY786433:ICA786433 ILU786433:ILW786433 IVQ786433:IVS786433 JFM786433:JFO786433 JPI786433:JPK786433 JZE786433:JZG786433 KJA786433:KJC786433 KSW786433:KSY786433 LCS786433:LCU786433 LMO786433:LMQ786433 LWK786433:LWM786433 MGG786433:MGI786433 MQC786433:MQE786433 MZY786433:NAA786433 NJU786433:NJW786433 NTQ786433:NTS786433 ODM786433:ODO786433 ONI786433:ONK786433 OXE786433:OXG786433 PHA786433:PHC786433 PQW786433:PQY786433 QAS786433:QAU786433 QKO786433:QKQ786433 QUK786433:QUM786433 REG786433:REI786433 ROC786433:ROE786433 RXY786433:RYA786433 SHU786433:SHW786433 SRQ786433:SRS786433 TBM786433:TBO786433 TLI786433:TLK786433 TVE786433:TVG786433 UFA786433:UFC786433 UOW786433:UOY786433 UYS786433:UYU786433 VIO786433:VIQ786433 VSK786433:VSM786433 WCG786433:WCI786433 WMC786433:WME786433 WVY786433:WWA786433 Q851969:S851969 JM851969:JO851969 TI851969:TK851969 ADE851969:ADG851969 ANA851969:ANC851969 AWW851969:AWY851969 BGS851969:BGU851969 BQO851969:BQQ851969 CAK851969:CAM851969 CKG851969:CKI851969 CUC851969:CUE851969 DDY851969:DEA851969 DNU851969:DNW851969 DXQ851969:DXS851969 EHM851969:EHO851969 ERI851969:ERK851969 FBE851969:FBG851969 FLA851969:FLC851969 FUW851969:FUY851969 GES851969:GEU851969 GOO851969:GOQ851969 GYK851969:GYM851969 HIG851969:HII851969 HSC851969:HSE851969 IBY851969:ICA851969 ILU851969:ILW851969 IVQ851969:IVS851969 JFM851969:JFO851969 JPI851969:JPK851969 JZE851969:JZG851969 KJA851969:KJC851969 KSW851969:KSY851969 LCS851969:LCU851969 LMO851969:LMQ851969 LWK851969:LWM851969 MGG851969:MGI851969 MQC851969:MQE851969 MZY851969:NAA851969 NJU851969:NJW851969 NTQ851969:NTS851969 ODM851969:ODO851969 ONI851969:ONK851969 OXE851969:OXG851969 PHA851969:PHC851969 PQW851969:PQY851969 QAS851969:QAU851969 QKO851969:QKQ851969 QUK851969:QUM851969 REG851969:REI851969 ROC851969:ROE851969 RXY851969:RYA851969 SHU851969:SHW851969 SRQ851969:SRS851969 TBM851969:TBO851969 TLI851969:TLK851969 TVE851969:TVG851969 UFA851969:UFC851969 UOW851969:UOY851969 UYS851969:UYU851969 VIO851969:VIQ851969 VSK851969:VSM851969 WCG851969:WCI851969 WMC851969:WME851969 WVY851969:WWA851969 Q917505:S917505 JM917505:JO917505 TI917505:TK917505 ADE917505:ADG917505 ANA917505:ANC917505 AWW917505:AWY917505 BGS917505:BGU917505 BQO917505:BQQ917505 CAK917505:CAM917505 CKG917505:CKI917505 CUC917505:CUE917505 DDY917505:DEA917505 DNU917505:DNW917505 DXQ917505:DXS917505 EHM917505:EHO917505 ERI917505:ERK917505 FBE917505:FBG917505 FLA917505:FLC917505 FUW917505:FUY917505 GES917505:GEU917505 GOO917505:GOQ917505 GYK917505:GYM917505 HIG917505:HII917505 HSC917505:HSE917505 IBY917505:ICA917505 ILU917505:ILW917505 IVQ917505:IVS917505 JFM917505:JFO917505 JPI917505:JPK917505 JZE917505:JZG917505 KJA917505:KJC917505 KSW917505:KSY917505 LCS917505:LCU917505 LMO917505:LMQ917505 LWK917505:LWM917505 MGG917505:MGI917505 MQC917505:MQE917505 MZY917505:NAA917505 NJU917505:NJW917505 NTQ917505:NTS917505 ODM917505:ODO917505 ONI917505:ONK917505 OXE917505:OXG917505 PHA917505:PHC917505 PQW917505:PQY917505 QAS917505:QAU917505 QKO917505:QKQ917505 QUK917505:QUM917505 REG917505:REI917505 ROC917505:ROE917505 RXY917505:RYA917505 SHU917505:SHW917505 SRQ917505:SRS917505 TBM917505:TBO917505 TLI917505:TLK917505 TVE917505:TVG917505 UFA917505:UFC917505 UOW917505:UOY917505 UYS917505:UYU917505 VIO917505:VIQ917505 VSK917505:VSM917505 WCG917505:WCI917505 WMC917505:WME917505 WVY917505:WWA917505 Q983041:S983041 JM983041:JO983041 TI983041:TK983041 ADE983041:ADG983041 ANA983041:ANC983041 AWW983041:AWY983041 BGS983041:BGU983041 BQO983041:BQQ983041 CAK983041:CAM983041 CKG983041:CKI983041 CUC983041:CUE983041 DDY983041:DEA983041 DNU983041:DNW983041 DXQ983041:DXS983041 EHM983041:EHO983041 ERI983041:ERK983041 FBE983041:FBG983041 FLA983041:FLC983041 FUW983041:FUY983041 GES983041:GEU983041 GOO983041:GOQ983041 GYK983041:GYM983041 HIG983041:HII983041 HSC983041:HSE983041 IBY983041:ICA983041 ILU983041:ILW983041 IVQ983041:IVS983041 JFM983041:JFO983041 JPI983041:JPK983041 JZE983041:JZG983041 KJA983041:KJC983041 KSW983041:KSY983041 LCS983041:LCU983041 LMO983041:LMQ983041 LWK983041:LWM983041 MGG983041:MGI983041 MQC983041:MQE983041 MZY983041:NAA983041 NJU983041:NJW983041 NTQ983041:NTS983041 ODM983041:ODO983041 ONI983041:ONK983041 OXE983041:OXG983041 PHA983041:PHC983041 PQW983041:PQY983041 QAS983041:QAU983041 QKO983041:QKQ983041 QUK983041:QUM983041 REG983041:REI983041 ROC983041:ROE983041 RXY983041:RYA983041 SHU983041:SHW983041 SRQ983041:SRS983041 TBM983041:TBO983041 TLI983041:TLK983041 TVE983041:TVG983041 UFA983041:UFC983041 UOW983041:UOY983041 UYS983041:UYU983041 VIO983041:VIQ983041 VSK983041:VSM983041 WCG983041:WCI983041 WMC983041:WME983041 WVY983041:WWA983041" xr:uid="{0267D3F0-AF3D-4EF7-9EFB-EEAAE6D0B8F5}">
      <formula1>36526</formula1>
      <formula2>73050</formula2>
    </dataValidation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 xr:uid="{6941C92B-A8ED-4840-8FD8-3AE84DD0428D}">
      <formula1>1</formula1>
      <formula2>200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rowBreaks count="1" manualBreakCount="1">
    <brk id="4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InputMessage="1" showErrorMessage="1" errorTitle="Chybná hodnota" error="Zadaná hodnota musí být celé nezáporné číslo menší nebo rovno 25." xr:uid="{070BFBD3-57C0-45C6-ACFF-4E2C6B717518}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</xm:sqref>
        </x14:dataValidation>
        <x14:dataValidation type="whole" allowBlank="1" showInputMessage="1" showErrorMessage="1" xr:uid="{179188E2-0B07-43F8-B0F0-CA4C624454ED}">
          <x14:formula1>
            <xm:f>0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 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</xm:sqref>
        </x14:dataValidation>
        <x14:dataValidation type="whole" allowBlank="1" showInputMessage="1" showErrorMessage="1" errorTitle="Chybná hodnota" error="Zadaná hodnota musí být celé nezáporné číslo menší nebo rovno 225." xr:uid="{42158AE5-7C0D-4272-8762-3D769565CE08}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F45FB-A6B5-4649-9093-943DDAE498BA}">
  <sheetPr>
    <pageSetUpPr autoPageBreaks="0"/>
  </sheetPr>
  <dimension ref="A1:S66"/>
  <sheetViews>
    <sheetView showGridLines="0" showRowColHeaders="0" zoomScaleNormal="100" workbookViewId="0">
      <selection activeCell="M42" sqref="M42:O42"/>
    </sheetView>
  </sheetViews>
  <sheetFormatPr defaultRowHeight="12.75" x14ac:dyDescent="0.2"/>
  <cols>
    <col min="1" max="1" width="10.7109375" style="4" customWidth="1"/>
    <col min="2" max="2" width="15.7109375" style="4" customWidth="1"/>
    <col min="3" max="3" width="5.7109375" style="4" customWidth="1"/>
    <col min="4" max="5" width="6.7109375" style="4" customWidth="1"/>
    <col min="6" max="6" width="4.7109375" style="4" customWidth="1"/>
    <col min="7" max="7" width="6.7109375" style="4" customWidth="1"/>
    <col min="8" max="8" width="6.28515625" style="4" customWidth="1"/>
    <col min="9" max="9" width="6.7109375" style="4" customWidth="1"/>
    <col min="10" max="10" width="1.7109375" style="4" customWidth="1"/>
    <col min="11" max="11" width="10.7109375" style="4" customWidth="1"/>
    <col min="12" max="12" width="15.7109375" style="4" customWidth="1"/>
    <col min="13" max="13" width="5.7109375" style="4" customWidth="1"/>
    <col min="14" max="15" width="6.7109375" style="4" customWidth="1"/>
    <col min="16" max="16" width="4.7109375" style="4" customWidth="1"/>
    <col min="17" max="17" width="6.7109375" style="4" customWidth="1"/>
    <col min="18" max="18" width="6.28515625" style="4" customWidth="1"/>
    <col min="19" max="19" width="6.7109375" style="4" customWidth="1"/>
    <col min="20" max="16384" width="9.140625" style="4"/>
  </cols>
  <sheetData>
    <row r="1" spans="1:19" ht="26.25" x14ac:dyDescent="0.4">
      <c r="B1" s="248" t="s">
        <v>74</v>
      </c>
      <c r="C1" s="248"/>
      <c r="D1" s="247" t="s">
        <v>0</v>
      </c>
      <c r="E1" s="247"/>
      <c r="F1" s="247"/>
      <c r="G1" s="247"/>
      <c r="H1" s="247"/>
      <c r="I1" s="247"/>
      <c r="K1" s="172" t="s">
        <v>73</v>
      </c>
      <c r="L1" s="246" t="s">
        <v>136</v>
      </c>
      <c r="M1" s="246"/>
      <c r="N1" s="246"/>
      <c r="O1" s="245" t="s">
        <v>71</v>
      </c>
      <c r="P1" s="245"/>
      <c r="Q1" s="244">
        <v>43354</v>
      </c>
      <c r="R1" s="243"/>
      <c r="S1" s="243"/>
    </row>
    <row r="2" spans="1:19" ht="6" customHeight="1" thickBot="1" x14ac:dyDescent="0.25">
      <c r="B2" s="242"/>
      <c r="C2" s="242"/>
    </row>
    <row r="3" spans="1:19" ht="20.100000000000001" customHeight="1" thickBot="1" x14ac:dyDescent="0.25">
      <c r="A3" s="241" t="s">
        <v>1</v>
      </c>
      <c r="B3" s="240" t="s">
        <v>135</v>
      </c>
      <c r="C3" s="239"/>
      <c r="D3" s="239"/>
      <c r="E3" s="239"/>
      <c r="F3" s="239"/>
      <c r="G3" s="239"/>
      <c r="H3" s="239"/>
      <c r="I3" s="238"/>
      <c r="K3" s="241" t="s">
        <v>2</v>
      </c>
      <c r="L3" s="240" t="s">
        <v>134</v>
      </c>
      <c r="M3" s="239"/>
      <c r="N3" s="239"/>
      <c r="O3" s="239"/>
      <c r="P3" s="239"/>
      <c r="Q3" s="239"/>
      <c r="R3" s="239"/>
      <c r="S3" s="238"/>
    </row>
    <row r="4" spans="1:19" ht="5.0999999999999996" customHeight="1" thickBot="1" x14ac:dyDescent="0.25"/>
    <row r="5" spans="1:19" ht="12.95" customHeight="1" x14ac:dyDescent="0.2">
      <c r="A5" s="237" t="s">
        <v>3</v>
      </c>
      <c r="B5" s="236"/>
      <c r="C5" s="235" t="s">
        <v>4</v>
      </c>
      <c r="D5" s="234" t="s">
        <v>5</v>
      </c>
      <c r="E5" s="233"/>
      <c r="F5" s="233"/>
      <c r="G5" s="232"/>
      <c r="H5" s="231" t="s">
        <v>7</v>
      </c>
      <c r="I5" s="230"/>
      <c r="K5" s="237" t="s">
        <v>3</v>
      </c>
      <c r="L5" s="236"/>
      <c r="M5" s="235" t="s">
        <v>4</v>
      </c>
      <c r="N5" s="234" t="s">
        <v>5</v>
      </c>
      <c r="O5" s="233"/>
      <c r="P5" s="233"/>
      <c r="Q5" s="232"/>
      <c r="R5" s="231" t="s">
        <v>7</v>
      </c>
      <c r="S5" s="230"/>
    </row>
    <row r="6" spans="1:19" ht="12.95" customHeight="1" thickBot="1" x14ac:dyDescent="0.25">
      <c r="A6" s="229" t="s">
        <v>8</v>
      </c>
      <c r="B6" s="228"/>
      <c r="C6" s="227"/>
      <c r="D6" s="226" t="s">
        <v>9</v>
      </c>
      <c r="E6" s="225" t="s">
        <v>10</v>
      </c>
      <c r="F6" s="225" t="s">
        <v>11</v>
      </c>
      <c r="G6" s="224" t="s">
        <v>12</v>
      </c>
      <c r="H6" s="223" t="s">
        <v>6</v>
      </c>
      <c r="I6" s="222" t="s">
        <v>13</v>
      </c>
      <c r="K6" s="229" t="s">
        <v>8</v>
      </c>
      <c r="L6" s="228"/>
      <c r="M6" s="227"/>
      <c r="N6" s="226" t="s">
        <v>9</v>
      </c>
      <c r="O6" s="225" t="s">
        <v>10</v>
      </c>
      <c r="P6" s="225" t="s">
        <v>11</v>
      </c>
      <c r="Q6" s="224" t="s">
        <v>12</v>
      </c>
      <c r="R6" s="223" t="s">
        <v>6</v>
      </c>
      <c r="S6" s="222" t="s">
        <v>13</v>
      </c>
    </row>
    <row r="7" spans="1:19" ht="5.0999999999999996" customHeight="1" thickBot="1" x14ac:dyDescent="0.25">
      <c r="A7" s="221"/>
      <c r="B7" s="221"/>
      <c r="K7" s="221"/>
      <c r="L7" s="221"/>
    </row>
    <row r="8" spans="1:19" ht="12.95" customHeight="1" x14ac:dyDescent="0.2">
      <c r="A8" s="220" t="s">
        <v>133</v>
      </c>
      <c r="B8" s="219"/>
      <c r="C8" s="218">
        <v>1</v>
      </c>
      <c r="D8" s="217">
        <v>122</v>
      </c>
      <c r="E8" s="216">
        <v>52</v>
      </c>
      <c r="F8" s="216">
        <v>6</v>
      </c>
      <c r="G8" s="215">
        <f>IF(AND(ISBLANK(D8),ISBLANK(E8)),"",D8+E8)</f>
        <v>174</v>
      </c>
      <c r="H8" s="214">
        <f>IF(OR(ISNUMBER($G8),ISNUMBER($Q8)),(SIGN(N($G8)-N($Q8))+1)/2,"")</f>
        <v>0</v>
      </c>
      <c r="I8" s="204"/>
      <c r="K8" s="220" t="s">
        <v>132</v>
      </c>
      <c r="L8" s="219"/>
      <c r="M8" s="218">
        <v>1</v>
      </c>
      <c r="N8" s="217">
        <v>127</v>
      </c>
      <c r="O8" s="216">
        <v>53</v>
      </c>
      <c r="P8" s="216">
        <v>7</v>
      </c>
      <c r="Q8" s="215">
        <f>IF(AND(ISBLANK(N8),ISBLANK(O8)),"",N8+O8)</f>
        <v>180</v>
      </c>
      <c r="R8" s="214">
        <f>IF(ISNUMBER($H8),1-$H8,"")</f>
        <v>1</v>
      </c>
      <c r="S8" s="204"/>
    </row>
    <row r="9" spans="1:19" ht="12.95" customHeight="1" x14ac:dyDescent="0.2">
      <c r="A9" s="213"/>
      <c r="B9" s="212"/>
      <c r="C9" s="209">
        <v>2</v>
      </c>
      <c r="D9" s="208">
        <v>122</v>
      </c>
      <c r="E9" s="207">
        <v>52</v>
      </c>
      <c r="F9" s="207">
        <v>8</v>
      </c>
      <c r="G9" s="206">
        <f>IF(AND(ISBLANK(D9),ISBLANK(E9)),"",D9+E9)</f>
        <v>174</v>
      </c>
      <c r="H9" s="205">
        <f>IF(OR(ISNUMBER($G9),ISNUMBER($Q9)),(SIGN(N($G9)-N($Q9))+1)/2,"")</f>
        <v>0</v>
      </c>
      <c r="I9" s="204"/>
      <c r="K9" s="213"/>
      <c r="L9" s="212"/>
      <c r="M9" s="209">
        <v>2</v>
      </c>
      <c r="N9" s="208">
        <v>133</v>
      </c>
      <c r="O9" s="207">
        <v>51</v>
      </c>
      <c r="P9" s="207">
        <v>6</v>
      </c>
      <c r="Q9" s="206">
        <f>IF(AND(ISBLANK(N9),ISBLANK(O9)),"",N9+O9)</f>
        <v>184</v>
      </c>
      <c r="R9" s="205">
        <f>IF(ISNUMBER($H9),1-$H9,"")</f>
        <v>1</v>
      </c>
      <c r="S9" s="204"/>
    </row>
    <row r="10" spans="1:19" ht="12.95" customHeight="1" thickBot="1" x14ac:dyDescent="0.25">
      <c r="A10" s="211" t="s">
        <v>77</v>
      </c>
      <c r="B10" s="210"/>
      <c r="C10" s="209">
        <v>3</v>
      </c>
      <c r="D10" s="208"/>
      <c r="E10" s="207"/>
      <c r="F10" s="207"/>
      <c r="G10" s="206" t="str">
        <f>IF(AND(ISBLANK(D10),ISBLANK(E10)),"",D10+E10)</f>
        <v/>
      </c>
      <c r="H10" s="205" t="str">
        <f>IF(OR(ISNUMBER($G10),ISNUMBER($Q10)),(SIGN(N($G10)-N($Q10))+1)/2,"")</f>
        <v/>
      </c>
      <c r="I10" s="204"/>
      <c r="K10" s="211" t="s">
        <v>131</v>
      </c>
      <c r="L10" s="210"/>
      <c r="M10" s="209">
        <v>3</v>
      </c>
      <c r="N10" s="208"/>
      <c r="O10" s="207"/>
      <c r="P10" s="207"/>
      <c r="Q10" s="206" t="str">
        <f>IF(AND(ISBLANK(N10),ISBLANK(O10)),"",N10+O10)</f>
        <v/>
      </c>
      <c r="R10" s="205" t="str">
        <f>IF(ISNUMBER($H10),1-$H10,"")</f>
        <v/>
      </c>
      <c r="S10" s="204"/>
    </row>
    <row r="11" spans="1:19" ht="12.95" customHeight="1" x14ac:dyDescent="0.2">
      <c r="A11" s="203"/>
      <c r="B11" s="202"/>
      <c r="C11" s="201">
        <v>4</v>
      </c>
      <c r="D11" s="200"/>
      <c r="E11" s="199"/>
      <c r="F11" s="199"/>
      <c r="G11" s="198" t="str">
        <f>IF(AND(ISBLANK(D11),ISBLANK(E11)),"",D11+E11)</f>
        <v/>
      </c>
      <c r="H11" s="197" t="str">
        <f>IF(OR(ISNUMBER($G11),ISNUMBER($Q11)),(SIGN(N($G11)-N($Q11))+1)/2,"")</f>
        <v/>
      </c>
      <c r="I11" s="196">
        <f>IF(ISNUMBER(H12),(SIGN(1000*($H12-$R12)+$G12-$Q12)+1)/2,"")</f>
        <v>0</v>
      </c>
      <c r="K11" s="203"/>
      <c r="L11" s="202"/>
      <c r="M11" s="201">
        <v>4</v>
      </c>
      <c r="N11" s="200"/>
      <c r="O11" s="199"/>
      <c r="P11" s="199"/>
      <c r="Q11" s="198" t="str">
        <f>IF(AND(ISBLANK(N11),ISBLANK(O11)),"",N11+O11)</f>
        <v/>
      </c>
      <c r="R11" s="197" t="str">
        <f>IF(ISNUMBER($H11),1-$H11,"")</f>
        <v/>
      </c>
      <c r="S11" s="196">
        <f>IF(ISNUMBER($I11),1-$I11,"")</f>
        <v>1</v>
      </c>
    </row>
    <row r="12" spans="1:19" ht="15.95" customHeight="1" thickBot="1" x14ac:dyDescent="0.25">
      <c r="A12" s="195">
        <v>22614</v>
      </c>
      <c r="B12" s="194"/>
      <c r="C12" s="193" t="s">
        <v>12</v>
      </c>
      <c r="D12" s="1">
        <f>IF(ISNUMBER($G12),SUM(D8:D11),"")</f>
        <v>244</v>
      </c>
      <c r="E12" s="192">
        <f>IF(ISNUMBER($G12),SUM(E8:E11),"")</f>
        <v>104</v>
      </c>
      <c r="F12" s="192">
        <f>IF(ISNUMBER($G12),SUM(F8:F11),"")</f>
        <v>14</v>
      </c>
      <c r="G12" s="191">
        <f>IF(SUM($G8:$G11)+SUM($Q8:$Q11)&gt;0,SUM(G8:G11),"")</f>
        <v>348</v>
      </c>
      <c r="H12" s="1">
        <f>IF(ISNUMBER($G12),SUM(H8:H11),"")</f>
        <v>0</v>
      </c>
      <c r="I12" s="190"/>
      <c r="K12" s="195">
        <v>24268</v>
      </c>
      <c r="L12" s="194"/>
      <c r="M12" s="193" t="s">
        <v>12</v>
      </c>
      <c r="N12" s="1">
        <f>IF(ISNUMBER($G12),SUM(N8:N11),"")</f>
        <v>260</v>
      </c>
      <c r="O12" s="192">
        <f>IF(ISNUMBER($G12),SUM(O8:O11),"")</f>
        <v>104</v>
      </c>
      <c r="P12" s="192">
        <f>IF(ISNUMBER($G12),SUM(P8:P11),"")</f>
        <v>13</v>
      </c>
      <c r="Q12" s="191">
        <f>IF(SUM($G8:$G11)+SUM($Q8:$Q11)&gt;0,SUM(Q8:Q11),"")</f>
        <v>364</v>
      </c>
      <c r="R12" s="1">
        <f>IF(ISNUMBER($G12),SUM(R8:R11),"")</f>
        <v>2</v>
      </c>
      <c r="S12" s="190"/>
    </row>
    <row r="13" spans="1:19" ht="12.95" customHeight="1" x14ac:dyDescent="0.2">
      <c r="A13" s="220" t="s">
        <v>130</v>
      </c>
      <c r="B13" s="219"/>
      <c r="C13" s="218">
        <v>1</v>
      </c>
      <c r="D13" s="217">
        <v>147</v>
      </c>
      <c r="E13" s="216">
        <v>59</v>
      </c>
      <c r="F13" s="216">
        <v>4</v>
      </c>
      <c r="G13" s="215">
        <f>IF(AND(ISBLANK(D13),ISBLANK(E13)),"",D13+E13)</f>
        <v>206</v>
      </c>
      <c r="H13" s="214">
        <f>IF(OR(ISNUMBER($G13),ISNUMBER($Q13)),(SIGN(N($G13)-N($Q13))+1)/2,"")</f>
        <v>1</v>
      </c>
      <c r="I13" s="204"/>
      <c r="K13" s="220" t="s">
        <v>129</v>
      </c>
      <c r="L13" s="219"/>
      <c r="M13" s="218">
        <v>1</v>
      </c>
      <c r="N13" s="217">
        <v>121</v>
      </c>
      <c r="O13" s="216">
        <v>62</v>
      </c>
      <c r="P13" s="216">
        <v>3</v>
      </c>
      <c r="Q13" s="215">
        <f>IF(AND(ISBLANK(N13),ISBLANK(O13)),"",N13+O13)</f>
        <v>183</v>
      </c>
      <c r="R13" s="214">
        <f>IF(ISNUMBER($H13),1-$H13,"")</f>
        <v>0</v>
      </c>
      <c r="S13" s="204"/>
    </row>
    <row r="14" spans="1:19" ht="12.95" customHeight="1" x14ac:dyDescent="0.2">
      <c r="A14" s="213"/>
      <c r="B14" s="212"/>
      <c r="C14" s="209">
        <v>2</v>
      </c>
      <c r="D14" s="208">
        <v>127</v>
      </c>
      <c r="E14" s="207">
        <v>43</v>
      </c>
      <c r="F14" s="207">
        <v>5</v>
      </c>
      <c r="G14" s="206">
        <f>IF(AND(ISBLANK(D14),ISBLANK(E14)),"",D14+E14)</f>
        <v>170</v>
      </c>
      <c r="H14" s="205">
        <f>IF(OR(ISNUMBER($G14),ISNUMBER($Q14)),(SIGN(N($G14)-N($Q14))+1)/2,"")</f>
        <v>0</v>
      </c>
      <c r="I14" s="204"/>
      <c r="K14" s="213"/>
      <c r="L14" s="212"/>
      <c r="M14" s="209">
        <v>2</v>
      </c>
      <c r="N14" s="208">
        <v>137</v>
      </c>
      <c r="O14" s="207">
        <v>53</v>
      </c>
      <c r="P14" s="207">
        <v>4</v>
      </c>
      <c r="Q14" s="206">
        <f>IF(AND(ISBLANK(N14),ISBLANK(O14)),"",N14+O14)</f>
        <v>190</v>
      </c>
      <c r="R14" s="205">
        <f>IF(ISNUMBER($H14),1-$H14,"")</f>
        <v>1</v>
      </c>
      <c r="S14" s="204"/>
    </row>
    <row r="15" spans="1:19" ht="12.95" customHeight="1" thickBot="1" x14ac:dyDescent="0.25">
      <c r="A15" s="211" t="s">
        <v>15</v>
      </c>
      <c r="B15" s="210"/>
      <c r="C15" s="209">
        <v>3</v>
      </c>
      <c r="D15" s="208"/>
      <c r="E15" s="207"/>
      <c r="F15" s="207"/>
      <c r="G15" s="206" t="str">
        <f>IF(AND(ISBLANK(D15),ISBLANK(E15)),"",D15+E15)</f>
        <v/>
      </c>
      <c r="H15" s="205" t="str">
        <f>IF(OR(ISNUMBER($G15),ISNUMBER($Q15)),(SIGN(N($G15)-N($Q15))+1)/2,"")</f>
        <v/>
      </c>
      <c r="I15" s="204"/>
      <c r="K15" s="211" t="s">
        <v>105</v>
      </c>
      <c r="L15" s="210"/>
      <c r="M15" s="209">
        <v>3</v>
      </c>
      <c r="N15" s="208"/>
      <c r="O15" s="207"/>
      <c r="P15" s="207"/>
      <c r="Q15" s="206" t="str">
        <f>IF(AND(ISBLANK(N15),ISBLANK(O15)),"",N15+O15)</f>
        <v/>
      </c>
      <c r="R15" s="205" t="str">
        <f>IF(ISNUMBER($H15),1-$H15,"")</f>
        <v/>
      </c>
      <c r="S15" s="204"/>
    </row>
    <row r="16" spans="1:19" ht="12.95" customHeight="1" x14ac:dyDescent="0.2">
      <c r="A16" s="203"/>
      <c r="B16" s="202"/>
      <c r="C16" s="201">
        <v>4</v>
      </c>
      <c r="D16" s="200"/>
      <c r="E16" s="199"/>
      <c r="F16" s="199"/>
      <c r="G16" s="198" t="str">
        <f>IF(AND(ISBLANK(D16),ISBLANK(E16)),"",D16+E16)</f>
        <v/>
      </c>
      <c r="H16" s="197" t="str">
        <f>IF(OR(ISNUMBER($G16),ISNUMBER($Q16)),(SIGN(N($G16)-N($Q16))+1)/2,"")</f>
        <v/>
      </c>
      <c r="I16" s="196">
        <f>IF(ISNUMBER(H17),(SIGN(1000*($H17-$R17)+$G17-$Q17)+1)/2,"")</f>
        <v>1</v>
      </c>
      <c r="K16" s="203"/>
      <c r="L16" s="202"/>
      <c r="M16" s="201">
        <v>4</v>
      </c>
      <c r="N16" s="200"/>
      <c r="O16" s="199"/>
      <c r="P16" s="199"/>
      <c r="Q16" s="198" t="str">
        <f>IF(AND(ISBLANK(N16),ISBLANK(O16)),"",N16+O16)</f>
        <v/>
      </c>
      <c r="R16" s="197" t="str">
        <f>IF(ISNUMBER($H16),1-$H16,"")</f>
        <v/>
      </c>
      <c r="S16" s="196">
        <f>IF(ISNUMBER($I16),1-$I16,"")</f>
        <v>0</v>
      </c>
    </row>
    <row r="17" spans="1:19" ht="15.95" customHeight="1" thickBot="1" x14ac:dyDescent="0.25">
      <c r="A17" s="195">
        <v>15347</v>
      </c>
      <c r="B17" s="194"/>
      <c r="C17" s="193" t="s">
        <v>12</v>
      </c>
      <c r="D17" s="1">
        <f>IF(ISNUMBER($G17),SUM(D13:D16),"")</f>
        <v>274</v>
      </c>
      <c r="E17" s="192">
        <f>IF(ISNUMBER($G17),SUM(E13:E16),"")</f>
        <v>102</v>
      </c>
      <c r="F17" s="192">
        <f>IF(ISNUMBER($G17),SUM(F13:F16),"")</f>
        <v>9</v>
      </c>
      <c r="G17" s="191">
        <f>IF(SUM($G13:$G16)+SUM($Q13:$Q16)&gt;0,SUM(G13:G16),"")</f>
        <v>376</v>
      </c>
      <c r="H17" s="1">
        <f>IF(ISNUMBER($G17),SUM(H13:H16),"")</f>
        <v>1</v>
      </c>
      <c r="I17" s="190"/>
      <c r="K17" s="195">
        <v>18612</v>
      </c>
      <c r="L17" s="194"/>
      <c r="M17" s="193" t="s">
        <v>12</v>
      </c>
      <c r="N17" s="1">
        <f>IF(ISNUMBER($G17),SUM(N13:N16),"")</f>
        <v>258</v>
      </c>
      <c r="O17" s="192">
        <f>IF(ISNUMBER($G17),SUM(O13:O16),"")</f>
        <v>115</v>
      </c>
      <c r="P17" s="192">
        <f>IF(ISNUMBER($G17),SUM(P13:P16),"")</f>
        <v>7</v>
      </c>
      <c r="Q17" s="191">
        <f>IF(SUM($G13:$G16)+SUM($Q13:$Q16)&gt;0,SUM(Q13:Q16),"")</f>
        <v>373</v>
      </c>
      <c r="R17" s="1">
        <f>IF(ISNUMBER($G17),SUM(R13:R16),"")</f>
        <v>1</v>
      </c>
      <c r="S17" s="190"/>
    </row>
    <row r="18" spans="1:19" ht="12.95" customHeight="1" x14ac:dyDescent="0.2">
      <c r="A18" s="220" t="s">
        <v>128</v>
      </c>
      <c r="B18" s="219"/>
      <c r="C18" s="218">
        <v>1</v>
      </c>
      <c r="D18" s="217">
        <v>142</v>
      </c>
      <c r="E18" s="216">
        <v>53</v>
      </c>
      <c r="F18" s="216">
        <v>5</v>
      </c>
      <c r="G18" s="215">
        <f>IF(AND(ISBLANK(D18),ISBLANK(E18)),"",D18+E18)</f>
        <v>195</v>
      </c>
      <c r="H18" s="214">
        <f>IF(OR(ISNUMBER($G18),ISNUMBER($Q18)),(SIGN(N($G18)-N($Q18))+1)/2,"")</f>
        <v>1</v>
      </c>
      <c r="I18" s="204"/>
      <c r="K18" s="220" t="s">
        <v>118</v>
      </c>
      <c r="L18" s="219"/>
      <c r="M18" s="218">
        <v>1</v>
      </c>
      <c r="N18" s="217">
        <v>132</v>
      </c>
      <c r="O18" s="216">
        <v>44</v>
      </c>
      <c r="P18" s="216">
        <v>6</v>
      </c>
      <c r="Q18" s="215">
        <f>IF(AND(ISBLANK(N18),ISBLANK(O18)),"",N18+O18)</f>
        <v>176</v>
      </c>
      <c r="R18" s="214">
        <f>IF(ISNUMBER($H18),1-$H18,"")</f>
        <v>0</v>
      </c>
      <c r="S18" s="204"/>
    </row>
    <row r="19" spans="1:19" ht="12.95" customHeight="1" x14ac:dyDescent="0.2">
      <c r="A19" s="213"/>
      <c r="B19" s="212"/>
      <c r="C19" s="209">
        <v>2</v>
      </c>
      <c r="D19" s="208">
        <v>133</v>
      </c>
      <c r="E19" s="207">
        <v>44</v>
      </c>
      <c r="F19" s="207">
        <v>7</v>
      </c>
      <c r="G19" s="206">
        <f>IF(AND(ISBLANK(D19),ISBLANK(E19)),"",D19+E19)</f>
        <v>177</v>
      </c>
      <c r="H19" s="205">
        <f>IF(OR(ISNUMBER($G19),ISNUMBER($Q19)),(SIGN(N($G19)-N($Q19))+1)/2,"")</f>
        <v>0</v>
      </c>
      <c r="I19" s="204"/>
      <c r="K19" s="213"/>
      <c r="L19" s="212"/>
      <c r="M19" s="209">
        <v>2</v>
      </c>
      <c r="N19" s="208">
        <v>143</v>
      </c>
      <c r="O19" s="207">
        <v>45</v>
      </c>
      <c r="P19" s="207">
        <v>8</v>
      </c>
      <c r="Q19" s="206">
        <f>IF(AND(ISBLANK(N19),ISBLANK(O19)),"",N19+O19)</f>
        <v>188</v>
      </c>
      <c r="R19" s="205">
        <f>IF(ISNUMBER($H19),1-$H19,"")</f>
        <v>1</v>
      </c>
      <c r="S19" s="204"/>
    </row>
    <row r="20" spans="1:19" ht="12.95" customHeight="1" thickBot="1" x14ac:dyDescent="0.25">
      <c r="A20" s="211" t="s">
        <v>127</v>
      </c>
      <c r="B20" s="210"/>
      <c r="C20" s="209">
        <v>3</v>
      </c>
      <c r="D20" s="208"/>
      <c r="E20" s="207"/>
      <c r="F20" s="207"/>
      <c r="G20" s="206" t="str">
        <f>IF(AND(ISBLANK(D20),ISBLANK(E20)),"",D20+E20)</f>
        <v/>
      </c>
      <c r="H20" s="205" t="str">
        <f>IF(OR(ISNUMBER($G20),ISNUMBER($Q20)),(SIGN(N($G20)-N($Q20))+1)/2,"")</f>
        <v/>
      </c>
      <c r="I20" s="204"/>
      <c r="K20" s="211" t="s">
        <v>111</v>
      </c>
      <c r="L20" s="210"/>
      <c r="M20" s="209">
        <v>3</v>
      </c>
      <c r="N20" s="208"/>
      <c r="O20" s="207"/>
      <c r="P20" s="207"/>
      <c r="Q20" s="206" t="str">
        <f>IF(AND(ISBLANK(N20),ISBLANK(O20)),"",N20+O20)</f>
        <v/>
      </c>
      <c r="R20" s="205" t="str">
        <f>IF(ISNUMBER($H20),1-$H20,"")</f>
        <v/>
      </c>
      <c r="S20" s="204"/>
    </row>
    <row r="21" spans="1:19" ht="12.95" customHeight="1" x14ac:dyDescent="0.2">
      <c r="A21" s="203"/>
      <c r="B21" s="202"/>
      <c r="C21" s="201">
        <v>4</v>
      </c>
      <c r="D21" s="200"/>
      <c r="E21" s="199"/>
      <c r="F21" s="199"/>
      <c r="G21" s="198" t="str">
        <f>IF(AND(ISBLANK(D21),ISBLANK(E21)),"",D21+E21)</f>
        <v/>
      </c>
      <c r="H21" s="197" t="str">
        <f>IF(OR(ISNUMBER($G21),ISNUMBER($Q21)),(SIGN(N($G21)-N($Q21))+1)/2,"")</f>
        <v/>
      </c>
      <c r="I21" s="196">
        <f>IF(ISNUMBER(H22),(SIGN(1000*($H22-$R22)+$G22-$Q22)+1)/2,"")</f>
        <v>1</v>
      </c>
      <c r="K21" s="203"/>
      <c r="L21" s="202"/>
      <c r="M21" s="201">
        <v>4</v>
      </c>
      <c r="N21" s="200"/>
      <c r="O21" s="199"/>
      <c r="P21" s="199"/>
      <c r="Q21" s="198" t="str">
        <f>IF(AND(ISBLANK(N21),ISBLANK(O21)),"",N21+O21)</f>
        <v/>
      </c>
      <c r="R21" s="197" t="str">
        <f>IF(ISNUMBER($H21),1-$H21,"")</f>
        <v/>
      </c>
      <c r="S21" s="196">
        <f>IF(ISNUMBER($I21),1-$I21,"")</f>
        <v>0</v>
      </c>
    </row>
    <row r="22" spans="1:19" ht="15.95" customHeight="1" thickBot="1" x14ac:dyDescent="0.25">
      <c r="A22" s="195">
        <v>22658</v>
      </c>
      <c r="B22" s="194"/>
      <c r="C22" s="193" t="s">
        <v>12</v>
      </c>
      <c r="D22" s="1">
        <f>IF(ISNUMBER($G22),SUM(D18:D21),"")</f>
        <v>275</v>
      </c>
      <c r="E22" s="192">
        <f>IF(ISNUMBER($G22),SUM(E18:E21),"")</f>
        <v>97</v>
      </c>
      <c r="F22" s="192">
        <f>IF(ISNUMBER($G22),SUM(F18:F21),"")</f>
        <v>12</v>
      </c>
      <c r="G22" s="191">
        <f>IF(SUM($G18:$G21)+SUM($Q18:$Q21)&gt;0,SUM(G18:G21),"")</f>
        <v>372</v>
      </c>
      <c r="H22" s="1">
        <f>IF(ISNUMBER($G22),SUM(H18:H21),"")</f>
        <v>1</v>
      </c>
      <c r="I22" s="190"/>
      <c r="K22" s="195">
        <v>1282</v>
      </c>
      <c r="L22" s="194"/>
      <c r="M22" s="193" t="s">
        <v>12</v>
      </c>
      <c r="N22" s="1">
        <f>IF(ISNUMBER($G22),SUM(N18:N21),"")</f>
        <v>275</v>
      </c>
      <c r="O22" s="192">
        <f>IF(ISNUMBER($G22),SUM(O18:O21),"")</f>
        <v>89</v>
      </c>
      <c r="P22" s="192">
        <f>IF(ISNUMBER($G22),SUM(P18:P21),"")</f>
        <v>14</v>
      </c>
      <c r="Q22" s="191">
        <f>IF(SUM($G18:$G21)+SUM($Q18:$Q21)&gt;0,SUM(Q18:Q21),"")</f>
        <v>364</v>
      </c>
      <c r="R22" s="1">
        <f>IF(ISNUMBER($G22),SUM(R18:R21),"")</f>
        <v>1</v>
      </c>
      <c r="S22" s="190"/>
    </row>
    <row r="23" spans="1:19" ht="12.95" customHeight="1" x14ac:dyDescent="0.2">
      <c r="A23" s="220" t="s">
        <v>126</v>
      </c>
      <c r="B23" s="219"/>
      <c r="C23" s="218">
        <v>1</v>
      </c>
      <c r="D23" s="217">
        <v>132</v>
      </c>
      <c r="E23" s="216">
        <v>54</v>
      </c>
      <c r="F23" s="216">
        <v>5</v>
      </c>
      <c r="G23" s="215">
        <f>IF(AND(ISBLANK(D23),ISBLANK(E23)),"",D23+E23)</f>
        <v>186</v>
      </c>
      <c r="H23" s="214">
        <f>IF(OR(ISNUMBER($G23),ISNUMBER($Q23)),(SIGN(N($G23)-N($Q23))+1)/2,"")</f>
        <v>0</v>
      </c>
      <c r="I23" s="204"/>
      <c r="K23" s="220" t="s">
        <v>125</v>
      </c>
      <c r="L23" s="219"/>
      <c r="M23" s="218">
        <v>1</v>
      </c>
      <c r="N23" s="217">
        <v>127</v>
      </c>
      <c r="O23" s="216">
        <v>63</v>
      </c>
      <c r="P23" s="216">
        <v>2</v>
      </c>
      <c r="Q23" s="215">
        <f>IF(AND(ISBLANK(N23),ISBLANK(O23)),"",N23+O23)</f>
        <v>190</v>
      </c>
      <c r="R23" s="214">
        <f>IF(ISNUMBER($H23),1-$H23,"")</f>
        <v>1</v>
      </c>
      <c r="S23" s="204"/>
    </row>
    <row r="24" spans="1:19" ht="12.95" customHeight="1" x14ac:dyDescent="0.2">
      <c r="A24" s="213"/>
      <c r="B24" s="212"/>
      <c r="C24" s="209">
        <v>2</v>
      </c>
      <c r="D24" s="208">
        <v>132</v>
      </c>
      <c r="E24" s="207">
        <v>72</v>
      </c>
      <c r="F24" s="207">
        <v>1</v>
      </c>
      <c r="G24" s="206">
        <f>IF(AND(ISBLANK(D24),ISBLANK(E24)),"",D24+E24)</f>
        <v>204</v>
      </c>
      <c r="H24" s="205">
        <f>IF(OR(ISNUMBER($G24),ISNUMBER($Q24)),(SIGN(N($G24)-N($Q24))+1)/2,"")</f>
        <v>1</v>
      </c>
      <c r="I24" s="204"/>
      <c r="K24" s="213"/>
      <c r="L24" s="212"/>
      <c r="M24" s="209">
        <v>2</v>
      </c>
      <c r="N24" s="208">
        <v>129</v>
      </c>
      <c r="O24" s="207">
        <v>63</v>
      </c>
      <c r="P24" s="207">
        <v>6</v>
      </c>
      <c r="Q24" s="206">
        <f>IF(AND(ISBLANK(N24),ISBLANK(O24)),"",N24+O24)</f>
        <v>192</v>
      </c>
      <c r="R24" s="205">
        <f>IF(ISNUMBER($H24),1-$H24,"")</f>
        <v>0</v>
      </c>
      <c r="S24" s="204"/>
    </row>
    <row r="25" spans="1:19" ht="12.95" customHeight="1" thickBot="1" x14ac:dyDescent="0.25">
      <c r="A25" s="211" t="s">
        <v>19</v>
      </c>
      <c r="B25" s="210"/>
      <c r="C25" s="209">
        <v>3</v>
      </c>
      <c r="D25" s="208"/>
      <c r="E25" s="207"/>
      <c r="F25" s="207"/>
      <c r="G25" s="206" t="str">
        <f>IF(AND(ISBLANK(D25),ISBLANK(E25)),"",D25+E25)</f>
        <v/>
      </c>
      <c r="H25" s="205" t="str">
        <f>IF(OR(ISNUMBER($G25),ISNUMBER($Q25)),(SIGN(N($G25)-N($Q25))+1)/2,"")</f>
        <v/>
      </c>
      <c r="I25" s="204"/>
      <c r="K25" s="211" t="s">
        <v>14</v>
      </c>
      <c r="L25" s="210"/>
      <c r="M25" s="209">
        <v>3</v>
      </c>
      <c r="N25" s="208"/>
      <c r="O25" s="207"/>
      <c r="P25" s="207"/>
      <c r="Q25" s="206" t="str">
        <f>IF(AND(ISBLANK(N25),ISBLANK(O25)),"",N25+O25)</f>
        <v/>
      </c>
      <c r="R25" s="205" t="str">
        <f>IF(ISNUMBER($H25),1-$H25,"")</f>
        <v/>
      </c>
      <c r="S25" s="204"/>
    </row>
    <row r="26" spans="1:19" ht="12.95" customHeight="1" x14ac:dyDescent="0.2">
      <c r="A26" s="203"/>
      <c r="B26" s="202"/>
      <c r="C26" s="201">
        <v>4</v>
      </c>
      <c r="D26" s="200"/>
      <c r="E26" s="199"/>
      <c r="F26" s="199"/>
      <c r="G26" s="198" t="str">
        <f>IF(AND(ISBLANK(D26),ISBLANK(E26)),"",D26+E26)</f>
        <v/>
      </c>
      <c r="H26" s="197" t="str">
        <f>IF(OR(ISNUMBER($G26),ISNUMBER($Q26)),(SIGN(N($G26)-N($Q26))+1)/2,"")</f>
        <v/>
      </c>
      <c r="I26" s="196">
        <f>IF(ISNUMBER(H27),(SIGN(1000*($H27-$R27)+$G27-$Q27)+1)/2,"")</f>
        <v>1</v>
      </c>
      <c r="K26" s="203"/>
      <c r="L26" s="202"/>
      <c r="M26" s="201">
        <v>4</v>
      </c>
      <c r="N26" s="200"/>
      <c r="O26" s="199"/>
      <c r="P26" s="199"/>
      <c r="Q26" s="198" t="str">
        <f>IF(AND(ISBLANK(N26),ISBLANK(O26)),"",N26+O26)</f>
        <v/>
      </c>
      <c r="R26" s="197" t="str">
        <f>IF(ISNUMBER($H26),1-$H26,"")</f>
        <v/>
      </c>
      <c r="S26" s="196">
        <f>IF(ISNUMBER($I26),1-$I26,"")</f>
        <v>0</v>
      </c>
    </row>
    <row r="27" spans="1:19" ht="15.95" customHeight="1" thickBot="1" x14ac:dyDescent="0.25">
      <c r="A27" s="195">
        <v>16797</v>
      </c>
      <c r="B27" s="194"/>
      <c r="C27" s="193" t="s">
        <v>12</v>
      </c>
      <c r="D27" s="1">
        <f>IF(ISNUMBER($G27),SUM(D23:D26),"")</f>
        <v>264</v>
      </c>
      <c r="E27" s="192">
        <f>IF(ISNUMBER($G27),SUM(E23:E26),"")</f>
        <v>126</v>
      </c>
      <c r="F27" s="192">
        <f>IF(ISNUMBER($G27),SUM(F23:F26),"")</f>
        <v>6</v>
      </c>
      <c r="G27" s="191">
        <f>IF(SUM($G23:$G26)+SUM($Q23:$Q26)&gt;0,SUM(G23:G26),"")</f>
        <v>390</v>
      </c>
      <c r="H27" s="1">
        <f>IF(ISNUMBER($G27),SUM(H23:H26),"")</f>
        <v>1</v>
      </c>
      <c r="I27" s="190"/>
      <c r="K27" s="195">
        <v>15516</v>
      </c>
      <c r="L27" s="194"/>
      <c r="M27" s="193" t="s">
        <v>12</v>
      </c>
      <c r="N27" s="1">
        <f>IF(ISNUMBER($G27),SUM(N23:N26),"")</f>
        <v>256</v>
      </c>
      <c r="O27" s="192">
        <f>IF(ISNUMBER($G27),SUM(O23:O26),"")</f>
        <v>126</v>
      </c>
      <c r="P27" s="192">
        <f>IF(ISNUMBER($G27),SUM(P23:P26),"")</f>
        <v>8</v>
      </c>
      <c r="Q27" s="191">
        <f>IF(SUM($G23:$G26)+SUM($Q23:$Q26)&gt;0,SUM(Q23:Q26),"")</f>
        <v>382</v>
      </c>
      <c r="R27" s="1">
        <f>IF(ISNUMBER($G27),SUM(R23:R26),"")</f>
        <v>1</v>
      </c>
      <c r="S27" s="190"/>
    </row>
    <row r="28" spans="1:19" ht="12.95" customHeight="1" x14ac:dyDescent="0.2">
      <c r="A28" s="220" t="s">
        <v>124</v>
      </c>
      <c r="B28" s="219"/>
      <c r="C28" s="218">
        <v>1</v>
      </c>
      <c r="D28" s="217">
        <v>120</v>
      </c>
      <c r="E28" s="216">
        <v>53</v>
      </c>
      <c r="F28" s="216">
        <v>6</v>
      </c>
      <c r="G28" s="215">
        <f>IF(AND(ISBLANK(D28),ISBLANK(E28)),"",D28+E28)</f>
        <v>173</v>
      </c>
      <c r="H28" s="214">
        <f>IF(OR(ISNUMBER($G28),ISNUMBER($Q28)),(SIGN(N($G28)-N($Q28))+1)/2,"")</f>
        <v>0</v>
      </c>
      <c r="I28" s="204"/>
      <c r="K28" s="220" t="s">
        <v>123</v>
      </c>
      <c r="L28" s="219"/>
      <c r="M28" s="218">
        <v>1</v>
      </c>
      <c r="N28" s="217">
        <v>137</v>
      </c>
      <c r="O28" s="216">
        <v>61</v>
      </c>
      <c r="P28" s="216">
        <v>3</v>
      </c>
      <c r="Q28" s="215">
        <f>IF(AND(ISBLANK(N28),ISBLANK(O28)),"",N28+O28)</f>
        <v>198</v>
      </c>
      <c r="R28" s="214">
        <f>IF(ISNUMBER($H28),1-$H28,"")</f>
        <v>1</v>
      </c>
      <c r="S28" s="204"/>
    </row>
    <row r="29" spans="1:19" ht="12.95" customHeight="1" x14ac:dyDescent="0.2">
      <c r="A29" s="213"/>
      <c r="B29" s="212"/>
      <c r="C29" s="209">
        <v>2</v>
      </c>
      <c r="D29" s="208">
        <v>121</v>
      </c>
      <c r="E29" s="207">
        <v>44</v>
      </c>
      <c r="F29" s="207">
        <v>10</v>
      </c>
      <c r="G29" s="206">
        <f>IF(AND(ISBLANK(D29),ISBLANK(E29)),"",D29+E29)</f>
        <v>165</v>
      </c>
      <c r="H29" s="205">
        <f>IF(OR(ISNUMBER($G29),ISNUMBER($Q29)),(SIGN(N($G29)-N($Q29))+1)/2,"")</f>
        <v>0</v>
      </c>
      <c r="I29" s="204"/>
      <c r="K29" s="213"/>
      <c r="L29" s="212"/>
      <c r="M29" s="209">
        <v>2</v>
      </c>
      <c r="N29" s="208">
        <v>134</v>
      </c>
      <c r="O29" s="207">
        <v>53</v>
      </c>
      <c r="P29" s="207">
        <v>7</v>
      </c>
      <c r="Q29" s="206">
        <f>IF(AND(ISBLANK(N29),ISBLANK(O29)),"",N29+O29)</f>
        <v>187</v>
      </c>
      <c r="R29" s="205">
        <f>IF(ISNUMBER($H29),1-$H29,"")</f>
        <v>1</v>
      </c>
      <c r="S29" s="204"/>
    </row>
    <row r="30" spans="1:19" ht="12.95" customHeight="1" thickBot="1" x14ac:dyDescent="0.25">
      <c r="A30" s="211" t="s">
        <v>57</v>
      </c>
      <c r="B30" s="210"/>
      <c r="C30" s="209">
        <v>3</v>
      </c>
      <c r="D30" s="208"/>
      <c r="E30" s="207"/>
      <c r="F30" s="207"/>
      <c r="G30" s="206" t="str">
        <f>IF(AND(ISBLANK(D30),ISBLANK(E30)),"",D30+E30)</f>
        <v/>
      </c>
      <c r="H30" s="205" t="str">
        <f>IF(OR(ISNUMBER($G30),ISNUMBER($Q30)),(SIGN(N($G30)-N($Q30))+1)/2,"")</f>
        <v/>
      </c>
      <c r="I30" s="204"/>
      <c r="K30" s="211" t="s">
        <v>20</v>
      </c>
      <c r="L30" s="210"/>
      <c r="M30" s="209">
        <v>3</v>
      </c>
      <c r="N30" s="208"/>
      <c r="O30" s="207"/>
      <c r="P30" s="207"/>
      <c r="Q30" s="206" t="str">
        <f>IF(AND(ISBLANK(N30),ISBLANK(O30)),"",N30+O30)</f>
        <v/>
      </c>
      <c r="R30" s="205" t="str">
        <f>IF(ISNUMBER($H30),1-$H30,"")</f>
        <v/>
      </c>
      <c r="S30" s="204"/>
    </row>
    <row r="31" spans="1:19" ht="12.95" customHeight="1" x14ac:dyDescent="0.2">
      <c r="A31" s="203"/>
      <c r="B31" s="202"/>
      <c r="C31" s="201">
        <v>4</v>
      </c>
      <c r="D31" s="200"/>
      <c r="E31" s="199"/>
      <c r="F31" s="199"/>
      <c r="G31" s="198" t="str">
        <f>IF(AND(ISBLANK(D31),ISBLANK(E31)),"",D31+E31)</f>
        <v/>
      </c>
      <c r="H31" s="197" t="str">
        <f>IF(OR(ISNUMBER($G31),ISNUMBER($Q31)),(SIGN(N($G31)-N($Q31))+1)/2,"")</f>
        <v/>
      </c>
      <c r="I31" s="196">
        <f>IF(ISNUMBER(H32),(SIGN(1000*($H32-$R32)+$G32-$Q32)+1)/2,"")</f>
        <v>0</v>
      </c>
      <c r="K31" s="203"/>
      <c r="L31" s="202"/>
      <c r="M31" s="201">
        <v>4</v>
      </c>
      <c r="N31" s="200"/>
      <c r="O31" s="199"/>
      <c r="P31" s="199"/>
      <c r="Q31" s="198" t="str">
        <f>IF(AND(ISBLANK(N31),ISBLANK(O31)),"",N31+O31)</f>
        <v/>
      </c>
      <c r="R31" s="197" t="str">
        <f>IF(ISNUMBER($H31),1-$H31,"")</f>
        <v/>
      </c>
      <c r="S31" s="196">
        <f>IF(ISNUMBER($I31),1-$I31,"")</f>
        <v>1</v>
      </c>
    </row>
    <row r="32" spans="1:19" ht="15.95" customHeight="1" thickBot="1" x14ac:dyDescent="0.25">
      <c r="A32" s="195">
        <v>743</v>
      </c>
      <c r="B32" s="194"/>
      <c r="C32" s="193" t="s">
        <v>12</v>
      </c>
      <c r="D32" s="1">
        <f>IF(ISNUMBER($G32),SUM(D28:D31),"")</f>
        <v>241</v>
      </c>
      <c r="E32" s="192">
        <f>IF(ISNUMBER($G32),SUM(E28:E31),"")</f>
        <v>97</v>
      </c>
      <c r="F32" s="192">
        <f>IF(ISNUMBER($G32),SUM(F28:F31),"")</f>
        <v>16</v>
      </c>
      <c r="G32" s="191">
        <f>IF(SUM($G28:$G31)+SUM($Q28:$Q31)&gt;0,SUM(G28:G31),"")</f>
        <v>338</v>
      </c>
      <c r="H32" s="1">
        <f>IF(ISNUMBER($G32),SUM(H28:H31),"")</f>
        <v>0</v>
      </c>
      <c r="I32" s="190"/>
      <c r="K32" s="195">
        <v>1263</v>
      </c>
      <c r="L32" s="194"/>
      <c r="M32" s="193" t="s">
        <v>12</v>
      </c>
      <c r="N32" s="1">
        <f>IF(ISNUMBER($G32),SUM(N28:N31),"")</f>
        <v>271</v>
      </c>
      <c r="O32" s="192">
        <f>IF(ISNUMBER($G32),SUM(O28:O31),"")</f>
        <v>114</v>
      </c>
      <c r="P32" s="192">
        <f>IF(ISNUMBER($G32),SUM(P28:P31),"")</f>
        <v>10</v>
      </c>
      <c r="Q32" s="191">
        <f>IF(SUM($G28:$G31)+SUM($Q28:$Q31)&gt;0,SUM(Q28:Q31),"")</f>
        <v>385</v>
      </c>
      <c r="R32" s="1">
        <f>IF(ISNUMBER($G32),SUM(R28:R31),"")</f>
        <v>2</v>
      </c>
      <c r="S32" s="190"/>
    </row>
    <row r="33" spans="1:19" ht="12.95" customHeight="1" x14ac:dyDescent="0.2">
      <c r="A33" s="220" t="s">
        <v>122</v>
      </c>
      <c r="B33" s="219"/>
      <c r="C33" s="218">
        <v>1</v>
      </c>
      <c r="D33" s="217">
        <v>127</v>
      </c>
      <c r="E33" s="216">
        <v>51</v>
      </c>
      <c r="F33" s="216">
        <v>5</v>
      </c>
      <c r="G33" s="215">
        <f>IF(AND(ISBLANK(D33),ISBLANK(E33)),"",D33+E33)</f>
        <v>178</v>
      </c>
      <c r="H33" s="214">
        <f>IF(OR(ISNUMBER($G33),ISNUMBER($Q33)),(SIGN(N($G33)-N($Q33))+1)/2,"")</f>
        <v>0</v>
      </c>
      <c r="I33" s="204"/>
      <c r="K33" s="220" t="s">
        <v>121</v>
      </c>
      <c r="L33" s="219"/>
      <c r="M33" s="218">
        <v>1</v>
      </c>
      <c r="N33" s="217">
        <v>136</v>
      </c>
      <c r="O33" s="216">
        <v>88</v>
      </c>
      <c r="P33" s="216">
        <v>0</v>
      </c>
      <c r="Q33" s="215">
        <f>IF(AND(ISBLANK(N33),ISBLANK(O33)),"",N33+O33)</f>
        <v>224</v>
      </c>
      <c r="R33" s="214">
        <f>IF(ISNUMBER($H33),1-$H33,"")</f>
        <v>1</v>
      </c>
      <c r="S33" s="204"/>
    </row>
    <row r="34" spans="1:19" ht="12.95" customHeight="1" x14ac:dyDescent="0.2">
      <c r="A34" s="213"/>
      <c r="B34" s="212"/>
      <c r="C34" s="209">
        <v>2</v>
      </c>
      <c r="D34" s="208">
        <v>145</v>
      </c>
      <c r="E34" s="207">
        <v>53</v>
      </c>
      <c r="F34" s="207">
        <v>6</v>
      </c>
      <c r="G34" s="206">
        <f>IF(AND(ISBLANK(D34),ISBLANK(E34)),"",D34+E34)</f>
        <v>198</v>
      </c>
      <c r="H34" s="205">
        <f>IF(OR(ISNUMBER($G34),ISNUMBER($Q34)),(SIGN(N($G34)-N($Q34))+1)/2,"")</f>
        <v>0</v>
      </c>
      <c r="I34" s="204"/>
      <c r="K34" s="213"/>
      <c r="L34" s="212"/>
      <c r="M34" s="209">
        <v>2</v>
      </c>
      <c r="N34" s="208">
        <v>148</v>
      </c>
      <c r="O34" s="207">
        <v>61</v>
      </c>
      <c r="P34" s="207">
        <v>4</v>
      </c>
      <c r="Q34" s="206">
        <f>IF(AND(ISBLANK(N34),ISBLANK(O34)),"",N34+O34)</f>
        <v>209</v>
      </c>
      <c r="R34" s="205">
        <f>IF(ISNUMBER($H34),1-$H34,"")</f>
        <v>1</v>
      </c>
      <c r="S34" s="204"/>
    </row>
    <row r="35" spans="1:19" ht="12.95" customHeight="1" thickBot="1" x14ac:dyDescent="0.25">
      <c r="A35" s="211" t="s">
        <v>85</v>
      </c>
      <c r="B35" s="210"/>
      <c r="C35" s="209">
        <v>3</v>
      </c>
      <c r="D35" s="208"/>
      <c r="E35" s="207"/>
      <c r="F35" s="207"/>
      <c r="G35" s="206" t="str">
        <f>IF(AND(ISBLANK(D35),ISBLANK(E35)),"",D35+E35)</f>
        <v/>
      </c>
      <c r="H35" s="205" t="str">
        <f>IF(OR(ISNUMBER($G35),ISNUMBER($Q35)),(SIGN(N($G35)-N($Q35))+1)/2,"")</f>
        <v/>
      </c>
      <c r="I35" s="204"/>
      <c r="K35" s="211" t="s">
        <v>120</v>
      </c>
      <c r="L35" s="210"/>
      <c r="M35" s="209">
        <v>3</v>
      </c>
      <c r="N35" s="208"/>
      <c r="O35" s="207"/>
      <c r="P35" s="207"/>
      <c r="Q35" s="206" t="str">
        <f>IF(AND(ISBLANK(N35),ISBLANK(O35)),"",N35+O35)</f>
        <v/>
      </c>
      <c r="R35" s="205" t="str">
        <f>IF(ISNUMBER($H35),1-$H35,"")</f>
        <v/>
      </c>
      <c r="S35" s="204"/>
    </row>
    <row r="36" spans="1:19" ht="12.95" customHeight="1" x14ac:dyDescent="0.2">
      <c r="A36" s="203"/>
      <c r="B36" s="202"/>
      <c r="C36" s="201">
        <v>4</v>
      </c>
      <c r="D36" s="200"/>
      <c r="E36" s="199"/>
      <c r="F36" s="199"/>
      <c r="G36" s="198" t="str">
        <f>IF(AND(ISBLANK(D36),ISBLANK(E36)),"",D36+E36)</f>
        <v/>
      </c>
      <c r="H36" s="197" t="str">
        <f>IF(OR(ISNUMBER($G36),ISNUMBER($Q36)),(SIGN(N($G36)-N($Q36))+1)/2,"")</f>
        <v/>
      </c>
      <c r="I36" s="196">
        <f>IF(ISNUMBER(H37),(SIGN(1000*($H37-$R37)+$G37-$Q37)+1)/2,"")</f>
        <v>0</v>
      </c>
      <c r="K36" s="203"/>
      <c r="L36" s="202"/>
      <c r="M36" s="201">
        <v>4</v>
      </c>
      <c r="N36" s="200"/>
      <c r="O36" s="199"/>
      <c r="P36" s="199"/>
      <c r="Q36" s="198" t="str">
        <f>IF(AND(ISBLANK(N36),ISBLANK(O36)),"",N36+O36)</f>
        <v/>
      </c>
      <c r="R36" s="197" t="str">
        <f>IF(ISNUMBER($H36),1-$H36,"")</f>
        <v/>
      </c>
      <c r="S36" s="196">
        <f>IF(ISNUMBER($I36),1-$I36,"")</f>
        <v>1</v>
      </c>
    </row>
    <row r="37" spans="1:19" ht="15.95" customHeight="1" thickBot="1" x14ac:dyDescent="0.25">
      <c r="A37" s="195">
        <v>14467</v>
      </c>
      <c r="B37" s="194"/>
      <c r="C37" s="193" t="s">
        <v>12</v>
      </c>
      <c r="D37" s="1">
        <f>IF(ISNUMBER($G37),SUM(D33:D36),"")</f>
        <v>272</v>
      </c>
      <c r="E37" s="192">
        <f>IF(ISNUMBER($G37),SUM(E33:E36),"")</f>
        <v>104</v>
      </c>
      <c r="F37" s="192">
        <f>IF(ISNUMBER($G37),SUM(F33:F36),"")</f>
        <v>11</v>
      </c>
      <c r="G37" s="191">
        <f>IF(SUM($G33:$G36)+SUM($Q33:$Q36)&gt;0,SUM(G33:G36),"")</f>
        <v>376</v>
      </c>
      <c r="H37" s="1">
        <f>IF(ISNUMBER($G37),SUM(H33:H36),"")</f>
        <v>0</v>
      </c>
      <c r="I37" s="190"/>
      <c r="K37" s="195">
        <v>4258</v>
      </c>
      <c r="L37" s="194"/>
      <c r="M37" s="193" t="s">
        <v>12</v>
      </c>
      <c r="N37" s="1">
        <f>IF(ISNUMBER($G37),SUM(N33:N36),"")</f>
        <v>284</v>
      </c>
      <c r="O37" s="192">
        <f>IF(ISNUMBER($G37),SUM(O33:O36),"")</f>
        <v>149</v>
      </c>
      <c r="P37" s="192">
        <f>IF(ISNUMBER($G37),SUM(P33:P36),"")</f>
        <v>4</v>
      </c>
      <c r="Q37" s="191">
        <f>IF(SUM($G33:$G36)+SUM($Q33:$Q36)&gt;0,SUM(Q33:Q36),"")</f>
        <v>433</v>
      </c>
      <c r="R37" s="1">
        <f>IF(ISNUMBER($G37),SUM(R33:R36),"")</f>
        <v>2</v>
      </c>
      <c r="S37" s="190"/>
    </row>
    <row r="38" spans="1:19" ht="5.0999999999999996" customHeight="1" thickBot="1" x14ac:dyDescent="0.25"/>
    <row r="39" spans="1:19" ht="20.100000000000001" customHeight="1" thickBot="1" x14ac:dyDescent="0.25">
      <c r="A39" s="189"/>
      <c r="B39" s="188"/>
      <c r="C39" s="187" t="s">
        <v>21</v>
      </c>
      <c r="D39" s="186">
        <f>IF(ISNUMBER($G39),SUM(D12,D17,D22,D27,D32,D37),"")</f>
        <v>1570</v>
      </c>
      <c r="E39" s="185">
        <f>IF(ISNUMBER($G39),SUM(E12,E17,E22,E27,E32,E37),"")</f>
        <v>630</v>
      </c>
      <c r="F39" s="185">
        <f>IF(ISNUMBER($G39),SUM(F12,F17,F22,F27,F32,F37),"")</f>
        <v>68</v>
      </c>
      <c r="G39" s="184">
        <f>IF(SUM($G$8:$G$37)+SUM($Q$8:$Q$37)&gt;0,SUM(G12,G17,G22,G27,G32,G37),"")</f>
        <v>2200</v>
      </c>
      <c r="H39" s="183">
        <f>IF(SUM($G$8:$G$37)+SUM($Q$8:$Q$37)&gt;0,SUM(H12,H17,H22,H27,H32,H37),"")</f>
        <v>3</v>
      </c>
      <c r="I39" s="182">
        <f>IF(ISNUMBER($G39),(SIGN($G39-$Q39)+1)/IF(COUNT(I$11,I$16,I$21,I$26,I$31,I$36)&gt;3,1,2),"")</f>
        <v>0</v>
      </c>
      <c r="K39" s="189"/>
      <c r="L39" s="188"/>
      <c r="M39" s="187" t="s">
        <v>21</v>
      </c>
      <c r="N39" s="186">
        <f>IF(ISNUMBER($G39),SUM(N12,N17,N22,N27,N32,N37),"")</f>
        <v>1604</v>
      </c>
      <c r="O39" s="185">
        <f>IF(ISNUMBER($G39),SUM(O12,O17,O22,O27,O32,O37),"")</f>
        <v>697</v>
      </c>
      <c r="P39" s="185">
        <f>IF(ISNUMBER($G39),SUM(P12,P17,P22,P27,P32,P37),"")</f>
        <v>56</v>
      </c>
      <c r="Q39" s="184">
        <f>IF(SUM($G$8:$G$37)+SUM($Q$8:$Q$37)&gt;0,SUM(Q12,Q17,Q22,Q27,Q32,Q37),"")</f>
        <v>2301</v>
      </c>
      <c r="R39" s="183">
        <f>IF(SUM($G$8:$G$37)+SUM($Q$8:$Q$37)&gt;0,SUM(R12,R17,R22,R27,R32,R37),"")</f>
        <v>9</v>
      </c>
      <c r="S39" s="182">
        <f>IF(ISNUMBER($I39),IF(COUNT(S$11,S$16,S$21,S$26,S$31,S$36)&gt;3,2,1)-$I39,"")</f>
        <v>2</v>
      </c>
    </row>
    <row r="40" spans="1:19" ht="5.0999999999999996" customHeight="1" thickBot="1" x14ac:dyDescent="0.25"/>
    <row r="41" spans="1:19" ht="18" customHeight="1" thickBot="1" x14ac:dyDescent="0.25">
      <c r="A41" s="2"/>
      <c r="B41" s="3" t="s">
        <v>22</v>
      </c>
      <c r="C41" s="181" t="s">
        <v>119</v>
      </c>
      <c r="D41" s="181"/>
      <c r="E41" s="181"/>
      <c r="G41" s="180" t="s">
        <v>23</v>
      </c>
      <c r="H41" s="180"/>
      <c r="I41" s="179">
        <f>IF(ISNUMBER(I$39),SUM(I11,I16,I21,I26,I31,I36,I39),"")</f>
        <v>3</v>
      </c>
      <c r="K41" s="2"/>
      <c r="L41" s="3" t="s">
        <v>22</v>
      </c>
      <c r="M41" s="181" t="s">
        <v>118</v>
      </c>
      <c r="N41" s="181"/>
      <c r="O41" s="181"/>
      <c r="Q41" s="180" t="s">
        <v>23</v>
      </c>
      <c r="R41" s="180"/>
      <c r="S41" s="179">
        <f>IF(ISNUMBER(S$39),SUM(S11,S16,S21,S26,S31,S36,S39),"")</f>
        <v>5</v>
      </c>
    </row>
    <row r="42" spans="1:19" ht="18" customHeight="1" x14ac:dyDescent="0.2">
      <c r="A42" s="2"/>
      <c r="B42" s="3" t="s">
        <v>24</v>
      </c>
      <c r="C42" s="35"/>
      <c r="D42" s="35"/>
      <c r="E42" s="35"/>
      <c r="G42" s="178"/>
      <c r="H42" s="178"/>
      <c r="I42" s="178"/>
      <c r="K42" s="2"/>
      <c r="L42" s="3" t="s">
        <v>24</v>
      </c>
      <c r="M42" s="35"/>
      <c r="N42" s="35"/>
      <c r="O42" s="35"/>
      <c r="Q42" s="178"/>
      <c r="R42" s="178"/>
      <c r="S42" s="178"/>
    </row>
    <row r="43" spans="1:19" ht="20.100000000000001" customHeight="1" x14ac:dyDescent="0.2">
      <c r="A43" s="3" t="s">
        <v>25</v>
      </c>
      <c r="B43" s="3" t="s">
        <v>26</v>
      </c>
      <c r="C43" s="36"/>
      <c r="D43" s="36"/>
      <c r="E43" s="36"/>
      <c r="F43" s="36"/>
      <c r="G43" s="36"/>
      <c r="H43" s="36"/>
      <c r="I43" s="3"/>
      <c r="J43" s="3"/>
      <c r="K43" s="3" t="s">
        <v>27</v>
      </c>
      <c r="L43" s="177"/>
      <c r="M43" s="177"/>
      <c r="O43" s="3" t="s">
        <v>24</v>
      </c>
      <c r="P43" s="36"/>
      <c r="Q43" s="36"/>
      <c r="R43" s="36"/>
      <c r="S43" s="36"/>
    </row>
    <row r="44" spans="1:19" ht="9.9499999999999993" customHeight="1" x14ac:dyDescent="0.2">
      <c r="E44" s="2"/>
      <c r="H44" s="2"/>
    </row>
    <row r="45" spans="1:19" ht="30" customHeight="1" x14ac:dyDescent="0.3">
      <c r="A45" s="176" t="str">
        <f>"Technické podmínky utkání:   " &amp; $B$3 &amp; IF(ISBLANK($B$3),""," – ") &amp; $L$3</f>
        <v>Technické podmínky utkání:   Sokol Kobylisy C – Sk Uhelné Sklady B</v>
      </c>
    </row>
    <row r="46" spans="1:19" ht="20.100000000000001" customHeight="1" x14ac:dyDescent="0.2">
      <c r="B46" s="172" t="s">
        <v>48</v>
      </c>
      <c r="C46" s="174"/>
      <c r="D46" s="174"/>
      <c r="I46" s="172" t="s">
        <v>47</v>
      </c>
      <c r="J46" s="174"/>
      <c r="K46" s="174"/>
    </row>
    <row r="47" spans="1:19" ht="20.100000000000001" customHeight="1" x14ac:dyDescent="0.2">
      <c r="B47" s="172" t="s">
        <v>46</v>
      </c>
      <c r="C47" s="173"/>
      <c r="D47" s="173"/>
      <c r="I47" s="172" t="s">
        <v>44</v>
      </c>
      <c r="J47" s="173"/>
      <c r="K47" s="173"/>
      <c r="P47" s="172" t="s">
        <v>43</v>
      </c>
      <c r="Q47" s="170"/>
      <c r="R47" s="170"/>
      <c r="S47" s="170"/>
    </row>
    <row r="48" spans="1:19" ht="9.9499999999999993" customHeight="1" x14ac:dyDescent="0.2"/>
    <row r="49" spans="1:19" ht="15" customHeight="1" x14ac:dyDescent="0.2">
      <c r="A49" s="32" t="s">
        <v>30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</row>
    <row r="50" spans="1:19" ht="81" customHeight="1" x14ac:dyDescent="0.2">
      <c r="A50" s="161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59"/>
    </row>
    <row r="51" spans="1:19" ht="5.0999999999999996" customHeight="1" x14ac:dyDescent="0.2"/>
    <row r="52" spans="1:19" ht="15" customHeight="1" x14ac:dyDescent="0.2">
      <c r="A52" s="32" t="s">
        <v>31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4"/>
    </row>
    <row r="53" spans="1:19" ht="6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1:19" ht="21" customHeight="1" x14ac:dyDescent="0.2">
      <c r="A54" s="8" t="s">
        <v>1</v>
      </c>
      <c r="B54" s="6"/>
      <c r="C54" s="6"/>
      <c r="D54" s="6"/>
      <c r="E54" s="6"/>
      <c r="F54" s="6"/>
      <c r="G54" s="6"/>
      <c r="H54" s="6"/>
      <c r="I54" s="6"/>
      <c r="J54" s="6"/>
      <c r="K54" s="9" t="s">
        <v>2</v>
      </c>
      <c r="L54" s="6"/>
      <c r="M54" s="6"/>
      <c r="N54" s="6"/>
      <c r="O54" s="6"/>
      <c r="P54" s="6"/>
      <c r="Q54" s="6"/>
      <c r="R54" s="6"/>
      <c r="S54" s="7"/>
    </row>
    <row r="55" spans="1:19" ht="21" customHeight="1" x14ac:dyDescent="0.2">
      <c r="A55" s="10"/>
      <c r="B55" s="11" t="s">
        <v>32</v>
      </c>
      <c r="C55" s="12"/>
      <c r="D55" s="13"/>
      <c r="E55" s="11" t="s">
        <v>33</v>
      </c>
      <c r="F55" s="12"/>
      <c r="G55" s="12"/>
      <c r="H55" s="12"/>
      <c r="I55" s="13"/>
      <c r="J55" s="6"/>
      <c r="K55" s="14"/>
      <c r="L55" s="11" t="s">
        <v>32</v>
      </c>
      <c r="M55" s="12"/>
      <c r="N55" s="13"/>
      <c r="O55" s="11" t="s">
        <v>33</v>
      </c>
      <c r="P55" s="12"/>
      <c r="Q55" s="12"/>
      <c r="R55" s="12"/>
      <c r="S55" s="15"/>
    </row>
    <row r="56" spans="1:19" ht="21" customHeight="1" x14ac:dyDescent="0.2">
      <c r="A56" s="16" t="s">
        <v>34</v>
      </c>
      <c r="B56" s="17" t="s">
        <v>35</v>
      </c>
      <c r="C56" s="18"/>
      <c r="D56" s="19" t="s">
        <v>36</v>
      </c>
      <c r="E56" s="17" t="s">
        <v>35</v>
      </c>
      <c r="F56" s="20"/>
      <c r="G56" s="20"/>
      <c r="H56" s="21"/>
      <c r="I56" s="19" t="s">
        <v>36</v>
      </c>
      <c r="J56" s="6"/>
      <c r="K56" s="22" t="s">
        <v>34</v>
      </c>
      <c r="L56" s="17" t="s">
        <v>35</v>
      </c>
      <c r="M56" s="18"/>
      <c r="N56" s="19" t="s">
        <v>36</v>
      </c>
      <c r="O56" s="17" t="s">
        <v>35</v>
      </c>
      <c r="P56" s="20"/>
      <c r="Q56" s="20"/>
      <c r="R56" s="21"/>
      <c r="S56" s="23" t="s">
        <v>36</v>
      </c>
    </row>
    <row r="57" spans="1:19" ht="21" customHeight="1" x14ac:dyDescent="0.2">
      <c r="A57" s="24"/>
      <c r="B57" s="29"/>
      <c r="C57" s="30"/>
      <c r="D57" s="169"/>
      <c r="E57" s="29"/>
      <c r="F57" s="31"/>
      <c r="G57" s="31"/>
      <c r="H57" s="30"/>
      <c r="I57" s="169"/>
      <c r="J57" s="6"/>
      <c r="K57" s="25"/>
      <c r="L57" s="29"/>
      <c r="M57" s="30"/>
      <c r="N57" s="169"/>
      <c r="O57" s="29"/>
      <c r="P57" s="31"/>
      <c r="Q57" s="31"/>
      <c r="R57" s="30"/>
      <c r="S57" s="168"/>
    </row>
    <row r="58" spans="1:19" ht="21" customHeight="1" x14ac:dyDescent="0.2">
      <c r="A58" s="24"/>
      <c r="B58" s="29"/>
      <c r="C58" s="30"/>
      <c r="D58" s="169"/>
      <c r="E58" s="29"/>
      <c r="F58" s="31"/>
      <c r="G58" s="31"/>
      <c r="H58" s="30"/>
      <c r="I58" s="169"/>
      <c r="J58" s="6"/>
      <c r="K58" s="25"/>
      <c r="L58" s="29"/>
      <c r="M58" s="30"/>
      <c r="N58" s="169"/>
      <c r="O58" s="29"/>
      <c r="P58" s="31"/>
      <c r="Q58" s="31"/>
      <c r="R58" s="30"/>
      <c r="S58" s="168"/>
    </row>
    <row r="59" spans="1:19" ht="12" customHeight="1" x14ac:dyDescent="0.2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8"/>
    </row>
    <row r="60" spans="1:19" ht="5.0999999999999996" customHeight="1" x14ac:dyDescent="0.2"/>
    <row r="61" spans="1:19" ht="15" customHeight="1" x14ac:dyDescent="0.2">
      <c r="A61" s="167" t="s">
        <v>37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5"/>
    </row>
    <row r="62" spans="1:19" ht="81" customHeight="1" x14ac:dyDescent="0.2">
      <c r="A62" s="164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2"/>
    </row>
    <row r="63" spans="1:19" ht="5.0999999999999996" customHeight="1" x14ac:dyDescent="0.2"/>
    <row r="64" spans="1:19" ht="15" customHeight="1" x14ac:dyDescent="0.2">
      <c r="A64" s="32" t="s">
        <v>38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4"/>
    </row>
    <row r="65" spans="1:19" ht="81" customHeight="1" x14ac:dyDescent="0.2">
      <c r="A65" s="161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59"/>
    </row>
    <row r="66" spans="1:19" ht="30" customHeight="1" x14ac:dyDescent="0.2">
      <c r="A66" s="158"/>
      <c r="B66" s="157" t="s">
        <v>40</v>
      </c>
      <c r="C66" s="156"/>
      <c r="D66" s="156"/>
      <c r="E66" s="156"/>
      <c r="F66" s="156"/>
      <c r="G66" s="156"/>
      <c r="H66" s="156"/>
    </row>
  </sheetData>
  <sheetProtection password="FC6B" sheet="1" objects="1" scenarios="1"/>
  <dataConsolidate/>
  <mergeCells count="95">
    <mergeCell ref="K15:L16"/>
    <mergeCell ref="A15:B16"/>
    <mergeCell ref="I21:I22"/>
    <mergeCell ref="S21:S22"/>
    <mergeCell ref="K18:L19"/>
    <mergeCell ref="K20:L21"/>
    <mergeCell ref="K22:L22"/>
    <mergeCell ref="S16:S17"/>
    <mergeCell ref="K17:L17"/>
    <mergeCell ref="A17:B17"/>
    <mergeCell ref="S36:S37"/>
    <mergeCell ref="K33:L34"/>
    <mergeCell ref="S26:S27"/>
    <mergeCell ref="S31:S32"/>
    <mergeCell ref="K25:L26"/>
    <mergeCell ref="K35:L36"/>
    <mergeCell ref="K37:L37"/>
    <mergeCell ref="K32:L32"/>
    <mergeCell ref="K30:L31"/>
    <mergeCell ref="K27:L27"/>
    <mergeCell ref="R5:S5"/>
    <mergeCell ref="K8:L9"/>
    <mergeCell ref="K10:L11"/>
    <mergeCell ref="M5:M6"/>
    <mergeCell ref="K5:L5"/>
    <mergeCell ref="K6:L6"/>
    <mergeCell ref="S11:S12"/>
    <mergeCell ref="N5:Q5"/>
    <mergeCell ref="K12:L12"/>
    <mergeCell ref="K13:L14"/>
    <mergeCell ref="I11:I12"/>
    <mergeCell ref="A35:B36"/>
    <mergeCell ref="I31:I32"/>
    <mergeCell ref="A33:B34"/>
    <mergeCell ref="I26:I27"/>
    <mergeCell ref="I36:I37"/>
    <mergeCell ref="A25:B26"/>
    <mergeCell ref="A27:B27"/>
    <mergeCell ref="A37:B37"/>
    <mergeCell ref="D1:I1"/>
    <mergeCell ref="D5:G5"/>
    <mergeCell ref="A18:B19"/>
    <mergeCell ref="A20:B21"/>
    <mergeCell ref="I16:I17"/>
    <mergeCell ref="A30:B31"/>
    <mergeCell ref="A23:B24"/>
    <mergeCell ref="A28:B29"/>
    <mergeCell ref="A12:B12"/>
    <mergeCell ref="A13:B14"/>
    <mergeCell ref="A32:B32"/>
    <mergeCell ref="C5:C6"/>
    <mergeCell ref="L3:S3"/>
    <mergeCell ref="L1:N1"/>
    <mergeCell ref="O1:P1"/>
    <mergeCell ref="Q1:S1"/>
    <mergeCell ref="B3:I3"/>
    <mergeCell ref="B1:C2"/>
    <mergeCell ref="K23:L24"/>
    <mergeCell ref="K28:L29"/>
    <mergeCell ref="H5:I5"/>
    <mergeCell ref="A5:B5"/>
    <mergeCell ref="A6:B6"/>
    <mergeCell ref="A22:B22"/>
    <mergeCell ref="A8:B9"/>
    <mergeCell ref="A10:B11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41:E41"/>
    <mergeCell ref="O57:R57"/>
    <mergeCell ref="O58:R58"/>
    <mergeCell ref="C43:H43"/>
    <mergeCell ref="L43:M43"/>
    <mergeCell ref="C46:D46"/>
    <mergeCell ref="C66:H66"/>
    <mergeCell ref="A61:S61"/>
    <mergeCell ref="A62:S62"/>
    <mergeCell ref="A64:S64"/>
    <mergeCell ref="A65:S65"/>
    <mergeCell ref="M41:O41"/>
    <mergeCell ref="B57:C57"/>
    <mergeCell ref="B58:C58"/>
    <mergeCell ref="C42:E42"/>
    <mergeCell ref="M42:O42"/>
    <mergeCell ref="P43:S43"/>
    <mergeCell ref="L57:M57"/>
    <mergeCell ref="L58:M58"/>
    <mergeCell ref="E57:H57"/>
    <mergeCell ref="E58:H58"/>
  </mergeCells>
  <dataValidations count="2">
    <dataValidation type="date" allowBlank="1" showInputMessage="1" showErrorMessage="1" sqref="Q1:S1 JM1:JO1 TI1:TK1 ADE1:ADG1 ANA1:ANC1 AWW1:AWY1 BGS1:BGU1 BQO1:BQQ1 CAK1:CAM1 CKG1:CKI1 CUC1:CUE1 DDY1:DEA1 DNU1:DNW1 DXQ1:DXS1 EHM1:EHO1 ERI1:ERK1 FBE1:FBG1 FLA1:FLC1 FUW1:FUY1 GES1:GEU1 GOO1:GOQ1 GYK1:GYM1 HIG1:HII1 HSC1:HSE1 IBY1:ICA1 ILU1:ILW1 IVQ1:IVS1 JFM1:JFO1 JPI1:JPK1 JZE1:JZG1 KJA1:KJC1 KSW1:KSY1 LCS1:LCU1 LMO1:LMQ1 LWK1:LWM1 MGG1:MGI1 MQC1:MQE1 MZY1:NAA1 NJU1:NJW1 NTQ1:NTS1 ODM1:ODO1 ONI1:ONK1 OXE1:OXG1 PHA1:PHC1 PQW1:PQY1 QAS1:QAU1 QKO1:QKQ1 QUK1:QUM1 REG1:REI1 ROC1:ROE1 RXY1:RYA1 SHU1:SHW1 SRQ1:SRS1 TBM1:TBO1 TLI1:TLK1 TVE1:TVG1 UFA1:UFC1 UOW1:UOY1 UYS1:UYU1 VIO1:VIQ1 VSK1:VSM1 WCG1:WCI1 WMC1:WME1 WVY1:WWA1 Q65537:S65537 JM65537:JO65537 TI65537:TK65537 ADE65537:ADG65537 ANA65537:ANC65537 AWW65537:AWY65537 BGS65537:BGU65537 BQO65537:BQQ65537 CAK65537:CAM65537 CKG65537:CKI65537 CUC65537:CUE65537 DDY65537:DEA65537 DNU65537:DNW65537 DXQ65537:DXS65537 EHM65537:EHO65537 ERI65537:ERK65537 FBE65537:FBG65537 FLA65537:FLC65537 FUW65537:FUY65537 GES65537:GEU65537 GOO65537:GOQ65537 GYK65537:GYM65537 HIG65537:HII65537 HSC65537:HSE65537 IBY65537:ICA65537 ILU65537:ILW65537 IVQ65537:IVS65537 JFM65537:JFO65537 JPI65537:JPK65537 JZE65537:JZG65537 KJA65537:KJC65537 KSW65537:KSY65537 LCS65537:LCU65537 LMO65537:LMQ65537 LWK65537:LWM65537 MGG65537:MGI65537 MQC65537:MQE65537 MZY65537:NAA65537 NJU65537:NJW65537 NTQ65537:NTS65537 ODM65537:ODO65537 ONI65537:ONK65537 OXE65537:OXG65537 PHA65537:PHC65537 PQW65537:PQY65537 QAS65537:QAU65537 QKO65537:QKQ65537 QUK65537:QUM65537 REG65537:REI65537 ROC65537:ROE65537 RXY65537:RYA65537 SHU65537:SHW65537 SRQ65537:SRS65537 TBM65537:TBO65537 TLI65537:TLK65537 TVE65537:TVG65537 UFA65537:UFC65537 UOW65537:UOY65537 UYS65537:UYU65537 VIO65537:VIQ65537 VSK65537:VSM65537 WCG65537:WCI65537 WMC65537:WME65537 WVY65537:WWA65537 Q131073:S131073 JM131073:JO131073 TI131073:TK131073 ADE131073:ADG131073 ANA131073:ANC131073 AWW131073:AWY131073 BGS131073:BGU131073 BQO131073:BQQ131073 CAK131073:CAM131073 CKG131073:CKI131073 CUC131073:CUE131073 DDY131073:DEA131073 DNU131073:DNW131073 DXQ131073:DXS131073 EHM131073:EHO131073 ERI131073:ERK131073 FBE131073:FBG131073 FLA131073:FLC131073 FUW131073:FUY131073 GES131073:GEU131073 GOO131073:GOQ131073 GYK131073:GYM131073 HIG131073:HII131073 HSC131073:HSE131073 IBY131073:ICA131073 ILU131073:ILW131073 IVQ131073:IVS131073 JFM131073:JFO131073 JPI131073:JPK131073 JZE131073:JZG131073 KJA131073:KJC131073 KSW131073:KSY131073 LCS131073:LCU131073 LMO131073:LMQ131073 LWK131073:LWM131073 MGG131073:MGI131073 MQC131073:MQE131073 MZY131073:NAA131073 NJU131073:NJW131073 NTQ131073:NTS131073 ODM131073:ODO131073 ONI131073:ONK131073 OXE131073:OXG131073 PHA131073:PHC131073 PQW131073:PQY131073 QAS131073:QAU131073 QKO131073:QKQ131073 QUK131073:QUM131073 REG131073:REI131073 ROC131073:ROE131073 RXY131073:RYA131073 SHU131073:SHW131073 SRQ131073:SRS131073 TBM131073:TBO131073 TLI131073:TLK131073 TVE131073:TVG131073 UFA131073:UFC131073 UOW131073:UOY131073 UYS131073:UYU131073 VIO131073:VIQ131073 VSK131073:VSM131073 WCG131073:WCI131073 WMC131073:WME131073 WVY131073:WWA131073 Q196609:S196609 JM196609:JO196609 TI196609:TK196609 ADE196609:ADG196609 ANA196609:ANC196609 AWW196609:AWY196609 BGS196609:BGU196609 BQO196609:BQQ196609 CAK196609:CAM196609 CKG196609:CKI196609 CUC196609:CUE196609 DDY196609:DEA196609 DNU196609:DNW196609 DXQ196609:DXS196609 EHM196609:EHO196609 ERI196609:ERK196609 FBE196609:FBG196609 FLA196609:FLC196609 FUW196609:FUY196609 GES196609:GEU196609 GOO196609:GOQ196609 GYK196609:GYM196609 HIG196609:HII196609 HSC196609:HSE196609 IBY196609:ICA196609 ILU196609:ILW196609 IVQ196609:IVS196609 JFM196609:JFO196609 JPI196609:JPK196609 JZE196609:JZG196609 KJA196609:KJC196609 KSW196609:KSY196609 LCS196609:LCU196609 LMO196609:LMQ196609 LWK196609:LWM196609 MGG196609:MGI196609 MQC196609:MQE196609 MZY196609:NAA196609 NJU196609:NJW196609 NTQ196609:NTS196609 ODM196609:ODO196609 ONI196609:ONK196609 OXE196609:OXG196609 PHA196609:PHC196609 PQW196609:PQY196609 QAS196609:QAU196609 QKO196609:QKQ196609 QUK196609:QUM196609 REG196609:REI196609 ROC196609:ROE196609 RXY196609:RYA196609 SHU196609:SHW196609 SRQ196609:SRS196609 TBM196609:TBO196609 TLI196609:TLK196609 TVE196609:TVG196609 UFA196609:UFC196609 UOW196609:UOY196609 UYS196609:UYU196609 VIO196609:VIQ196609 VSK196609:VSM196609 WCG196609:WCI196609 WMC196609:WME196609 WVY196609:WWA196609 Q262145:S262145 JM262145:JO262145 TI262145:TK262145 ADE262145:ADG262145 ANA262145:ANC262145 AWW262145:AWY262145 BGS262145:BGU262145 BQO262145:BQQ262145 CAK262145:CAM262145 CKG262145:CKI262145 CUC262145:CUE262145 DDY262145:DEA262145 DNU262145:DNW262145 DXQ262145:DXS262145 EHM262145:EHO262145 ERI262145:ERK262145 FBE262145:FBG262145 FLA262145:FLC262145 FUW262145:FUY262145 GES262145:GEU262145 GOO262145:GOQ262145 GYK262145:GYM262145 HIG262145:HII262145 HSC262145:HSE262145 IBY262145:ICA262145 ILU262145:ILW262145 IVQ262145:IVS262145 JFM262145:JFO262145 JPI262145:JPK262145 JZE262145:JZG262145 KJA262145:KJC262145 KSW262145:KSY262145 LCS262145:LCU262145 LMO262145:LMQ262145 LWK262145:LWM262145 MGG262145:MGI262145 MQC262145:MQE262145 MZY262145:NAA262145 NJU262145:NJW262145 NTQ262145:NTS262145 ODM262145:ODO262145 ONI262145:ONK262145 OXE262145:OXG262145 PHA262145:PHC262145 PQW262145:PQY262145 QAS262145:QAU262145 QKO262145:QKQ262145 QUK262145:QUM262145 REG262145:REI262145 ROC262145:ROE262145 RXY262145:RYA262145 SHU262145:SHW262145 SRQ262145:SRS262145 TBM262145:TBO262145 TLI262145:TLK262145 TVE262145:TVG262145 UFA262145:UFC262145 UOW262145:UOY262145 UYS262145:UYU262145 VIO262145:VIQ262145 VSK262145:VSM262145 WCG262145:WCI262145 WMC262145:WME262145 WVY262145:WWA262145 Q327681:S327681 JM327681:JO327681 TI327681:TK327681 ADE327681:ADG327681 ANA327681:ANC327681 AWW327681:AWY327681 BGS327681:BGU327681 BQO327681:BQQ327681 CAK327681:CAM327681 CKG327681:CKI327681 CUC327681:CUE327681 DDY327681:DEA327681 DNU327681:DNW327681 DXQ327681:DXS327681 EHM327681:EHO327681 ERI327681:ERK327681 FBE327681:FBG327681 FLA327681:FLC327681 FUW327681:FUY327681 GES327681:GEU327681 GOO327681:GOQ327681 GYK327681:GYM327681 HIG327681:HII327681 HSC327681:HSE327681 IBY327681:ICA327681 ILU327681:ILW327681 IVQ327681:IVS327681 JFM327681:JFO327681 JPI327681:JPK327681 JZE327681:JZG327681 KJA327681:KJC327681 KSW327681:KSY327681 LCS327681:LCU327681 LMO327681:LMQ327681 LWK327681:LWM327681 MGG327681:MGI327681 MQC327681:MQE327681 MZY327681:NAA327681 NJU327681:NJW327681 NTQ327681:NTS327681 ODM327681:ODO327681 ONI327681:ONK327681 OXE327681:OXG327681 PHA327681:PHC327681 PQW327681:PQY327681 QAS327681:QAU327681 QKO327681:QKQ327681 QUK327681:QUM327681 REG327681:REI327681 ROC327681:ROE327681 RXY327681:RYA327681 SHU327681:SHW327681 SRQ327681:SRS327681 TBM327681:TBO327681 TLI327681:TLK327681 TVE327681:TVG327681 UFA327681:UFC327681 UOW327681:UOY327681 UYS327681:UYU327681 VIO327681:VIQ327681 VSK327681:VSM327681 WCG327681:WCI327681 WMC327681:WME327681 WVY327681:WWA327681 Q393217:S393217 JM393217:JO393217 TI393217:TK393217 ADE393217:ADG393217 ANA393217:ANC393217 AWW393217:AWY393217 BGS393217:BGU393217 BQO393217:BQQ393217 CAK393217:CAM393217 CKG393217:CKI393217 CUC393217:CUE393217 DDY393217:DEA393217 DNU393217:DNW393217 DXQ393217:DXS393217 EHM393217:EHO393217 ERI393217:ERK393217 FBE393217:FBG393217 FLA393217:FLC393217 FUW393217:FUY393217 GES393217:GEU393217 GOO393217:GOQ393217 GYK393217:GYM393217 HIG393217:HII393217 HSC393217:HSE393217 IBY393217:ICA393217 ILU393217:ILW393217 IVQ393217:IVS393217 JFM393217:JFO393217 JPI393217:JPK393217 JZE393217:JZG393217 KJA393217:KJC393217 KSW393217:KSY393217 LCS393217:LCU393217 LMO393217:LMQ393217 LWK393217:LWM393217 MGG393217:MGI393217 MQC393217:MQE393217 MZY393217:NAA393217 NJU393217:NJW393217 NTQ393217:NTS393217 ODM393217:ODO393217 ONI393217:ONK393217 OXE393217:OXG393217 PHA393217:PHC393217 PQW393217:PQY393217 QAS393217:QAU393217 QKO393217:QKQ393217 QUK393217:QUM393217 REG393217:REI393217 ROC393217:ROE393217 RXY393217:RYA393217 SHU393217:SHW393217 SRQ393217:SRS393217 TBM393217:TBO393217 TLI393217:TLK393217 TVE393217:TVG393217 UFA393217:UFC393217 UOW393217:UOY393217 UYS393217:UYU393217 VIO393217:VIQ393217 VSK393217:VSM393217 WCG393217:WCI393217 WMC393217:WME393217 WVY393217:WWA393217 Q458753:S458753 JM458753:JO458753 TI458753:TK458753 ADE458753:ADG458753 ANA458753:ANC458753 AWW458753:AWY458753 BGS458753:BGU458753 BQO458753:BQQ458753 CAK458753:CAM458753 CKG458753:CKI458753 CUC458753:CUE458753 DDY458753:DEA458753 DNU458753:DNW458753 DXQ458753:DXS458753 EHM458753:EHO458753 ERI458753:ERK458753 FBE458753:FBG458753 FLA458753:FLC458753 FUW458753:FUY458753 GES458753:GEU458753 GOO458753:GOQ458753 GYK458753:GYM458753 HIG458753:HII458753 HSC458753:HSE458753 IBY458753:ICA458753 ILU458753:ILW458753 IVQ458753:IVS458753 JFM458753:JFO458753 JPI458753:JPK458753 JZE458753:JZG458753 KJA458753:KJC458753 KSW458753:KSY458753 LCS458753:LCU458753 LMO458753:LMQ458753 LWK458753:LWM458753 MGG458753:MGI458753 MQC458753:MQE458753 MZY458753:NAA458753 NJU458753:NJW458753 NTQ458753:NTS458753 ODM458753:ODO458753 ONI458753:ONK458753 OXE458753:OXG458753 PHA458753:PHC458753 PQW458753:PQY458753 QAS458753:QAU458753 QKO458753:QKQ458753 QUK458753:QUM458753 REG458753:REI458753 ROC458753:ROE458753 RXY458753:RYA458753 SHU458753:SHW458753 SRQ458753:SRS458753 TBM458753:TBO458753 TLI458753:TLK458753 TVE458753:TVG458753 UFA458753:UFC458753 UOW458753:UOY458753 UYS458753:UYU458753 VIO458753:VIQ458753 VSK458753:VSM458753 WCG458753:WCI458753 WMC458753:WME458753 WVY458753:WWA458753 Q524289:S524289 JM524289:JO524289 TI524289:TK524289 ADE524289:ADG524289 ANA524289:ANC524289 AWW524289:AWY524289 BGS524289:BGU524289 BQO524289:BQQ524289 CAK524289:CAM524289 CKG524289:CKI524289 CUC524289:CUE524289 DDY524289:DEA524289 DNU524289:DNW524289 DXQ524289:DXS524289 EHM524289:EHO524289 ERI524289:ERK524289 FBE524289:FBG524289 FLA524289:FLC524289 FUW524289:FUY524289 GES524289:GEU524289 GOO524289:GOQ524289 GYK524289:GYM524289 HIG524289:HII524289 HSC524289:HSE524289 IBY524289:ICA524289 ILU524289:ILW524289 IVQ524289:IVS524289 JFM524289:JFO524289 JPI524289:JPK524289 JZE524289:JZG524289 KJA524289:KJC524289 KSW524289:KSY524289 LCS524289:LCU524289 LMO524289:LMQ524289 LWK524289:LWM524289 MGG524289:MGI524289 MQC524289:MQE524289 MZY524289:NAA524289 NJU524289:NJW524289 NTQ524289:NTS524289 ODM524289:ODO524289 ONI524289:ONK524289 OXE524289:OXG524289 PHA524289:PHC524289 PQW524289:PQY524289 QAS524289:QAU524289 QKO524289:QKQ524289 QUK524289:QUM524289 REG524289:REI524289 ROC524289:ROE524289 RXY524289:RYA524289 SHU524289:SHW524289 SRQ524289:SRS524289 TBM524289:TBO524289 TLI524289:TLK524289 TVE524289:TVG524289 UFA524289:UFC524289 UOW524289:UOY524289 UYS524289:UYU524289 VIO524289:VIQ524289 VSK524289:VSM524289 WCG524289:WCI524289 WMC524289:WME524289 WVY524289:WWA524289 Q589825:S589825 JM589825:JO589825 TI589825:TK589825 ADE589825:ADG589825 ANA589825:ANC589825 AWW589825:AWY589825 BGS589825:BGU589825 BQO589825:BQQ589825 CAK589825:CAM589825 CKG589825:CKI589825 CUC589825:CUE589825 DDY589825:DEA589825 DNU589825:DNW589825 DXQ589825:DXS589825 EHM589825:EHO589825 ERI589825:ERK589825 FBE589825:FBG589825 FLA589825:FLC589825 FUW589825:FUY589825 GES589825:GEU589825 GOO589825:GOQ589825 GYK589825:GYM589825 HIG589825:HII589825 HSC589825:HSE589825 IBY589825:ICA589825 ILU589825:ILW589825 IVQ589825:IVS589825 JFM589825:JFO589825 JPI589825:JPK589825 JZE589825:JZG589825 KJA589825:KJC589825 KSW589825:KSY589825 LCS589825:LCU589825 LMO589825:LMQ589825 LWK589825:LWM589825 MGG589825:MGI589825 MQC589825:MQE589825 MZY589825:NAA589825 NJU589825:NJW589825 NTQ589825:NTS589825 ODM589825:ODO589825 ONI589825:ONK589825 OXE589825:OXG589825 PHA589825:PHC589825 PQW589825:PQY589825 QAS589825:QAU589825 QKO589825:QKQ589825 QUK589825:QUM589825 REG589825:REI589825 ROC589825:ROE589825 RXY589825:RYA589825 SHU589825:SHW589825 SRQ589825:SRS589825 TBM589825:TBO589825 TLI589825:TLK589825 TVE589825:TVG589825 UFA589825:UFC589825 UOW589825:UOY589825 UYS589825:UYU589825 VIO589825:VIQ589825 VSK589825:VSM589825 WCG589825:WCI589825 WMC589825:WME589825 WVY589825:WWA589825 Q655361:S655361 JM655361:JO655361 TI655361:TK655361 ADE655361:ADG655361 ANA655361:ANC655361 AWW655361:AWY655361 BGS655361:BGU655361 BQO655361:BQQ655361 CAK655361:CAM655361 CKG655361:CKI655361 CUC655361:CUE655361 DDY655361:DEA655361 DNU655361:DNW655361 DXQ655361:DXS655361 EHM655361:EHO655361 ERI655361:ERK655361 FBE655361:FBG655361 FLA655361:FLC655361 FUW655361:FUY655361 GES655361:GEU655361 GOO655361:GOQ655361 GYK655361:GYM655361 HIG655361:HII655361 HSC655361:HSE655361 IBY655361:ICA655361 ILU655361:ILW655361 IVQ655361:IVS655361 JFM655361:JFO655361 JPI655361:JPK655361 JZE655361:JZG655361 KJA655361:KJC655361 KSW655361:KSY655361 LCS655361:LCU655361 LMO655361:LMQ655361 LWK655361:LWM655361 MGG655361:MGI655361 MQC655361:MQE655361 MZY655361:NAA655361 NJU655361:NJW655361 NTQ655361:NTS655361 ODM655361:ODO655361 ONI655361:ONK655361 OXE655361:OXG655361 PHA655361:PHC655361 PQW655361:PQY655361 QAS655361:QAU655361 QKO655361:QKQ655361 QUK655361:QUM655361 REG655361:REI655361 ROC655361:ROE655361 RXY655361:RYA655361 SHU655361:SHW655361 SRQ655361:SRS655361 TBM655361:TBO655361 TLI655361:TLK655361 TVE655361:TVG655361 UFA655361:UFC655361 UOW655361:UOY655361 UYS655361:UYU655361 VIO655361:VIQ655361 VSK655361:VSM655361 WCG655361:WCI655361 WMC655361:WME655361 WVY655361:WWA655361 Q720897:S720897 JM720897:JO720897 TI720897:TK720897 ADE720897:ADG720897 ANA720897:ANC720897 AWW720897:AWY720897 BGS720897:BGU720897 BQO720897:BQQ720897 CAK720897:CAM720897 CKG720897:CKI720897 CUC720897:CUE720897 DDY720897:DEA720897 DNU720897:DNW720897 DXQ720897:DXS720897 EHM720897:EHO720897 ERI720897:ERK720897 FBE720897:FBG720897 FLA720897:FLC720897 FUW720897:FUY720897 GES720897:GEU720897 GOO720897:GOQ720897 GYK720897:GYM720897 HIG720897:HII720897 HSC720897:HSE720897 IBY720897:ICA720897 ILU720897:ILW720897 IVQ720897:IVS720897 JFM720897:JFO720897 JPI720897:JPK720897 JZE720897:JZG720897 KJA720897:KJC720897 KSW720897:KSY720897 LCS720897:LCU720897 LMO720897:LMQ720897 LWK720897:LWM720897 MGG720897:MGI720897 MQC720897:MQE720897 MZY720897:NAA720897 NJU720897:NJW720897 NTQ720897:NTS720897 ODM720897:ODO720897 ONI720897:ONK720897 OXE720897:OXG720897 PHA720897:PHC720897 PQW720897:PQY720897 QAS720897:QAU720897 QKO720897:QKQ720897 QUK720897:QUM720897 REG720897:REI720897 ROC720897:ROE720897 RXY720897:RYA720897 SHU720897:SHW720897 SRQ720897:SRS720897 TBM720897:TBO720897 TLI720897:TLK720897 TVE720897:TVG720897 UFA720897:UFC720897 UOW720897:UOY720897 UYS720897:UYU720897 VIO720897:VIQ720897 VSK720897:VSM720897 WCG720897:WCI720897 WMC720897:WME720897 WVY720897:WWA720897 Q786433:S786433 JM786433:JO786433 TI786433:TK786433 ADE786433:ADG786433 ANA786433:ANC786433 AWW786433:AWY786433 BGS786433:BGU786433 BQO786433:BQQ786433 CAK786433:CAM786433 CKG786433:CKI786433 CUC786433:CUE786433 DDY786433:DEA786433 DNU786433:DNW786433 DXQ786433:DXS786433 EHM786433:EHO786433 ERI786433:ERK786433 FBE786433:FBG786433 FLA786433:FLC786433 FUW786433:FUY786433 GES786433:GEU786433 GOO786433:GOQ786433 GYK786433:GYM786433 HIG786433:HII786433 HSC786433:HSE786433 IBY786433:ICA786433 ILU786433:ILW786433 IVQ786433:IVS786433 JFM786433:JFO786433 JPI786433:JPK786433 JZE786433:JZG786433 KJA786433:KJC786433 KSW786433:KSY786433 LCS786433:LCU786433 LMO786433:LMQ786433 LWK786433:LWM786433 MGG786433:MGI786433 MQC786433:MQE786433 MZY786433:NAA786433 NJU786433:NJW786433 NTQ786433:NTS786433 ODM786433:ODO786433 ONI786433:ONK786433 OXE786433:OXG786433 PHA786433:PHC786433 PQW786433:PQY786433 QAS786433:QAU786433 QKO786433:QKQ786433 QUK786433:QUM786433 REG786433:REI786433 ROC786433:ROE786433 RXY786433:RYA786433 SHU786433:SHW786433 SRQ786433:SRS786433 TBM786433:TBO786433 TLI786433:TLK786433 TVE786433:TVG786433 UFA786433:UFC786433 UOW786433:UOY786433 UYS786433:UYU786433 VIO786433:VIQ786433 VSK786433:VSM786433 WCG786433:WCI786433 WMC786433:WME786433 WVY786433:WWA786433 Q851969:S851969 JM851969:JO851969 TI851969:TK851969 ADE851969:ADG851969 ANA851969:ANC851969 AWW851969:AWY851969 BGS851969:BGU851969 BQO851969:BQQ851969 CAK851969:CAM851969 CKG851969:CKI851969 CUC851969:CUE851969 DDY851969:DEA851969 DNU851969:DNW851969 DXQ851969:DXS851969 EHM851969:EHO851969 ERI851969:ERK851969 FBE851969:FBG851969 FLA851969:FLC851969 FUW851969:FUY851969 GES851969:GEU851969 GOO851969:GOQ851969 GYK851969:GYM851969 HIG851969:HII851969 HSC851969:HSE851969 IBY851969:ICA851969 ILU851969:ILW851969 IVQ851969:IVS851969 JFM851969:JFO851969 JPI851969:JPK851969 JZE851969:JZG851969 KJA851969:KJC851969 KSW851969:KSY851969 LCS851969:LCU851969 LMO851969:LMQ851969 LWK851969:LWM851969 MGG851969:MGI851969 MQC851969:MQE851969 MZY851969:NAA851969 NJU851969:NJW851969 NTQ851969:NTS851969 ODM851969:ODO851969 ONI851969:ONK851969 OXE851969:OXG851969 PHA851969:PHC851969 PQW851969:PQY851969 QAS851969:QAU851969 QKO851969:QKQ851969 QUK851969:QUM851969 REG851969:REI851969 ROC851969:ROE851969 RXY851969:RYA851969 SHU851969:SHW851969 SRQ851969:SRS851969 TBM851969:TBO851969 TLI851969:TLK851969 TVE851969:TVG851969 UFA851969:UFC851969 UOW851969:UOY851969 UYS851969:UYU851969 VIO851969:VIQ851969 VSK851969:VSM851969 WCG851969:WCI851969 WMC851969:WME851969 WVY851969:WWA851969 Q917505:S917505 JM917505:JO917505 TI917505:TK917505 ADE917505:ADG917505 ANA917505:ANC917505 AWW917505:AWY917505 BGS917505:BGU917505 BQO917505:BQQ917505 CAK917505:CAM917505 CKG917505:CKI917505 CUC917505:CUE917505 DDY917505:DEA917505 DNU917505:DNW917505 DXQ917505:DXS917505 EHM917505:EHO917505 ERI917505:ERK917505 FBE917505:FBG917505 FLA917505:FLC917505 FUW917505:FUY917505 GES917505:GEU917505 GOO917505:GOQ917505 GYK917505:GYM917505 HIG917505:HII917505 HSC917505:HSE917505 IBY917505:ICA917505 ILU917505:ILW917505 IVQ917505:IVS917505 JFM917505:JFO917505 JPI917505:JPK917505 JZE917505:JZG917505 KJA917505:KJC917505 KSW917505:KSY917505 LCS917505:LCU917505 LMO917505:LMQ917505 LWK917505:LWM917505 MGG917505:MGI917505 MQC917505:MQE917505 MZY917505:NAA917505 NJU917505:NJW917505 NTQ917505:NTS917505 ODM917505:ODO917505 ONI917505:ONK917505 OXE917505:OXG917505 PHA917505:PHC917505 PQW917505:PQY917505 QAS917505:QAU917505 QKO917505:QKQ917505 QUK917505:QUM917505 REG917505:REI917505 ROC917505:ROE917505 RXY917505:RYA917505 SHU917505:SHW917505 SRQ917505:SRS917505 TBM917505:TBO917505 TLI917505:TLK917505 TVE917505:TVG917505 UFA917505:UFC917505 UOW917505:UOY917505 UYS917505:UYU917505 VIO917505:VIQ917505 VSK917505:VSM917505 WCG917505:WCI917505 WMC917505:WME917505 WVY917505:WWA917505 Q983041:S983041 JM983041:JO983041 TI983041:TK983041 ADE983041:ADG983041 ANA983041:ANC983041 AWW983041:AWY983041 BGS983041:BGU983041 BQO983041:BQQ983041 CAK983041:CAM983041 CKG983041:CKI983041 CUC983041:CUE983041 DDY983041:DEA983041 DNU983041:DNW983041 DXQ983041:DXS983041 EHM983041:EHO983041 ERI983041:ERK983041 FBE983041:FBG983041 FLA983041:FLC983041 FUW983041:FUY983041 GES983041:GEU983041 GOO983041:GOQ983041 GYK983041:GYM983041 HIG983041:HII983041 HSC983041:HSE983041 IBY983041:ICA983041 ILU983041:ILW983041 IVQ983041:IVS983041 JFM983041:JFO983041 JPI983041:JPK983041 JZE983041:JZG983041 KJA983041:KJC983041 KSW983041:KSY983041 LCS983041:LCU983041 LMO983041:LMQ983041 LWK983041:LWM983041 MGG983041:MGI983041 MQC983041:MQE983041 MZY983041:NAA983041 NJU983041:NJW983041 NTQ983041:NTS983041 ODM983041:ODO983041 ONI983041:ONK983041 OXE983041:OXG983041 PHA983041:PHC983041 PQW983041:PQY983041 QAS983041:QAU983041 QKO983041:QKQ983041 QUK983041:QUM983041 REG983041:REI983041 ROC983041:ROE983041 RXY983041:RYA983041 SHU983041:SHW983041 SRQ983041:SRS983041 TBM983041:TBO983041 TLI983041:TLK983041 TVE983041:TVG983041 UFA983041:UFC983041 UOW983041:UOY983041 UYS983041:UYU983041 VIO983041:VIQ983041 VSK983041:VSM983041 WCG983041:WCI983041 WMC983041:WME983041 WVY983041:WWA983041" xr:uid="{A6F5A44B-17B2-47DD-A3DB-88B42D30E027}">
      <formula1>36526</formula1>
      <formula2>73050</formula2>
    </dataValidation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 xr:uid="{A1422B0D-B565-4371-8E71-13EC11A044C1}">
      <formula1>1</formula1>
      <formula2>200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rowBreaks count="1" manualBreakCount="1">
    <brk id="4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InputMessage="1" showErrorMessage="1" errorTitle="Chybná hodnota" error="Zadaná hodnota musí být celé nezáporné číslo menší nebo rovno 25." xr:uid="{053F305B-49C8-4834-942C-389CF8975300}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</xm:sqref>
        </x14:dataValidation>
        <x14:dataValidation type="whole" allowBlank="1" showInputMessage="1" showErrorMessage="1" xr:uid="{E96F8A3D-EC9D-4FA6-B964-95CC116AE39F}">
          <x14:formula1>
            <xm:f>0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 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</xm:sqref>
        </x14:dataValidation>
        <x14:dataValidation type="whole" allowBlank="1" showInputMessage="1" showErrorMessage="1" errorTitle="Chybná hodnota" error="Zadaná hodnota musí být celé nezáporné číslo menší nebo rovno 225." xr:uid="{19EF3022-C518-4C1D-BD4D-35B59765563F}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9977-3DA0-4321-BEB1-6CC3807A0B8F}">
  <sheetPr>
    <pageSetUpPr fitToPage="1"/>
  </sheetPr>
  <dimension ref="A1:T66"/>
  <sheetViews>
    <sheetView showGridLines="0" showRowColHeaders="0" workbookViewId="0">
      <selection activeCell="A66" sqref="A66"/>
    </sheetView>
  </sheetViews>
  <sheetFormatPr defaultRowHeight="12.75" x14ac:dyDescent="0.2"/>
  <cols>
    <col min="1" max="1" width="10.7109375" style="38" customWidth="1"/>
    <col min="2" max="2" width="15.7109375" style="38" customWidth="1"/>
    <col min="3" max="3" width="5.7109375" style="38" customWidth="1"/>
    <col min="4" max="5" width="6.7109375" style="38" customWidth="1"/>
    <col min="6" max="6" width="4.7109375" style="38" customWidth="1"/>
    <col min="7" max="7" width="6.7109375" style="38" customWidth="1"/>
    <col min="8" max="8" width="6.28515625" style="38" customWidth="1"/>
    <col min="9" max="9" width="6.7109375" style="38" customWidth="1"/>
    <col min="10" max="10" width="1.7109375" style="38" customWidth="1"/>
    <col min="11" max="11" width="10.7109375" style="38" customWidth="1"/>
    <col min="12" max="12" width="15.7109375" style="38" customWidth="1"/>
    <col min="13" max="13" width="5.7109375" style="38" customWidth="1"/>
    <col min="14" max="15" width="6.7109375" style="38" customWidth="1"/>
    <col min="16" max="16" width="4.7109375" style="38" customWidth="1"/>
    <col min="17" max="17" width="6.7109375" style="38" customWidth="1"/>
    <col min="18" max="18" width="6.28515625" style="38" customWidth="1"/>
    <col min="19" max="19" width="6.7109375" style="38" customWidth="1"/>
    <col min="20" max="20" width="9.140625" style="38" customWidth="1"/>
    <col min="21" max="16384" width="9.140625" style="37"/>
  </cols>
  <sheetData>
    <row r="1" spans="1:19" ht="26.25" customHeight="1" x14ac:dyDescent="0.4">
      <c r="B1" s="155" t="s">
        <v>74</v>
      </c>
      <c r="C1" s="155"/>
      <c r="D1" s="154" t="s">
        <v>0</v>
      </c>
      <c r="E1" s="154"/>
      <c r="F1" s="154"/>
      <c r="G1" s="154"/>
      <c r="H1" s="154"/>
      <c r="I1" s="154"/>
      <c r="K1" s="78" t="s">
        <v>73</v>
      </c>
      <c r="L1" s="153" t="s">
        <v>72</v>
      </c>
      <c r="M1" s="153"/>
      <c r="N1" s="153"/>
      <c r="O1" s="152" t="s">
        <v>71</v>
      </c>
      <c r="P1" s="152"/>
      <c r="Q1" s="151" t="s">
        <v>70</v>
      </c>
      <c r="R1" s="150"/>
      <c r="S1" s="150"/>
    </row>
    <row r="2" spans="1:19" ht="6" customHeight="1" thickBot="1" x14ac:dyDescent="0.25">
      <c r="B2" s="149"/>
      <c r="C2" s="149"/>
    </row>
    <row r="3" spans="1:19" ht="20.100000000000001" customHeight="1" thickBot="1" x14ac:dyDescent="0.25">
      <c r="A3" s="148" t="s">
        <v>1</v>
      </c>
      <c r="B3" s="147" t="s">
        <v>69</v>
      </c>
      <c r="C3" s="146"/>
      <c r="D3" s="146"/>
      <c r="E3" s="146"/>
      <c r="F3" s="146"/>
      <c r="G3" s="146"/>
      <c r="H3" s="146"/>
      <c r="I3" s="145"/>
      <c r="K3" s="148" t="s">
        <v>2</v>
      </c>
      <c r="L3" s="147" t="s">
        <v>68</v>
      </c>
      <c r="M3" s="146"/>
      <c r="N3" s="146"/>
      <c r="O3" s="146"/>
      <c r="P3" s="146"/>
      <c r="Q3" s="146"/>
      <c r="R3" s="146"/>
      <c r="S3" s="145"/>
    </row>
    <row r="4" spans="1:19" ht="5.0999999999999996" customHeight="1" thickBot="1" x14ac:dyDescent="0.25"/>
    <row r="5" spans="1:19" ht="12.95" customHeight="1" x14ac:dyDescent="0.2">
      <c r="A5" s="144" t="s">
        <v>3</v>
      </c>
      <c r="B5" s="143"/>
      <c r="C5" s="142" t="s">
        <v>4</v>
      </c>
      <c r="D5" s="141" t="s">
        <v>5</v>
      </c>
      <c r="E5" s="140"/>
      <c r="F5" s="140"/>
      <c r="G5" s="139"/>
      <c r="H5" s="138" t="s">
        <v>7</v>
      </c>
      <c r="I5" s="137"/>
      <c r="K5" s="144" t="s">
        <v>3</v>
      </c>
      <c r="L5" s="143"/>
      <c r="M5" s="142" t="s">
        <v>4</v>
      </c>
      <c r="N5" s="141" t="s">
        <v>5</v>
      </c>
      <c r="O5" s="140"/>
      <c r="P5" s="140"/>
      <c r="Q5" s="139"/>
      <c r="R5" s="138" t="s">
        <v>7</v>
      </c>
      <c r="S5" s="137"/>
    </row>
    <row r="6" spans="1:19" ht="12.95" customHeight="1" thickBot="1" x14ac:dyDescent="0.25">
      <c r="A6" s="136" t="s">
        <v>8</v>
      </c>
      <c r="B6" s="135"/>
      <c r="C6" s="134"/>
      <c r="D6" s="133" t="s">
        <v>9</v>
      </c>
      <c r="E6" s="132" t="s">
        <v>10</v>
      </c>
      <c r="F6" s="132" t="s">
        <v>11</v>
      </c>
      <c r="G6" s="131" t="s">
        <v>12</v>
      </c>
      <c r="H6" s="130" t="s">
        <v>6</v>
      </c>
      <c r="I6" s="129" t="s">
        <v>13</v>
      </c>
      <c r="K6" s="136" t="s">
        <v>8</v>
      </c>
      <c r="L6" s="135"/>
      <c r="M6" s="134"/>
      <c r="N6" s="133" t="s">
        <v>9</v>
      </c>
      <c r="O6" s="132" t="s">
        <v>10</v>
      </c>
      <c r="P6" s="132" t="s">
        <v>11</v>
      </c>
      <c r="Q6" s="131" t="s">
        <v>12</v>
      </c>
      <c r="R6" s="130" t="s">
        <v>6</v>
      </c>
      <c r="S6" s="129" t="s">
        <v>13</v>
      </c>
    </row>
    <row r="7" spans="1:19" ht="5.0999999999999996" customHeight="1" thickBot="1" x14ac:dyDescent="0.25"/>
    <row r="8" spans="1:19" ht="12.95" customHeight="1" x14ac:dyDescent="0.2">
      <c r="A8" s="128" t="s">
        <v>67</v>
      </c>
      <c r="B8" s="127"/>
      <c r="C8" s="126">
        <v>1</v>
      </c>
      <c r="D8" s="125">
        <v>131</v>
      </c>
      <c r="E8" s="124">
        <v>50</v>
      </c>
      <c r="F8" s="124">
        <v>6</v>
      </c>
      <c r="G8" s="123">
        <f>IF(AND(ISBLANK(D8),ISBLANK(E8)),"",D8+E8)</f>
        <v>181</v>
      </c>
      <c r="H8" s="122">
        <f>IF(OR(ISNUMBER($G8),ISNUMBER($Q8)),(SIGN(N($G8)-N($Q8))+1)/2,"")</f>
        <v>1</v>
      </c>
      <c r="I8" s="112"/>
      <c r="K8" s="128" t="s">
        <v>66</v>
      </c>
      <c r="L8" s="127"/>
      <c r="M8" s="126">
        <v>1</v>
      </c>
      <c r="N8" s="125">
        <v>123</v>
      </c>
      <c r="O8" s="124">
        <v>44</v>
      </c>
      <c r="P8" s="124">
        <v>7</v>
      </c>
      <c r="Q8" s="123">
        <f>IF(AND(ISBLANK(N8),ISBLANK(O8)),"",N8+O8)</f>
        <v>167</v>
      </c>
      <c r="R8" s="122">
        <f>IF(ISNUMBER($H8),1-$H8,"")</f>
        <v>0</v>
      </c>
      <c r="S8" s="112"/>
    </row>
    <row r="9" spans="1:19" ht="12.95" customHeight="1" x14ac:dyDescent="0.2">
      <c r="A9" s="121"/>
      <c r="B9" s="120"/>
      <c r="C9" s="117">
        <v>2</v>
      </c>
      <c r="D9" s="116">
        <v>137</v>
      </c>
      <c r="E9" s="115">
        <v>35</v>
      </c>
      <c r="F9" s="115">
        <v>10</v>
      </c>
      <c r="G9" s="114">
        <f>IF(AND(ISBLANK(D9),ISBLANK(E9)),"",D9+E9)</f>
        <v>172</v>
      </c>
      <c r="H9" s="113">
        <f>IF(OR(ISNUMBER($G9),ISNUMBER($Q9)),(SIGN(N($G9)-N($Q9))+1)/2,"")</f>
        <v>0</v>
      </c>
      <c r="I9" s="112"/>
      <c r="K9" s="121"/>
      <c r="L9" s="120"/>
      <c r="M9" s="117">
        <v>2</v>
      </c>
      <c r="N9" s="116">
        <v>124</v>
      </c>
      <c r="O9" s="115">
        <v>53</v>
      </c>
      <c r="P9" s="115">
        <v>8</v>
      </c>
      <c r="Q9" s="114">
        <f>IF(AND(ISBLANK(N9),ISBLANK(O9)),"",N9+O9)</f>
        <v>177</v>
      </c>
      <c r="R9" s="113">
        <f>IF(ISNUMBER($H9),1-$H9,"")</f>
        <v>1</v>
      </c>
      <c r="S9" s="112"/>
    </row>
    <row r="10" spans="1:19" ht="12.95" customHeight="1" thickBot="1" x14ac:dyDescent="0.25">
      <c r="A10" s="119" t="s">
        <v>65</v>
      </c>
      <c r="B10" s="118"/>
      <c r="C10" s="117">
        <v>3</v>
      </c>
      <c r="D10" s="116"/>
      <c r="E10" s="115"/>
      <c r="F10" s="115"/>
      <c r="G10" s="114" t="str">
        <f>IF(AND(ISBLANK(D10),ISBLANK(E10)),"",D10+E10)</f>
        <v/>
      </c>
      <c r="H10" s="113" t="str">
        <f>IF(OR(ISNUMBER($G10),ISNUMBER($Q10)),(SIGN(N($G10)-N($Q10))+1)/2,"")</f>
        <v/>
      </c>
      <c r="I10" s="112"/>
      <c r="K10" s="119" t="s">
        <v>64</v>
      </c>
      <c r="L10" s="118"/>
      <c r="M10" s="117">
        <v>3</v>
      </c>
      <c r="N10" s="116"/>
      <c r="O10" s="115"/>
      <c r="P10" s="115"/>
      <c r="Q10" s="114" t="str">
        <f>IF(AND(ISBLANK(N10),ISBLANK(O10)),"",N10+O10)</f>
        <v/>
      </c>
      <c r="R10" s="113" t="str">
        <f>IF(ISNUMBER($H10),1-$H10,"")</f>
        <v/>
      </c>
      <c r="S10" s="112"/>
    </row>
    <row r="11" spans="1:19" ht="12.95" customHeight="1" x14ac:dyDescent="0.2">
      <c r="A11" s="111"/>
      <c r="B11" s="110"/>
      <c r="C11" s="109">
        <v>4</v>
      </c>
      <c r="D11" s="108"/>
      <c r="E11" s="107"/>
      <c r="F11" s="107"/>
      <c r="G11" s="106" t="str">
        <f>IF(AND(ISBLANK(D11),ISBLANK(E11)),"",D11+E11)</f>
        <v/>
      </c>
      <c r="H11" s="105" t="str">
        <f>IF(OR(ISNUMBER($G11),ISNUMBER($Q11)),(SIGN(N($G11)-N($Q11))+1)/2,"")</f>
        <v/>
      </c>
      <c r="I11" s="104">
        <f>IF(ISNUMBER(H12),(SIGN(1000*($H12-$R12)+$G12-$Q12)+1)/2,"")</f>
        <v>1</v>
      </c>
      <c r="K11" s="111"/>
      <c r="L11" s="110"/>
      <c r="M11" s="109">
        <v>4</v>
      </c>
      <c r="N11" s="108"/>
      <c r="O11" s="107"/>
      <c r="P11" s="107"/>
      <c r="Q11" s="106" t="str">
        <f>IF(AND(ISBLANK(N11),ISBLANK(O11)),"",N11+O11)</f>
        <v/>
      </c>
      <c r="R11" s="105" t="str">
        <f>IF(ISNUMBER($H11),1-$H11,"")</f>
        <v/>
      </c>
      <c r="S11" s="104">
        <f>IF(ISNUMBER($I11),1-$I11,"")</f>
        <v>0</v>
      </c>
    </row>
    <row r="12" spans="1:19" ht="15.95" customHeight="1" thickBot="1" x14ac:dyDescent="0.25">
      <c r="A12" s="103">
        <v>13409</v>
      </c>
      <c r="B12" s="102"/>
      <c r="C12" s="101" t="s">
        <v>12</v>
      </c>
      <c r="D12" s="98">
        <f>IF(ISNUMBER($G12),SUM(D8:D11),"")</f>
        <v>268</v>
      </c>
      <c r="E12" s="100">
        <f>IF(ISNUMBER($G12),SUM(E8:E11),"")</f>
        <v>85</v>
      </c>
      <c r="F12" s="100">
        <f>IF(ISNUMBER($G12),SUM(F8:F11),"")</f>
        <v>16</v>
      </c>
      <c r="G12" s="99">
        <f>IF(SUM($G8:$G11)+SUM($Q8:$Q11)&gt;0,SUM(G8:G11),"")</f>
        <v>353</v>
      </c>
      <c r="H12" s="98">
        <f>IF(ISNUMBER($G12),SUM(H8:H11),"")</f>
        <v>1</v>
      </c>
      <c r="I12" s="97"/>
      <c r="K12" s="103">
        <v>22831</v>
      </c>
      <c r="L12" s="102"/>
      <c r="M12" s="101" t="s">
        <v>12</v>
      </c>
      <c r="N12" s="98">
        <f>IF(ISNUMBER($G12),SUM(N8:N11),"")</f>
        <v>247</v>
      </c>
      <c r="O12" s="100">
        <f>IF(ISNUMBER($G12),SUM(O8:O11),"")</f>
        <v>97</v>
      </c>
      <c r="P12" s="100">
        <f>IF(ISNUMBER($G12),SUM(P8:P11),"")</f>
        <v>15</v>
      </c>
      <c r="Q12" s="99">
        <f>IF(SUM($G8:$G11)+SUM($Q8:$Q11)&gt;0,SUM(Q8:Q11),"")</f>
        <v>344</v>
      </c>
      <c r="R12" s="98">
        <f>IF(ISNUMBER($G12),SUM(R8:R11),"")</f>
        <v>1</v>
      </c>
      <c r="S12" s="97"/>
    </row>
    <row r="13" spans="1:19" ht="12.95" customHeight="1" x14ac:dyDescent="0.2">
      <c r="A13" s="128" t="s">
        <v>63</v>
      </c>
      <c r="B13" s="127"/>
      <c r="C13" s="126">
        <v>1</v>
      </c>
      <c r="D13" s="125">
        <v>135</v>
      </c>
      <c r="E13" s="124">
        <v>35</v>
      </c>
      <c r="F13" s="124">
        <v>7</v>
      </c>
      <c r="G13" s="123">
        <f>IF(AND(ISBLANK(D13),ISBLANK(E13)),"",D13+E13)</f>
        <v>170</v>
      </c>
      <c r="H13" s="122">
        <f>IF(OR(ISNUMBER($G13),ISNUMBER($Q13)),(SIGN(N($G13)-N($Q13))+1)/2,"")</f>
        <v>0</v>
      </c>
      <c r="I13" s="112"/>
      <c r="K13" s="128" t="s">
        <v>62</v>
      </c>
      <c r="L13" s="127"/>
      <c r="M13" s="126">
        <v>1</v>
      </c>
      <c r="N13" s="125">
        <v>141</v>
      </c>
      <c r="O13" s="124">
        <v>54</v>
      </c>
      <c r="P13" s="124">
        <v>5</v>
      </c>
      <c r="Q13" s="123">
        <f>IF(AND(ISBLANK(N13),ISBLANK(O13)),"",N13+O13)</f>
        <v>195</v>
      </c>
      <c r="R13" s="122">
        <f>IF(ISNUMBER($H13),1-$H13,"")</f>
        <v>1</v>
      </c>
      <c r="S13" s="112"/>
    </row>
    <row r="14" spans="1:19" ht="12.95" customHeight="1" x14ac:dyDescent="0.2">
      <c r="A14" s="121"/>
      <c r="B14" s="120"/>
      <c r="C14" s="117">
        <v>2</v>
      </c>
      <c r="D14" s="116">
        <v>147</v>
      </c>
      <c r="E14" s="115">
        <v>44</v>
      </c>
      <c r="F14" s="115">
        <v>5</v>
      </c>
      <c r="G14" s="114">
        <f>IF(AND(ISBLANK(D14),ISBLANK(E14)),"",D14+E14)</f>
        <v>191</v>
      </c>
      <c r="H14" s="113">
        <f>IF(OR(ISNUMBER($G14),ISNUMBER($Q14)),(SIGN(N($G14)-N($Q14))+1)/2,"")</f>
        <v>1</v>
      </c>
      <c r="I14" s="112"/>
      <c r="K14" s="121"/>
      <c r="L14" s="120"/>
      <c r="M14" s="117">
        <v>2</v>
      </c>
      <c r="N14" s="116">
        <v>137</v>
      </c>
      <c r="O14" s="115">
        <v>44</v>
      </c>
      <c r="P14" s="115">
        <v>7</v>
      </c>
      <c r="Q14" s="114">
        <f>IF(AND(ISBLANK(N14),ISBLANK(O14)),"",N14+O14)</f>
        <v>181</v>
      </c>
      <c r="R14" s="113">
        <f>IF(ISNUMBER($H14),1-$H14,"")</f>
        <v>0</v>
      </c>
      <c r="S14" s="112"/>
    </row>
    <row r="15" spans="1:19" ht="12.95" customHeight="1" thickBot="1" x14ac:dyDescent="0.25">
      <c r="A15" s="119" t="s">
        <v>19</v>
      </c>
      <c r="B15" s="118"/>
      <c r="C15" s="117">
        <v>3</v>
      </c>
      <c r="D15" s="116"/>
      <c r="E15" s="115"/>
      <c r="F15" s="115"/>
      <c r="G15" s="114" t="str">
        <f>IF(AND(ISBLANK(D15),ISBLANK(E15)),"",D15+E15)</f>
        <v/>
      </c>
      <c r="H15" s="113" t="str">
        <f>IF(OR(ISNUMBER($G15),ISNUMBER($Q15)),(SIGN(N($G15)-N($Q15))+1)/2,"")</f>
        <v/>
      </c>
      <c r="I15" s="112"/>
      <c r="K15" s="119" t="s">
        <v>54</v>
      </c>
      <c r="L15" s="118"/>
      <c r="M15" s="117">
        <v>3</v>
      </c>
      <c r="N15" s="116"/>
      <c r="O15" s="115"/>
      <c r="P15" s="115"/>
      <c r="Q15" s="114" t="str">
        <f>IF(AND(ISBLANK(N15),ISBLANK(O15)),"",N15+O15)</f>
        <v/>
      </c>
      <c r="R15" s="113" t="str">
        <f>IF(ISNUMBER($H15),1-$H15,"")</f>
        <v/>
      </c>
      <c r="S15" s="112"/>
    </row>
    <row r="16" spans="1:19" ht="12.95" customHeight="1" x14ac:dyDescent="0.2">
      <c r="A16" s="111"/>
      <c r="B16" s="110"/>
      <c r="C16" s="109">
        <v>4</v>
      </c>
      <c r="D16" s="108"/>
      <c r="E16" s="107"/>
      <c r="F16" s="107"/>
      <c r="G16" s="106" t="str">
        <f>IF(AND(ISBLANK(D16),ISBLANK(E16)),"",D16+E16)</f>
        <v/>
      </c>
      <c r="H16" s="105" t="str">
        <f>IF(OR(ISNUMBER($G16),ISNUMBER($Q16)),(SIGN(N($G16)-N($Q16))+1)/2,"")</f>
        <v/>
      </c>
      <c r="I16" s="104">
        <f>IF(ISNUMBER(H17),(SIGN(1000*($H17-$R17)+$G17-$Q17)+1)/2,"")</f>
        <v>0</v>
      </c>
      <c r="K16" s="111"/>
      <c r="L16" s="110"/>
      <c r="M16" s="109">
        <v>4</v>
      </c>
      <c r="N16" s="108"/>
      <c r="O16" s="107"/>
      <c r="P16" s="107"/>
      <c r="Q16" s="106" t="str">
        <f>IF(AND(ISBLANK(N16),ISBLANK(O16)),"",N16+O16)</f>
        <v/>
      </c>
      <c r="R16" s="105" t="str">
        <f>IF(ISNUMBER($H16),1-$H16,"")</f>
        <v/>
      </c>
      <c r="S16" s="104">
        <f>IF(ISNUMBER($I16),1-$I16,"")</f>
        <v>1</v>
      </c>
    </row>
    <row r="17" spans="1:19" ht="15.95" customHeight="1" thickBot="1" x14ac:dyDescent="0.25">
      <c r="A17" s="103">
        <v>1349</v>
      </c>
      <c r="B17" s="102"/>
      <c r="C17" s="101" t="s">
        <v>12</v>
      </c>
      <c r="D17" s="98">
        <f>IF(ISNUMBER($G17),SUM(D13:D16),"")</f>
        <v>282</v>
      </c>
      <c r="E17" s="100">
        <f>IF(ISNUMBER($G17),SUM(E13:E16),"")</f>
        <v>79</v>
      </c>
      <c r="F17" s="100">
        <f>IF(ISNUMBER($G17),SUM(F13:F16),"")</f>
        <v>12</v>
      </c>
      <c r="G17" s="99">
        <f>IF(SUM($G13:$G16)+SUM($Q13:$Q16)&gt;0,SUM(G13:G16),"")</f>
        <v>361</v>
      </c>
      <c r="H17" s="98">
        <f>IF(ISNUMBER($G17),SUM(H13:H16),"")</f>
        <v>1</v>
      </c>
      <c r="I17" s="97"/>
      <c r="K17" s="103">
        <v>23948</v>
      </c>
      <c r="L17" s="102"/>
      <c r="M17" s="101" t="s">
        <v>12</v>
      </c>
      <c r="N17" s="98">
        <f>IF(ISNUMBER($G17),SUM(N13:N16),"")</f>
        <v>278</v>
      </c>
      <c r="O17" s="100">
        <f>IF(ISNUMBER($G17),SUM(O13:O16),"")</f>
        <v>98</v>
      </c>
      <c r="P17" s="100">
        <f>IF(ISNUMBER($G17),SUM(P13:P16),"")</f>
        <v>12</v>
      </c>
      <c r="Q17" s="99">
        <f>IF(SUM($G13:$G16)+SUM($Q13:$Q16)&gt;0,SUM(Q13:Q16),"")</f>
        <v>376</v>
      </c>
      <c r="R17" s="98">
        <f>IF(ISNUMBER($G17),SUM(R13:R16),"")</f>
        <v>1</v>
      </c>
      <c r="S17" s="97"/>
    </row>
    <row r="18" spans="1:19" ht="12.95" customHeight="1" x14ac:dyDescent="0.2">
      <c r="A18" s="128" t="s">
        <v>61</v>
      </c>
      <c r="B18" s="127"/>
      <c r="C18" s="126">
        <v>1</v>
      </c>
      <c r="D18" s="125">
        <v>132</v>
      </c>
      <c r="E18" s="124">
        <v>62</v>
      </c>
      <c r="F18" s="124">
        <v>7</v>
      </c>
      <c r="G18" s="123">
        <f>IF(AND(ISBLANK(D18),ISBLANK(E18)),"",D18+E18)</f>
        <v>194</v>
      </c>
      <c r="H18" s="122">
        <f>IF(OR(ISNUMBER($G18),ISNUMBER($Q18)),(SIGN(N($G18)-N($Q18))+1)/2,"")</f>
        <v>0</v>
      </c>
      <c r="I18" s="112"/>
      <c r="K18" s="128" t="s">
        <v>60</v>
      </c>
      <c r="L18" s="127"/>
      <c r="M18" s="126">
        <v>1</v>
      </c>
      <c r="N18" s="125">
        <v>134</v>
      </c>
      <c r="O18" s="124">
        <v>63</v>
      </c>
      <c r="P18" s="124">
        <v>4</v>
      </c>
      <c r="Q18" s="123">
        <f>IF(AND(ISBLANK(N18),ISBLANK(O18)),"",N18+O18)</f>
        <v>197</v>
      </c>
      <c r="R18" s="122">
        <f>IF(ISNUMBER($H18),1-$H18,"")</f>
        <v>1</v>
      </c>
      <c r="S18" s="112"/>
    </row>
    <row r="19" spans="1:19" ht="12.95" customHeight="1" x14ac:dyDescent="0.2">
      <c r="A19" s="121"/>
      <c r="B19" s="120"/>
      <c r="C19" s="117">
        <v>2</v>
      </c>
      <c r="D19" s="116">
        <v>144</v>
      </c>
      <c r="E19" s="115">
        <v>45</v>
      </c>
      <c r="F19" s="115">
        <v>5</v>
      </c>
      <c r="G19" s="114">
        <f>IF(AND(ISBLANK(D19),ISBLANK(E19)),"",D19+E19)</f>
        <v>189</v>
      </c>
      <c r="H19" s="113">
        <f>IF(OR(ISNUMBER($G19),ISNUMBER($Q19)),(SIGN(N($G19)-N($Q19))+1)/2,"")</f>
        <v>0</v>
      </c>
      <c r="I19" s="112"/>
      <c r="K19" s="121"/>
      <c r="L19" s="120"/>
      <c r="M19" s="117">
        <v>2</v>
      </c>
      <c r="N19" s="116">
        <v>134</v>
      </c>
      <c r="O19" s="115">
        <v>58</v>
      </c>
      <c r="P19" s="115">
        <v>4</v>
      </c>
      <c r="Q19" s="114">
        <f>IF(AND(ISBLANK(N19),ISBLANK(O19)),"",N19+O19)</f>
        <v>192</v>
      </c>
      <c r="R19" s="113">
        <f>IF(ISNUMBER($H19),1-$H19,"")</f>
        <v>1</v>
      </c>
      <c r="S19" s="112"/>
    </row>
    <row r="20" spans="1:19" ht="12.95" customHeight="1" thickBot="1" x14ac:dyDescent="0.25">
      <c r="A20" s="119" t="s">
        <v>19</v>
      </c>
      <c r="B20" s="118"/>
      <c r="C20" s="117">
        <v>3</v>
      </c>
      <c r="D20" s="116"/>
      <c r="E20" s="115"/>
      <c r="F20" s="115"/>
      <c r="G20" s="114" t="str">
        <f>IF(AND(ISBLANK(D20),ISBLANK(E20)),"",D20+E20)</f>
        <v/>
      </c>
      <c r="H20" s="113" t="str">
        <f>IF(OR(ISNUMBER($G20),ISNUMBER($Q20)),(SIGN(N($G20)-N($Q20))+1)/2,"")</f>
        <v/>
      </c>
      <c r="I20" s="112"/>
      <c r="K20" s="119" t="s">
        <v>59</v>
      </c>
      <c r="L20" s="118"/>
      <c r="M20" s="117">
        <v>3</v>
      </c>
      <c r="N20" s="116"/>
      <c r="O20" s="115"/>
      <c r="P20" s="115"/>
      <c r="Q20" s="114" t="str">
        <f>IF(AND(ISBLANK(N20),ISBLANK(O20)),"",N20+O20)</f>
        <v/>
      </c>
      <c r="R20" s="113" t="str">
        <f>IF(ISNUMBER($H20),1-$H20,"")</f>
        <v/>
      </c>
      <c r="S20" s="112"/>
    </row>
    <row r="21" spans="1:19" ht="12.95" customHeight="1" x14ac:dyDescent="0.2">
      <c r="A21" s="111"/>
      <c r="B21" s="110"/>
      <c r="C21" s="109">
        <v>4</v>
      </c>
      <c r="D21" s="108"/>
      <c r="E21" s="107"/>
      <c r="F21" s="107"/>
      <c r="G21" s="106" t="str">
        <f>IF(AND(ISBLANK(D21),ISBLANK(E21)),"",D21+E21)</f>
        <v/>
      </c>
      <c r="H21" s="105" t="str">
        <f>IF(OR(ISNUMBER($G21),ISNUMBER($Q21)),(SIGN(N($G21)-N($Q21))+1)/2,"")</f>
        <v/>
      </c>
      <c r="I21" s="104">
        <f>IF(ISNUMBER(H22),(SIGN(1000*($H22-$R22)+$G22-$Q22)+1)/2,"")</f>
        <v>0</v>
      </c>
      <c r="K21" s="111"/>
      <c r="L21" s="110"/>
      <c r="M21" s="109">
        <v>4</v>
      </c>
      <c r="N21" s="108"/>
      <c r="O21" s="107"/>
      <c r="P21" s="107"/>
      <c r="Q21" s="106" t="str">
        <f>IF(AND(ISBLANK(N21),ISBLANK(O21)),"",N21+O21)</f>
        <v/>
      </c>
      <c r="R21" s="105" t="str">
        <f>IF(ISNUMBER($H21),1-$H21,"")</f>
        <v/>
      </c>
      <c r="S21" s="104">
        <f>IF(ISNUMBER($I21),1-$I21,"")</f>
        <v>1</v>
      </c>
    </row>
    <row r="22" spans="1:19" ht="15.95" customHeight="1" thickBot="1" x14ac:dyDescent="0.25">
      <c r="A22" s="103">
        <v>13850</v>
      </c>
      <c r="B22" s="102"/>
      <c r="C22" s="101" t="s">
        <v>12</v>
      </c>
      <c r="D22" s="98">
        <f>IF(ISNUMBER($G22),SUM(D18:D21),"")</f>
        <v>276</v>
      </c>
      <c r="E22" s="100">
        <f>IF(ISNUMBER($G22),SUM(E18:E21),"")</f>
        <v>107</v>
      </c>
      <c r="F22" s="100">
        <f>IF(ISNUMBER($G22),SUM(F18:F21),"")</f>
        <v>12</v>
      </c>
      <c r="G22" s="99">
        <f>IF(SUM($G18:$G21)+SUM($Q18:$Q21)&gt;0,SUM(G18:G21),"")</f>
        <v>383</v>
      </c>
      <c r="H22" s="98">
        <f>IF(ISNUMBER($G22),SUM(H18:H21),"")</f>
        <v>0</v>
      </c>
      <c r="I22" s="97"/>
      <c r="K22" s="103">
        <v>23392</v>
      </c>
      <c r="L22" s="102"/>
      <c r="M22" s="101" t="s">
        <v>12</v>
      </c>
      <c r="N22" s="98">
        <f>IF(ISNUMBER($G22),SUM(N18:N21),"")</f>
        <v>268</v>
      </c>
      <c r="O22" s="100">
        <f>IF(ISNUMBER($G22),SUM(O18:O21),"")</f>
        <v>121</v>
      </c>
      <c r="P22" s="100">
        <f>IF(ISNUMBER($G22),SUM(P18:P21),"")</f>
        <v>8</v>
      </c>
      <c r="Q22" s="99">
        <f>IF(SUM($G18:$G21)+SUM($Q18:$Q21)&gt;0,SUM(Q18:Q21),"")</f>
        <v>389</v>
      </c>
      <c r="R22" s="98">
        <f>IF(ISNUMBER($G22),SUM(R18:R21),"")</f>
        <v>2</v>
      </c>
      <c r="S22" s="97"/>
    </row>
    <row r="23" spans="1:19" ht="12.95" customHeight="1" x14ac:dyDescent="0.2">
      <c r="A23" s="128" t="s">
        <v>58</v>
      </c>
      <c r="B23" s="127"/>
      <c r="C23" s="126">
        <v>1</v>
      </c>
      <c r="D23" s="125">
        <v>137</v>
      </c>
      <c r="E23" s="124">
        <v>62</v>
      </c>
      <c r="F23" s="124">
        <v>3</v>
      </c>
      <c r="G23" s="123">
        <f>IF(AND(ISBLANK(D23),ISBLANK(E23)),"",D23+E23)</f>
        <v>199</v>
      </c>
      <c r="H23" s="122">
        <f>IF(OR(ISNUMBER($G23),ISNUMBER($Q23)),(SIGN(N($G23)-N($Q23))+1)/2,"")</f>
        <v>0</v>
      </c>
      <c r="I23" s="112"/>
      <c r="K23" s="128" t="s">
        <v>17</v>
      </c>
      <c r="L23" s="127"/>
      <c r="M23" s="126">
        <v>1</v>
      </c>
      <c r="N23" s="125">
        <v>142</v>
      </c>
      <c r="O23" s="124">
        <v>62</v>
      </c>
      <c r="P23" s="124">
        <v>3</v>
      </c>
      <c r="Q23" s="123">
        <f>IF(AND(ISBLANK(N23),ISBLANK(O23)),"",N23+O23)</f>
        <v>204</v>
      </c>
      <c r="R23" s="122">
        <f>IF(ISNUMBER($H23),1-$H23,"")</f>
        <v>1</v>
      </c>
      <c r="S23" s="112"/>
    </row>
    <row r="24" spans="1:19" ht="12.95" customHeight="1" x14ac:dyDescent="0.2">
      <c r="A24" s="121"/>
      <c r="B24" s="120"/>
      <c r="C24" s="117">
        <v>2</v>
      </c>
      <c r="D24" s="116">
        <v>148</v>
      </c>
      <c r="E24" s="115">
        <v>62</v>
      </c>
      <c r="F24" s="115">
        <v>3</v>
      </c>
      <c r="G24" s="114">
        <f>IF(AND(ISBLANK(D24),ISBLANK(E24)),"",D24+E24)</f>
        <v>210</v>
      </c>
      <c r="H24" s="113">
        <f>IF(OR(ISNUMBER($G24),ISNUMBER($Q24)),(SIGN(N($G24)-N($Q24))+1)/2,"")</f>
        <v>1</v>
      </c>
      <c r="I24" s="112"/>
      <c r="K24" s="121"/>
      <c r="L24" s="120"/>
      <c r="M24" s="117">
        <v>2</v>
      </c>
      <c r="N24" s="116">
        <v>144</v>
      </c>
      <c r="O24" s="115">
        <v>53</v>
      </c>
      <c r="P24" s="115">
        <v>6</v>
      </c>
      <c r="Q24" s="114">
        <f>IF(AND(ISBLANK(N24),ISBLANK(O24)),"",N24+O24)</f>
        <v>197</v>
      </c>
      <c r="R24" s="113">
        <f>IF(ISNUMBER($H24),1-$H24,"")</f>
        <v>0</v>
      </c>
      <c r="S24" s="112"/>
    </row>
    <row r="25" spans="1:19" ht="12.95" customHeight="1" thickBot="1" x14ac:dyDescent="0.25">
      <c r="A25" s="119" t="s">
        <v>57</v>
      </c>
      <c r="B25" s="118"/>
      <c r="C25" s="117">
        <v>3</v>
      </c>
      <c r="D25" s="116"/>
      <c r="E25" s="115"/>
      <c r="F25" s="115"/>
      <c r="G25" s="114" t="str">
        <f>IF(AND(ISBLANK(D25),ISBLANK(E25)),"",D25+E25)</f>
        <v/>
      </c>
      <c r="H25" s="113" t="str">
        <f>IF(OR(ISNUMBER($G25),ISNUMBER($Q25)),(SIGN(N($G25)-N($Q25))+1)/2,"")</f>
        <v/>
      </c>
      <c r="I25" s="112"/>
      <c r="K25" s="119" t="s">
        <v>18</v>
      </c>
      <c r="L25" s="118"/>
      <c r="M25" s="117">
        <v>3</v>
      </c>
      <c r="N25" s="116"/>
      <c r="O25" s="115"/>
      <c r="P25" s="115"/>
      <c r="Q25" s="114" t="str">
        <f>IF(AND(ISBLANK(N25),ISBLANK(O25)),"",N25+O25)</f>
        <v/>
      </c>
      <c r="R25" s="113" t="str">
        <f>IF(ISNUMBER($H25),1-$H25,"")</f>
        <v/>
      </c>
      <c r="S25" s="112"/>
    </row>
    <row r="26" spans="1:19" ht="12.95" customHeight="1" x14ac:dyDescent="0.2">
      <c r="A26" s="111"/>
      <c r="B26" s="110"/>
      <c r="C26" s="109">
        <v>4</v>
      </c>
      <c r="D26" s="108"/>
      <c r="E26" s="107"/>
      <c r="F26" s="107"/>
      <c r="G26" s="106" t="str">
        <f>IF(AND(ISBLANK(D26),ISBLANK(E26)),"",D26+E26)</f>
        <v/>
      </c>
      <c r="H26" s="105" t="str">
        <f>IF(OR(ISNUMBER($G26),ISNUMBER($Q26)),(SIGN(N($G26)-N($Q26))+1)/2,"")</f>
        <v/>
      </c>
      <c r="I26" s="104">
        <f>IF(ISNUMBER(H27),(SIGN(1000*($H27-$R27)+$G27-$Q27)+1)/2,"")</f>
        <v>1</v>
      </c>
      <c r="K26" s="111"/>
      <c r="L26" s="110"/>
      <c r="M26" s="109">
        <v>4</v>
      </c>
      <c r="N26" s="108"/>
      <c r="O26" s="107"/>
      <c r="P26" s="107"/>
      <c r="Q26" s="106" t="str">
        <f>IF(AND(ISBLANK(N26),ISBLANK(O26)),"",N26+O26)</f>
        <v/>
      </c>
      <c r="R26" s="105" t="str">
        <f>IF(ISNUMBER($H26),1-$H26,"")</f>
        <v/>
      </c>
      <c r="S26" s="104">
        <f>IF(ISNUMBER($I26),1-$I26,"")</f>
        <v>0</v>
      </c>
    </row>
    <row r="27" spans="1:19" ht="15.95" customHeight="1" thickBot="1" x14ac:dyDescent="0.25">
      <c r="A27" s="103">
        <v>1359</v>
      </c>
      <c r="B27" s="102"/>
      <c r="C27" s="101" t="s">
        <v>12</v>
      </c>
      <c r="D27" s="98">
        <f>IF(ISNUMBER($G27),SUM(D23:D26),"")</f>
        <v>285</v>
      </c>
      <c r="E27" s="100">
        <f>IF(ISNUMBER($G27),SUM(E23:E26),"")</f>
        <v>124</v>
      </c>
      <c r="F27" s="100">
        <f>IF(ISNUMBER($G27),SUM(F23:F26),"")</f>
        <v>6</v>
      </c>
      <c r="G27" s="99">
        <f>IF(SUM($G23:$G26)+SUM($Q23:$Q26)&gt;0,SUM(G23:G26),"")</f>
        <v>409</v>
      </c>
      <c r="H27" s="98">
        <f>IF(ISNUMBER($G27),SUM(H23:H26),"")</f>
        <v>1</v>
      </c>
      <c r="I27" s="97"/>
      <c r="K27" s="103">
        <v>19747</v>
      </c>
      <c r="L27" s="102"/>
      <c r="M27" s="101" t="s">
        <v>12</v>
      </c>
      <c r="N27" s="98">
        <f>IF(ISNUMBER($G27),SUM(N23:N26),"")</f>
        <v>286</v>
      </c>
      <c r="O27" s="100">
        <f>IF(ISNUMBER($G27),SUM(O23:O26),"")</f>
        <v>115</v>
      </c>
      <c r="P27" s="100">
        <f>IF(ISNUMBER($G27),SUM(P23:P26),"")</f>
        <v>9</v>
      </c>
      <c r="Q27" s="99">
        <f>IF(SUM($G23:$G26)+SUM($Q23:$Q26)&gt;0,SUM(Q23:Q26),"")</f>
        <v>401</v>
      </c>
      <c r="R27" s="98">
        <f>IF(ISNUMBER($G27),SUM(R23:R26),"")</f>
        <v>1</v>
      </c>
      <c r="S27" s="97"/>
    </row>
    <row r="28" spans="1:19" ht="12.95" customHeight="1" x14ac:dyDescent="0.2">
      <c r="A28" s="128" t="s">
        <v>56</v>
      </c>
      <c r="B28" s="127"/>
      <c r="C28" s="126">
        <v>1</v>
      </c>
      <c r="D28" s="125">
        <v>136</v>
      </c>
      <c r="E28" s="124">
        <v>53</v>
      </c>
      <c r="F28" s="124">
        <v>4</v>
      </c>
      <c r="G28" s="123">
        <f>IF(AND(ISBLANK(D28),ISBLANK(E28)),"",D28+E28)</f>
        <v>189</v>
      </c>
      <c r="H28" s="122">
        <f>IF(OR(ISNUMBER($G28),ISNUMBER($Q28)),(SIGN(N($G28)-N($Q28))+1)/2,"")</f>
        <v>0</v>
      </c>
      <c r="I28" s="112"/>
      <c r="K28" s="128" t="s">
        <v>55</v>
      </c>
      <c r="L28" s="127"/>
      <c r="M28" s="126">
        <v>1</v>
      </c>
      <c r="N28" s="125">
        <v>139</v>
      </c>
      <c r="O28" s="124">
        <v>68</v>
      </c>
      <c r="P28" s="124">
        <v>5</v>
      </c>
      <c r="Q28" s="123">
        <f>IF(AND(ISBLANK(N28),ISBLANK(O28)),"",N28+O28)</f>
        <v>207</v>
      </c>
      <c r="R28" s="122">
        <f>IF(ISNUMBER($H28),1-$H28,"")</f>
        <v>1</v>
      </c>
      <c r="S28" s="112"/>
    </row>
    <row r="29" spans="1:19" ht="12.95" customHeight="1" x14ac:dyDescent="0.2">
      <c r="A29" s="121"/>
      <c r="B29" s="120"/>
      <c r="C29" s="117">
        <v>2</v>
      </c>
      <c r="D29" s="116">
        <v>153</v>
      </c>
      <c r="E29" s="115">
        <v>69</v>
      </c>
      <c r="F29" s="115">
        <v>1</v>
      </c>
      <c r="G29" s="114">
        <f>IF(AND(ISBLANK(D29),ISBLANK(E29)),"",D29+E29)</f>
        <v>222</v>
      </c>
      <c r="H29" s="113">
        <f>IF(OR(ISNUMBER($G29),ISNUMBER($Q29)),(SIGN(N($G29)-N($Q29))+1)/2,"")</f>
        <v>1</v>
      </c>
      <c r="I29" s="112"/>
      <c r="K29" s="121"/>
      <c r="L29" s="120"/>
      <c r="M29" s="117">
        <v>2</v>
      </c>
      <c r="N29" s="116">
        <v>141</v>
      </c>
      <c r="O29" s="115">
        <v>43</v>
      </c>
      <c r="P29" s="115">
        <v>6</v>
      </c>
      <c r="Q29" s="114">
        <f>IF(AND(ISBLANK(N29),ISBLANK(O29)),"",N29+O29)</f>
        <v>184</v>
      </c>
      <c r="R29" s="113">
        <f>IF(ISNUMBER($H29),1-$H29,"")</f>
        <v>0</v>
      </c>
      <c r="S29" s="112"/>
    </row>
    <row r="30" spans="1:19" ht="12.95" customHeight="1" thickBot="1" x14ac:dyDescent="0.25">
      <c r="A30" s="119" t="s">
        <v>20</v>
      </c>
      <c r="B30" s="118"/>
      <c r="C30" s="117">
        <v>3</v>
      </c>
      <c r="D30" s="116"/>
      <c r="E30" s="115"/>
      <c r="F30" s="115"/>
      <c r="G30" s="114" t="str">
        <f>IF(AND(ISBLANK(D30),ISBLANK(E30)),"",D30+E30)</f>
        <v/>
      </c>
      <c r="H30" s="113" t="str">
        <f>IF(OR(ISNUMBER($G30),ISNUMBER($Q30)),(SIGN(N($G30)-N($Q30))+1)/2,"")</f>
        <v/>
      </c>
      <c r="I30" s="112"/>
      <c r="K30" s="119" t="s">
        <v>54</v>
      </c>
      <c r="L30" s="118"/>
      <c r="M30" s="117">
        <v>3</v>
      </c>
      <c r="N30" s="116"/>
      <c r="O30" s="115"/>
      <c r="P30" s="115"/>
      <c r="Q30" s="114" t="str">
        <f>IF(AND(ISBLANK(N30),ISBLANK(O30)),"",N30+O30)</f>
        <v/>
      </c>
      <c r="R30" s="113" t="str">
        <f>IF(ISNUMBER($H30),1-$H30,"")</f>
        <v/>
      </c>
      <c r="S30" s="112"/>
    </row>
    <row r="31" spans="1:19" ht="12.95" customHeight="1" x14ac:dyDescent="0.2">
      <c r="A31" s="111"/>
      <c r="B31" s="110"/>
      <c r="C31" s="109">
        <v>4</v>
      </c>
      <c r="D31" s="108"/>
      <c r="E31" s="107"/>
      <c r="F31" s="107"/>
      <c r="G31" s="106" t="str">
        <f>IF(AND(ISBLANK(D31),ISBLANK(E31)),"",D31+E31)</f>
        <v/>
      </c>
      <c r="H31" s="105" t="str">
        <f>IF(OR(ISNUMBER($G31),ISNUMBER($Q31)),(SIGN(N($G31)-N($Q31))+1)/2,"")</f>
        <v/>
      </c>
      <c r="I31" s="104">
        <f>IF(ISNUMBER(H32),(SIGN(1000*($H32-$R32)+$G32-$Q32)+1)/2,"")</f>
        <v>1</v>
      </c>
      <c r="K31" s="111"/>
      <c r="L31" s="110"/>
      <c r="M31" s="109">
        <v>4</v>
      </c>
      <c r="N31" s="108"/>
      <c r="O31" s="107"/>
      <c r="P31" s="107"/>
      <c r="Q31" s="106" t="str">
        <f>IF(AND(ISBLANK(N31),ISBLANK(O31)),"",N31+O31)</f>
        <v/>
      </c>
      <c r="R31" s="105" t="str">
        <f>IF(ISNUMBER($H31),1-$H31,"")</f>
        <v/>
      </c>
      <c r="S31" s="104">
        <f>IF(ISNUMBER($I31),1-$I31,"")</f>
        <v>0</v>
      </c>
    </row>
    <row r="32" spans="1:19" ht="15.95" customHeight="1" thickBot="1" x14ac:dyDescent="0.25">
      <c r="A32" s="103">
        <v>13410</v>
      </c>
      <c r="B32" s="102"/>
      <c r="C32" s="101" t="s">
        <v>12</v>
      </c>
      <c r="D32" s="98">
        <f>IF(ISNUMBER($G32),SUM(D28:D31),"")</f>
        <v>289</v>
      </c>
      <c r="E32" s="100">
        <f>IF(ISNUMBER($G32),SUM(E28:E31),"")</f>
        <v>122</v>
      </c>
      <c r="F32" s="100">
        <f>IF(ISNUMBER($G32),SUM(F28:F31),"")</f>
        <v>5</v>
      </c>
      <c r="G32" s="99">
        <f>IF(SUM($G28:$G31)+SUM($Q28:$Q31)&gt;0,SUM(G28:G31),"")</f>
        <v>411</v>
      </c>
      <c r="H32" s="98">
        <f>IF(ISNUMBER($G32),SUM(H28:H31),"")</f>
        <v>1</v>
      </c>
      <c r="I32" s="97"/>
      <c r="K32" s="103">
        <v>16297</v>
      </c>
      <c r="L32" s="102"/>
      <c r="M32" s="101" t="s">
        <v>12</v>
      </c>
      <c r="N32" s="98">
        <f>IF(ISNUMBER($G32),SUM(N28:N31),"")</f>
        <v>280</v>
      </c>
      <c r="O32" s="100">
        <f>IF(ISNUMBER($G32),SUM(O28:O31),"")</f>
        <v>111</v>
      </c>
      <c r="P32" s="100">
        <f>IF(ISNUMBER($G32),SUM(P28:P31),"")</f>
        <v>11</v>
      </c>
      <c r="Q32" s="99">
        <f>IF(SUM($G28:$G31)+SUM($Q28:$Q31)&gt;0,SUM(Q28:Q31),"")</f>
        <v>391</v>
      </c>
      <c r="R32" s="98">
        <f>IF(ISNUMBER($G32),SUM(R28:R31),"")</f>
        <v>1</v>
      </c>
      <c r="S32" s="97"/>
    </row>
    <row r="33" spans="1:19" ht="12.95" customHeight="1" x14ac:dyDescent="0.2">
      <c r="A33" s="128" t="s">
        <v>53</v>
      </c>
      <c r="B33" s="127"/>
      <c r="C33" s="126">
        <v>1</v>
      </c>
      <c r="D33" s="125">
        <v>141</v>
      </c>
      <c r="E33" s="124">
        <v>50</v>
      </c>
      <c r="F33" s="124">
        <v>7</v>
      </c>
      <c r="G33" s="123">
        <f>IF(AND(ISBLANK(D33),ISBLANK(E33)),"",D33+E33)</f>
        <v>191</v>
      </c>
      <c r="H33" s="122">
        <f>IF(OR(ISNUMBER($G33),ISNUMBER($Q33)),(SIGN(N($G33)-N($Q33))+1)/2,"")</f>
        <v>0</v>
      </c>
      <c r="I33" s="112"/>
      <c r="K33" s="128" t="s">
        <v>52</v>
      </c>
      <c r="L33" s="127"/>
      <c r="M33" s="126">
        <v>1</v>
      </c>
      <c r="N33" s="125">
        <v>131</v>
      </c>
      <c r="O33" s="124">
        <v>61</v>
      </c>
      <c r="P33" s="124">
        <v>4</v>
      </c>
      <c r="Q33" s="123">
        <f>IF(AND(ISBLANK(N33),ISBLANK(O33)),"",N33+O33)</f>
        <v>192</v>
      </c>
      <c r="R33" s="122">
        <f>IF(ISNUMBER($H33),1-$H33,"")</f>
        <v>1</v>
      </c>
      <c r="S33" s="112"/>
    </row>
    <row r="34" spans="1:19" ht="12.95" customHeight="1" x14ac:dyDescent="0.2">
      <c r="A34" s="121"/>
      <c r="B34" s="120"/>
      <c r="C34" s="117">
        <v>2</v>
      </c>
      <c r="D34" s="116">
        <v>144</v>
      </c>
      <c r="E34" s="115">
        <v>52</v>
      </c>
      <c r="F34" s="115">
        <v>6</v>
      </c>
      <c r="G34" s="114">
        <f>IF(AND(ISBLANK(D34),ISBLANK(E34)),"",D34+E34)</f>
        <v>196</v>
      </c>
      <c r="H34" s="113">
        <f>IF(OR(ISNUMBER($G34),ISNUMBER($Q34)),(SIGN(N($G34)-N($Q34))+1)/2,"")</f>
        <v>0</v>
      </c>
      <c r="I34" s="112"/>
      <c r="K34" s="121"/>
      <c r="L34" s="120"/>
      <c r="M34" s="117">
        <v>2</v>
      </c>
      <c r="N34" s="116">
        <v>133</v>
      </c>
      <c r="O34" s="115">
        <v>66</v>
      </c>
      <c r="P34" s="115">
        <v>3</v>
      </c>
      <c r="Q34" s="114">
        <f>IF(AND(ISBLANK(N34),ISBLANK(O34)),"",N34+O34)</f>
        <v>199</v>
      </c>
      <c r="R34" s="113">
        <f>IF(ISNUMBER($H34),1-$H34,"")</f>
        <v>1</v>
      </c>
      <c r="S34" s="112"/>
    </row>
    <row r="35" spans="1:19" ht="12.95" customHeight="1" thickBot="1" x14ac:dyDescent="0.25">
      <c r="A35" s="119" t="s">
        <v>51</v>
      </c>
      <c r="B35" s="118"/>
      <c r="C35" s="117">
        <v>3</v>
      </c>
      <c r="D35" s="116"/>
      <c r="E35" s="115"/>
      <c r="F35" s="115"/>
      <c r="G35" s="114" t="str">
        <f>IF(AND(ISBLANK(D35),ISBLANK(E35)),"",D35+E35)</f>
        <v/>
      </c>
      <c r="H35" s="113" t="str">
        <f>IF(OR(ISNUMBER($G35),ISNUMBER($Q35)),(SIGN(N($G35)-N($Q35))+1)/2,"")</f>
        <v/>
      </c>
      <c r="I35" s="112"/>
      <c r="K35" s="119" t="s">
        <v>14</v>
      </c>
      <c r="L35" s="118"/>
      <c r="M35" s="117">
        <v>3</v>
      </c>
      <c r="N35" s="116"/>
      <c r="O35" s="115"/>
      <c r="P35" s="115"/>
      <c r="Q35" s="114" t="str">
        <f>IF(AND(ISBLANK(N35),ISBLANK(O35)),"",N35+O35)</f>
        <v/>
      </c>
      <c r="R35" s="113" t="str">
        <f>IF(ISNUMBER($H35),1-$H35,"")</f>
        <v/>
      </c>
      <c r="S35" s="112"/>
    </row>
    <row r="36" spans="1:19" ht="12.95" customHeight="1" x14ac:dyDescent="0.2">
      <c r="A36" s="111"/>
      <c r="B36" s="110"/>
      <c r="C36" s="109">
        <v>4</v>
      </c>
      <c r="D36" s="108"/>
      <c r="E36" s="107"/>
      <c r="F36" s="107"/>
      <c r="G36" s="106" t="str">
        <f>IF(AND(ISBLANK(D36),ISBLANK(E36)),"",D36+E36)</f>
        <v/>
      </c>
      <c r="H36" s="105" t="str">
        <f>IF(OR(ISNUMBER($G36),ISNUMBER($Q36)),(SIGN(N($G36)-N($Q36))+1)/2,"")</f>
        <v/>
      </c>
      <c r="I36" s="104">
        <f>IF(ISNUMBER(H37),(SIGN(1000*($H37-$R37)+$G37-$Q37)+1)/2,"")</f>
        <v>0</v>
      </c>
      <c r="K36" s="111"/>
      <c r="L36" s="110"/>
      <c r="M36" s="109">
        <v>4</v>
      </c>
      <c r="N36" s="108"/>
      <c r="O36" s="107"/>
      <c r="P36" s="107"/>
      <c r="Q36" s="106" t="str">
        <f>IF(AND(ISBLANK(N36),ISBLANK(O36)),"",N36+O36)</f>
        <v/>
      </c>
      <c r="R36" s="105" t="str">
        <f>IF(ISNUMBER($H36),1-$H36,"")</f>
        <v/>
      </c>
      <c r="S36" s="104">
        <f>IF(ISNUMBER($I36),1-$I36,"")</f>
        <v>1</v>
      </c>
    </row>
    <row r="37" spans="1:19" ht="15.95" customHeight="1" thickBot="1" x14ac:dyDescent="0.25">
      <c r="A37" s="103">
        <v>1348</v>
      </c>
      <c r="B37" s="102"/>
      <c r="C37" s="101" t="s">
        <v>12</v>
      </c>
      <c r="D37" s="98">
        <f>IF(ISNUMBER($G37),SUM(D33:D36),"")</f>
        <v>285</v>
      </c>
      <c r="E37" s="100">
        <f>IF(ISNUMBER($G37),SUM(E33:E36),"")</f>
        <v>102</v>
      </c>
      <c r="F37" s="100">
        <f>IF(ISNUMBER($G37),SUM(F33:F36),"")</f>
        <v>13</v>
      </c>
      <c r="G37" s="99">
        <f>IF(SUM($G33:$G36)+SUM($Q33:$Q36)&gt;0,SUM(G33:G36),"")</f>
        <v>387</v>
      </c>
      <c r="H37" s="98">
        <f>IF(ISNUMBER($G37),SUM(H33:H36),"")</f>
        <v>0</v>
      </c>
      <c r="I37" s="97"/>
      <c r="K37" s="103">
        <v>14590</v>
      </c>
      <c r="L37" s="102"/>
      <c r="M37" s="101" t="s">
        <v>12</v>
      </c>
      <c r="N37" s="98">
        <f>IF(ISNUMBER($G37),SUM(N33:N36),"")</f>
        <v>264</v>
      </c>
      <c r="O37" s="100">
        <f>IF(ISNUMBER($G37),SUM(O33:O36),"")</f>
        <v>127</v>
      </c>
      <c r="P37" s="100">
        <f>IF(ISNUMBER($G37),SUM(P33:P36),"")</f>
        <v>7</v>
      </c>
      <c r="Q37" s="99">
        <f>IF(SUM($G33:$G36)+SUM($Q33:$Q36)&gt;0,SUM(Q33:Q36),"")</f>
        <v>391</v>
      </c>
      <c r="R37" s="98">
        <f>IF(ISNUMBER($G37),SUM(R33:R36),"")</f>
        <v>2</v>
      </c>
      <c r="S37" s="97"/>
    </row>
    <row r="38" spans="1:19" ht="5.0999999999999996" customHeight="1" thickBot="1" x14ac:dyDescent="0.25"/>
    <row r="39" spans="1:19" ht="20.100000000000001" customHeight="1" thickBot="1" x14ac:dyDescent="0.25">
      <c r="A39" s="96"/>
      <c r="B39" s="95"/>
      <c r="C39" s="94" t="s">
        <v>21</v>
      </c>
      <c r="D39" s="93">
        <f>IF(ISNUMBER($G39),SUM(D12,D17,D22,D27,D32,D37),"")</f>
        <v>1685</v>
      </c>
      <c r="E39" s="92">
        <f>IF(ISNUMBER($G39),SUM(E12,E17,E22,E27,E32,E37),"")</f>
        <v>619</v>
      </c>
      <c r="F39" s="92">
        <f>IF(ISNUMBER($G39),SUM(F12,F17,F22,F27,F32,F37),"")</f>
        <v>64</v>
      </c>
      <c r="G39" s="91">
        <f>IF(SUM($G$8:$G$37)+SUM($Q$8:$Q$37)&gt;0,SUM(G12,G17,G22,G27,G32,G37),"")</f>
        <v>2304</v>
      </c>
      <c r="H39" s="90">
        <f>IF(SUM($G$8:$G$37)+SUM($Q$8:$Q$37)&gt;0,SUM(H12,H17,H22,H27,H32,H37),"")</f>
        <v>4</v>
      </c>
      <c r="I39" s="89">
        <f>IF(ISNUMBER($G39),(SIGN($G39-$Q39)+1)/IF(COUNT(I$11,I$16,I$21,I$26,I$31,I$36)&gt;3,1,2),"")</f>
        <v>2</v>
      </c>
      <c r="K39" s="96"/>
      <c r="L39" s="95"/>
      <c r="M39" s="94" t="s">
        <v>21</v>
      </c>
      <c r="N39" s="93">
        <f>IF(ISNUMBER($G39),SUM(N12,N17,N22,N27,N32,N37),"")</f>
        <v>1623</v>
      </c>
      <c r="O39" s="92">
        <f>IF(ISNUMBER($G39),SUM(O12,O17,O22,O27,O32,O37),"")</f>
        <v>669</v>
      </c>
      <c r="P39" s="92">
        <f>IF(ISNUMBER($G39),SUM(P12,P17,P22,P27,P32,P37),"")</f>
        <v>62</v>
      </c>
      <c r="Q39" s="91">
        <f>IF(SUM($G$8:$G$37)+SUM($Q$8:$Q$37)&gt;0,SUM(Q12,Q17,Q22,Q27,Q32,Q37),"")</f>
        <v>2292</v>
      </c>
      <c r="R39" s="90">
        <f>IF(SUM($G$8:$G$37)+SUM($Q$8:$Q$37)&gt;0,SUM(R12,R17,R22,R27,R32,R37),"")</f>
        <v>8</v>
      </c>
      <c r="S39" s="89">
        <f>IF(ISNUMBER($I39),IF(COUNT(S$11,S$16,S$21,S$26,S$31,S$36)&gt;3,2,1)-$I39,"")</f>
        <v>0</v>
      </c>
    </row>
    <row r="40" spans="1:19" ht="5.0999999999999996" customHeight="1" thickBot="1" x14ac:dyDescent="0.25"/>
    <row r="41" spans="1:19" ht="18" customHeight="1" thickBot="1" x14ac:dyDescent="0.25">
      <c r="A41" s="57"/>
      <c r="B41" s="83" t="s">
        <v>22</v>
      </c>
      <c r="C41" s="88" t="s">
        <v>50</v>
      </c>
      <c r="D41" s="88"/>
      <c r="E41" s="88"/>
      <c r="G41" s="87" t="s">
        <v>23</v>
      </c>
      <c r="H41" s="87"/>
      <c r="I41" s="86">
        <f>IF(ISNUMBER(I$39),SUM(I11,I16,I21,I26,I31,I36,I39),"")</f>
        <v>5</v>
      </c>
      <c r="K41" s="57"/>
      <c r="L41" s="83" t="s">
        <v>22</v>
      </c>
      <c r="M41" s="88" t="s">
        <v>49</v>
      </c>
      <c r="N41" s="88"/>
      <c r="O41" s="88"/>
      <c r="Q41" s="87" t="s">
        <v>23</v>
      </c>
      <c r="R41" s="87"/>
      <c r="S41" s="86">
        <f>IF(ISNUMBER(S$39),SUM(S11,S16,S21,S26,S31,S36,S39),"")</f>
        <v>3</v>
      </c>
    </row>
    <row r="42" spans="1:19" ht="18" customHeight="1" x14ac:dyDescent="0.2">
      <c r="A42" s="57"/>
      <c r="B42" s="83" t="s">
        <v>24</v>
      </c>
      <c r="C42" s="85"/>
      <c r="D42" s="85"/>
      <c r="E42" s="85"/>
      <c r="G42" s="84"/>
      <c r="H42" s="84"/>
      <c r="I42" s="84"/>
      <c r="K42" s="57"/>
      <c r="L42" s="83" t="s">
        <v>24</v>
      </c>
      <c r="M42" s="85"/>
      <c r="N42" s="85"/>
      <c r="O42" s="85"/>
      <c r="Q42" s="84"/>
      <c r="R42" s="84"/>
      <c r="S42" s="84"/>
    </row>
    <row r="43" spans="1:19" ht="20.100000000000001" customHeight="1" x14ac:dyDescent="0.2">
      <c r="A43" s="83" t="s">
        <v>25</v>
      </c>
      <c r="B43" s="83" t="s">
        <v>26</v>
      </c>
      <c r="C43" s="82"/>
      <c r="D43" s="82"/>
      <c r="E43" s="82"/>
      <c r="F43" s="82"/>
      <c r="G43" s="82"/>
      <c r="H43" s="82"/>
      <c r="I43" s="83"/>
      <c r="J43" s="83"/>
      <c r="K43" s="83" t="s">
        <v>27</v>
      </c>
      <c r="L43" s="82"/>
      <c r="M43" s="82"/>
      <c r="O43" s="83" t="s">
        <v>24</v>
      </c>
      <c r="P43" s="82"/>
      <c r="Q43" s="82"/>
      <c r="R43" s="82"/>
      <c r="S43" s="82"/>
    </row>
    <row r="44" spans="1:19" ht="9.9499999999999993" customHeight="1" x14ac:dyDescent="0.2">
      <c r="E44" s="57"/>
      <c r="H44" s="57"/>
    </row>
    <row r="45" spans="1:19" ht="30" customHeight="1" x14ac:dyDescent="0.3">
      <c r="A45" s="81" t="str">
        <f>"Technické podmínky utkání:   " &amp; $B$3 &amp; IF(ISBLANK($B$3),""," – ") &amp; $L$3</f>
        <v>Technické podmínky utkání:   TJ Sokol Praha-Vršovice B – SK Žižkov Praha C</v>
      </c>
    </row>
    <row r="46" spans="1:19" ht="20.100000000000001" customHeight="1" x14ac:dyDescent="0.2">
      <c r="B46" s="78" t="s">
        <v>48</v>
      </c>
      <c r="C46" s="80" t="s">
        <v>28</v>
      </c>
      <c r="D46" s="80"/>
      <c r="I46" s="78" t="s">
        <v>47</v>
      </c>
      <c r="J46" s="80">
        <v>0</v>
      </c>
      <c r="K46" s="80"/>
    </row>
    <row r="47" spans="1:19" ht="20.100000000000001" customHeight="1" x14ac:dyDescent="0.2">
      <c r="B47" s="78" t="s">
        <v>46</v>
      </c>
      <c r="C47" s="79" t="s">
        <v>45</v>
      </c>
      <c r="D47" s="79"/>
      <c r="I47" s="78" t="s">
        <v>44</v>
      </c>
      <c r="J47" s="79">
        <v>5</v>
      </c>
      <c r="K47" s="79"/>
      <c r="P47" s="78" t="s">
        <v>43</v>
      </c>
      <c r="Q47" s="77" t="s">
        <v>42</v>
      </c>
      <c r="R47" s="77"/>
      <c r="S47" s="77"/>
    </row>
    <row r="48" spans="1:19" ht="9.9499999999999993" customHeight="1" x14ac:dyDescent="0.2"/>
    <row r="49" spans="1:19" ht="15" customHeight="1" x14ac:dyDescent="0.2">
      <c r="A49" s="47" t="s">
        <v>30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5"/>
    </row>
    <row r="50" spans="1:19" ht="81" customHeight="1" x14ac:dyDescent="0.2">
      <c r="A50" s="44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2"/>
    </row>
    <row r="51" spans="1:19" ht="5.0999999999999996" customHeight="1" x14ac:dyDescent="0.2"/>
    <row r="52" spans="1:19" ht="15" customHeight="1" x14ac:dyDescent="0.2">
      <c r="A52" s="47" t="s">
        <v>31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5"/>
    </row>
    <row r="53" spans="1:19" ht="6" customHeight="1" x14ac:dyDescent="0.2">
      <c r="A53" s="7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73"/>
    </row>
    <row r="54" spans="1:19" ht="21" customHeight="1" x14ac:dyDescent="0.2">
      <c r="A54" s="75" t="s">
        <v>1</v>
      </c>
      <c r="B54" s="57"/>
      <c r="C54" s="57"/>
      <c r="D54" s="57"/>
      <c r="E54" s="57"/>
      <c r="F54" s="57"/>
      <c r="G54" s="57"/>
      <c r="H54" s="57"/>
      <c r="I54" s="57"/>
      <c r="J54" s="57"/>
      <c r="K54" s="74" t="s">
        <v>2</v>
      </c>
      <c r="L54" s="57"/>
      <c r="M54" s="57"/>
      <c r="N54" s="57"/>
      <c r="O54" s="57"/>
      <c r="P54" s="57"/>
      <c r="Q54" s="57"/>
      <c r="R54" s="57"/>
      <c r="S54" s="73"/>
    </row>
    <row r="55" spans="1:19" ht="21" customHeight="1" x14ac:dyDescent="0.2">
      <c r="A55" s="72"/>
      <c r="B55" s="69" t="s">
        <v>32</v>
      </c>
      <c r="C55" s="68"/>
      <c r="D55" s="70"/>
      <c r="E55" s="69" t="s">
        <v>33</v>
      </c>
      <c r="F55" s="68"/>
      <c r="G55" s="68"/>
      <c r="H55" s="68"/>
      <c r="I55" s="70"/>
      <c r="J55" s="57"/>
      <c r="K55" s="71"/>
      <c r="L55" s="69" t="s">
        <v>32</v>
      </c>
      <c r="M55" s="68"/>
      <c r="N55" s="70"/>
      <c r="O55" s="69" t="s">
        <v>33</v>
      </c>
      <c r="P55" s="68"/>
      <c r="Q55" s="68"/>
      <c r="R55" s="68"/>
      <c r="S55" s="67"/>
    </row>
    <row r="56" spans="1:19" ht="21" customHeight="1" x14ac:dyDescent="0.2">
      <c r="A56" s="66" t="s">
        <v>34</v>
      </c>
      <c r="B56" s="62" t="s">
        <v>35</v>
      </c>
      <c r="C56" s="64"/>
      <c r="D56" s="63" t="s">
        <v>36</v>
      </c>
      <c r="E56" s="62" t="s">
        <v>35</v>
      </c>
      <c r="F56" s="61"/>
      <c r="G56" s="61"/>
      <c r="H56" s="60"/>
      <c r="I56" s="63" t="s">
        <v>36</v>
      </c>
      <c r="J56" s="57"/>
      <c r="K56" s="65" t="s">
        <v>34</v>
      </c>
      <c r="L56" s="62" t="s">
        <v>35</v>
      </c>
      <c r="M56" s="64"/>
      <c r="N56" s="63" t="s">
        <v>36</v>
      </c>
      <c r="O56" s="62" t="s">
        <v>35</v>
      </c>
      <c r="P56" s="61"/>
      <c r="Q56" s="61"/>
      <c r="R56" s="60"/>
      <c r="S56" s="59" t="s">
        <v>36</v>
      </c>
    </row>
    <row r="57" spans="1:19" ht="21" customHeight="1" x14ac:dyDescent="0.2">
      <c r="A57" s="58"/>
      <c r="B57" s="54"/>
      <c r="C57" s="52"/>
      <c r="D57" s="55"/>
      <c r="E57" s="54"/>
      <c r="F57" s="53"/>
      <c r="G57" s="53"/>
      <c r="H57" s="52"/>
      <c r="I57" s="55"/>
      <c r="J57" s="57"/>
      <c r="K57" s="56"/>
      <c r="L57" s="54"/>
      <c r="M57" s="52"/>
      <c r="N57" s="55"/>
      <c r="O57" s="54"/>
      <c r="P57" s="53"/>
      <c r="Q57" s="53"/>
      <c r="R57" s="52"/>
      <c r="S57" s="51"/>
    </row>
    <row r="58" spans="1:19" ht="21" customHeight="1" x14ac:dyDescent="0.2">
      <c r="A58" s="58"/>
      <c r="B58" s="54"/>
      <c r="C58" s="52"/>
      <c r="D58" s="55"/>
      <c r="E58" s="54"/>
      <c r="F58" s="53"/>
      <c r="G58" s="53"/>
      <c r="H58" s="52"/>
      <c r="I58" s="55"/>
      <c r="J58" s="57"/>
      <c r="K58" s="56"/>
      <c r="L58" s="54"/>
      <c r="M58" s="52"/>
      <c r="N58" s="55"/>
      <c r="O58" s="54"/>
      <c r="P58" s="53"/>
      <c r="Q58" s="53"/>
      <c r="R58" s="52"/>
      <c r="S58" s="51"/>
    </row>
    <row r="59" spans="1:19" ht="12" customHeight="1" x14ac:dyDescent="0.2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8"/>
    </row>
    <row r="60" spans="1:19" ht="5.0999999999999996" customHeight="1" x14ac:dyDescent="0.2"/>
    <row r="61" spans="1:19" ht="15" customHeight="1" x14ac:dyDescent="0.2">
      <c r="A61" s="47" t="s">
        <v>37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5"/>
    </row>
    <row r="62" spans="1:19" ht="81" customHeight="1" x14ac:dyDescent="0.2">
      <c r="A62" s="44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2"/>
    </row>
    <row r="63" spans="1:19" ht="5.0999999999999996" customHeight="1" x14ac:dyDescent="0.2"/>
    <row r="64" spans="1:19" ht="15" customHeight="1" x14ac:dyDescent="0.2">
      <c r="A64" s="47" t="s">
        <v>38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5"/>
    </row>
    <row r="65" spans="1:19" ht="81" customHeight="1" x14ac:dyDescent="0.2">
      <c r="A65" s="44" t="s">
        <v>41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2"/>
    </row>
    <row r="66" spans="1:19" ht="30" customHeight="1" x14ac:dyDescent="0.2">
      <c r="A66" s="41"/>
      <c r="B66" s="40" t="s">
        <v>40</v>
      </c>
      <c r="C66" s="39" t="s">
        <v>39</v>
      </c>
      <c r="D66" s="39"/>
      <c r="E66" s="39"/>
      <c r="F66" s="39"/>
      <c r="G66" s="39"/>
      <c r="H66" s="39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  <mergeCell ref="C42:E42"/>
    <mergeCell ref="C43:H43"/>
    <mergeCell ref="L43:M43"/>
    <mergeCell ref="M42:O42"/>
    <mergeCell ref="M41:O41"/>
    <mergeCell ref="C66:H66"/>
    <mergeCell ref="A61:S61"/>
    <mergeCell ref="A62:S62"/>
    <mergeCell ref="A64:S64"/>
    <mergeCell ref="A65:S65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41:E41"/>
    <mergeCell ref="A30:B31"/>
    <mergeCell ref="A32:B32"/>
    <mergeCell ref="I31:I32"/>
    <mergeCell ref="K23:L24"/>
    <mergeCell ref="K28:L29"/>
    <mergeCell ref="K30:L31"/>
    <mergeCell ref="K32:L32"/>
    <mergeCell ref="K27:L27"/>
    <mergeCell ref="A27:B27"/>
    <mergeCell ref="A28:B29"/>
    <mergeCell ref="L1:N1"/>
    <mergeCell ref="O1:P1"/>
    <mergeCell ref="Q1:S1"/>
    <mergeCell ref="B3:I3"/>
    <mergeCell ref="B1:C2"/>
    <mergeCell ref="D1:I1"/>
    <mergeCell ref="K6:L6"/>
    <mergeCell ref="H5:I5"/>
    <mergeCell ref="A8:B9"/>
    <mergeCell ref="C5:C6"/>
    <mergeCell ref="D5:G5"/>
    <mergeCell ref="A5:B5"/>
    <mergeCell ref="A6:B6"/>
    <mergeCell ref="K8:L9"/>
    <mergeCell ref="A22:B22"/>
    <mergeCell ref="A23:B24"/>
    <mergeCell ref="A25:B26"/>
    <mergeCell ref="L3:S3"/>
    <mergeCell ref="I11:I12"/>
    <mergeCell ref="R5:S5"/>
    <mergeCell ref="K10:L11"/>
    <mergeCell ref="M5:M6"/>
    <mergeCell ref="K5:L5"/>
    <mergeCell ref="I21:I22"/>
    <mergeCell ref="K13:L14"/>
    <mergeCell ref="A10:B11"/>
    <mergeCell ref="A12:B12"/>
    <mergeCell ref="A13:B14"/>
    <mergeCell ref="I26:I27"/>
    <mergeCell ref="A33:B34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K37:L37"/>
    <mergeCell ref="S21:S22"/>
    <mergeCell ref="K18:L19"/>
    <mergeCell ref="K20:L21"/>
    <mergeCell ref="K22:L22"/>
    <mergeCell ref="K15:L16"/>
    <mergeCell ref="I36:I37"/>
    <mergeCell ref="S11:S12"/>
    <mergeCell ref="A15:B16"/>
    <mergeCell ref="S16:S17"/>
    <mergeCell ref="S36:S37"/>
    <mergeCell ref="K33:L34"/>
    <mergeCell ref="S26:S27"/>
    <mergeCell ref="S31:S32"/>
    <mergeCell ref="K25:L26"/>
    <mergeCell ref="K35:L36"/>
  </mergeCells>
  <dataValidations count="5">
    <dataValidation type="date" allowBlank="1" showInputMessage="1" showErrorMessage="1" sqref="Q1:S1" xr:uid="{00000000-0002-0000-0000-0000B4000000}">
      <formula1>36526</formula1>
      <formula2>73050</formula2>
    </dataValidation>
    <dataValidation type="whole" allowBlank="1" showInputMessage="1" showErrorMessage="1" sqref="K57:K58 A57:A58" xr:uid="{00000000-0002-0000-0000-0000AC000000}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8C000000}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SlaviaD-SlaviaB</vt:lpstr>
      <vt:lpstr>DpA-SlavojD</vt:lpstr>
      <vt:lpstr>KobC-UsB</vt:lpstr>
      <vt:lpstr>VršB-ŽižC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Pavel</cp:lastModifiedBy>
  <dcterms:created xsi:type="dcterms:W3CDTF">2018-09-12T21:53:35Z</dcterms:created>
  <dcterms:modified xsi:type="dcterms:W3CDTF">2018-09-15T10:00:29Z</dcterms:modified>
</cp:coreProperties>
</file>