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wmf" ContentType="image/x-w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7875" yWindow="135" windowWidth="14730" windowHeight="12975"/>
  </bookViews>
  <sheets>
    <sheet name="3.rpd-acsB" sheetId="3" r:id="rId1"/>
    <sheet name="3.dpB-prgB" sheetId="2" r:id="rId2"/>
    <sheet name="3.žižD-vpB" sheetId="1" r:id="rId3"/>
    <sheet name="3.vrC-dpC" sheetId="4" r:id="rId4"/>
    <sheet name="3.meC-meD" sheetId="5" r:id="rId5"/>
    <sheet name="3.koe-zen" sheetId="6" r:id="rId6"/>
    <sheet name="3.pskC-azmB" sheetId="7" r:id="rId7"/>
  </sheets>
  <definedNames>
    <definedName name="G57A1" localSheetId="3">#REF!</definedName>
    <definedName name="G57A1">#REF!</definedName>
    <definedName name="_xlnm.Print_Area" localSheetId="1">'3.dpB-prgB'!$A$1:$S$66</definedName>
    <definedName name="_xlnm.Print_Area" localSheetId="3">'3.vrC-dpC'!$A$1:$S$66</definedName>
    <definedName name="výmaz" localSheetId="3">'3.vrC-dpC'!$D$8:$F$11,'3.vrC-dpC'!$D$13:$F$16,'3.vrC-dpC'!$D$18:$F$21,'3.vrC-dpC'!$D$23:$F$26,'3.vrC-dpC'!$D$28:$F$31,'3.vrC-dpC'!$D$33:$F$36,'3.vrC-dpC'!$N$8:$P$11,'3.vrC-dpC'!$N$13:$P$16,'3.vrC-dpC'!$N$18:$P$21,'3.vrC-dpC'!$N$23:$P$26,'3.vrC-dpC'!$N$28:$P$31,'3.vrC-dpC'!$N$33:$P$36,'3.vrC-dpC'!$A$8:$B$37,'3.vrC-dpC'!$K$8:$L$37</definedName>
    <definedName name="výmaz">'3.dpB-prgB'!$D$8:$F$11,'3.dpB-prgB'!$D$13:$F$16,'3.dpB-prgB'!$D$18:$F$21,'3.dpB-prgB'!$D$23:$F$26,'3.dpB-prgB'!$D$28:$F$31,'3.dpB-prgB'!$D$33:$F$36,'3.dpB-prgB'!$N$8:$P$11,'3.dpB-prgB'!$N$13:$P$16,'3.dpB-prgB'!$N$18:$P$21,'3.dpB-prgB'!$N$23:$P$26,'3.dpB-prgB'!$N$28:$P$31,'3.dpB-prgB'!$N$33:$P$36,'3.dpB-prgB'!$A$8:$B$37,'3.dpB-prgB'!$K$8:$L$37</definedName>
  </definedNames>
  <calcPr calcId="124519"/>
</workbook>
</file>

<file path=xl/calcChain.xml><?xml version="1.0" encoding="utf-8"?>
<calcChain xmlns="http://schemas.openxmlformats.org/spreadsheetml/2006/main">
  <c r="G8" i="7"/>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6"/>
  <c r="H8" s="1"/>
  <c r="R8" s="1"/>
  <c r="Q8"/>
  <c r="G9"/>
  <c r="H9" s="1"/>
  <c r="R9" s="1"/>
  <c r="Q9"/>
  <c r="G10"/>
  <c r="H10" s="1"/>
  <c r="R10" s="1"/>
  <c r="Q10"/>
  <c r="G11"/>
  <c r="H11" s="1"/>
  <c r="R11" s="1"/>
  <c r="Q11"/>
  <c r="G12"/>
  <c r="E12" s="1"/>
  <c r="N12"/>
  <c r="O12"/>
  <c r="P12"/>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5"/>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4"/>
  <c r="Q8"/>
  <c r="R8" s="1"/>
  <c r="R12" s="1"/>
  <c r="G9"/>
  <c r="H9" s="1"/>
  <c r="Q9"/>
  <c r="R9"/>
  <c r="D12"/>
  <c r="E12"/>
  <c r="F12"/>
  <c r="G12"/>
  <c r="I11" s="1"/>
  <c r="N12"/>
  <c r="O12"/>
  <c r="P12"/>
  <c r="Q12"/>
  <c r="I9" s="1"/>
  <c r="G13"/>
  <c r="H13"/>
  <c r="Q13"/>
  <c r="R13"/>
  <c r="G14"/>
  <c r="H14"/>
  <c r="Q14"/>
  <c r="R14"/>
  <c r="D17"/>
  <c r="E17"/>
  <c r="F17"/>
  <c r="G17"/>
  <c r="S16" s="1"/>
  <c r="N17"/>
  <c r="O17"/>
  <c r="P17"/>
  <c r="Q17"/>
  <c r="I13" s="1"/>
  <c r="R17"/>
  <c r="G18"/>
  <c r="H18" s="1"/>
  <c r="Q18"/>
  <c r="R18" s="1"/>
  <c r="G19"/>
  <c r="H19" s="1"/>
  <c r="Q19"/>
  <c r="R19" s="1"/>
  <c r="D22"/>
  <c r="E22"/>
  <c r="F22"/>
  <c r="G22"/>
  <c r="I21" s="1"/>
  <c r="N22"/>
  <c r="O22"/>
  <c r="P22"/>
  <c r="Q22"/>
  <c r="G23"/>
  <c r="H23"/>
  <c r="Q23"/>
  <c r="R23"/>
  <c r="G24"/>
  <c r="H24"/>
  <c r="Q24"/>
  <c r="R24"/>
  <c r="D27"/>
  <c r="E27"/>
  <c r="F27"/>
  <c r="G27"/>
  <c r="S26" s="1"/>
  <c r="N27"/>
  <c r="O27"/>
  <c r="P27"/>
  <c r="Q27"/>
  <c r="R27"/>
  <c r="G28"/>
  <c r="H28" s="1"/>
  <c r="Q28"/>
  <c r="R28" s="1"/>
  <c r="G29"/>
  <c r="H29" s="1"/>
  <c r="Q29"/>
  <c r="R29" s="1"/>
  <c r="D32"/>
  <c r="E32"/>
  <c r="F32"/>
  <c r="G32"/>
  <c r="N32"/>
  <c r="O32"/>
  <c r="P32"/>
  <c r="Q32"/>
  <c r="G33"/>
  <c r="H33"/>
  <c r="Q33"/>
  <c r="R33"/>
  <c r="G34"/>
  <c r="H34"/>
  <c r="Q34"/>
  <c r="R34"/>
  <c r="D37"/>
  <c r="E37"/>
  <c r="F37"/>
  <c r="G37"/>
  <c r="S36" s="1"/>
  <c r="N37"/>
  <c r="N39" s="1"/>
  <c r="O37"/>
  <c r="P37"/>
  <c r="P39" s="1"/>
  <c r="Q37"/>
  <c r="R37"/>
  <c r="D39"/>
  <c r="E39"/>
  <c r="F39"/>
  <c r="G39"/>
  <c r="O39"/>
  <c r="Q39"/>
  <c r="I39" s="1"/>
  <c r="S39"/>
  <c r="F45"/>
  <c r="A93"/>
  <c r="A10" s="1"/>
  <c r="K93"/>
  <c r="K8" s="1"/>
  <c r="B94"/>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250"/>
  <c r="D250"/>
  <c r="G250" s="1"/>
  <c r="A251"/>
  <c r="B251"/>
  <c r="D251"/>
  <c r="G251" s="1"/>
  <c r="A252"/>
  <c r="B252"/>
  <c r="D252"/>
  <c r="G252" s="1"/>
  <c r="A253"/>
  <c r="B253"/>
  <c r="D253"/>
  <c r="G253" s="1"/>
  <c r="A254"/>
  <c r="B254"/>
  <c r="D254"/>
  <c r="G254" s="1"/>
  <c r="A255"/>
  <c r="B255"/>
  <c r="D255"/>
  <c r="G255" s="1"/>
  <c r="A256"/>
  <c r="B256"/>
  <c r="D256"/>
  <c r="G256" s="1"/>
  <c r="A257"/>
  <c r="B257"/>
  <c r="D257"/>
  <c r="G257" s="1"/>
  <c r="A258"/>
  <c r="B258"/>
  <c r="D258"/>
  <c r="G258" s="1"/>
  <c r="A259"/>
  <c r="B259"/>
  <c r="D259"/>
  <c r="G259" s="1"/>
  <c r="A260"/>
  <c r="B260"/>
  <c r="D260"/>
  <c r="G260" s="1"/>
  <c r="A261"/>
  <c r="B261"/>
  <c r="D261"/>
  <c r="G261" s="1"/>
  <c r="A262"/>
  <c r="B262"/>
  <c r="D262"/>
  <c r="G262" s="1"/>
  <c r="A263"/>
  <c r="B263"/>
  <c r="D263"/>
  <c r="G263" s="1"/>
  <c r="A264"/>
  <c r="B264"/>
  <c r="D264"/>
  <c r="G264" s="1"/>
  <c r="A265"/>
  <c r="B265"/>
  <c r="D265"/>
  <c r="G265" s="1"/>
  <c r="G8" i="3"/>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2"/>
  <c r="Q8"/>
  <c r="R8" s="1"/>
  <c r="R12" s="1"/>
  <c r="G9"/>
  <c r="H9" s="1"/>
  <c r="Q9"/>
  <c r="R9"/>
  <c r="D12"/>
  <c r="E12"/>
  <c r="F12"/>
  <c r="G12"/>
  <c r="I11" s="1"/>
  <c r="N12"/>
  <c r="O12"/>
  <c r="P12"/>
  <c r="Q12"/>
  <c r="I9" s="1"/>
  <c r="G13"/>
  <c r="H13"/>
  <c r="Q13"/>
  <c r="R13"/>
  <c r="G14"/>
  <c r="H14"/>
  <c r="Q14"/>
  <c r="R14"/>
  <c r="D17"/>
  <c r="E17"/>
  <c r="F17"/>
  <c r="G17"/>
  <c r="S16" s="1"/>
  <c r="N17"/>
  <c r="O17"/>
  <c r="P17"/>
  <c r="Q17"/>
  <c r="I13" s="1"/>
  <c r="R17"/>
  <c r="G18"/>
  <c r="H18" s="1"/>
  <c r="Q18"/>
  <c r="R18"/>
  <c r="G19"/>
  <c r="H19"/>
  <c r="Q19"/>
  <c r="R19"/>
  <c r="D22"/>
  <c r="E22"/>
  <c r="F22"/>
  <c r="G22"/>
  <c r="I21" s="1"/>
  <c r="N22"/>
  <c r="O22"/>
  <c r="P22"/>
  <c r="Q22"/>
  <c r="I18" s="1"/>
  <c r="R22"/>
  <c r="G23"/>
  <c r="H23"/>
  <c r="Q23"/>
  <c r="R23"/>
  <c r="G24"/>
  <c r="H24"/>
  <c r="Q24"/>
  <c r="R24"/>
  <c r="D27"/>
  <c r="E27"/>
  <c r="F27"/>
  <c r="G27"/>
  <c r="S26" s="1"/>
  <c r="N27"/>
  <c r="O27"/>
  <c r="P27"/>
  <c r="Q27"/>
  <c r="R27"/>
  <c r="G28"/>
  <c r="H28" s="1"/>
  <c r="Q28"/>
  <c r="R28" s="1"/>
  <c r="G29"/>
  <c r="H29" s="1"/>
  <c r="Q29"/>
  <c r="R29" s="1"/>
  <c r="D32"/>
  <c r="E32"/>
  <c r="F32"/>
  <c r="G32"/>
  <c r="I31" s="1"/>
  <c r="N32"/>
  <c r="O32"/>
  <c r="P32"/>
  <c r="Q32"/>
  <c r="G33"/>
  <c r="H33"/>
  <c r="Q33"/>
  <c r="R33"/>
  <c r="G34"/>
  <c r="H34"/>
  <c r="Q34"/>
  <c r="R34"/>
  <c r="D37"/>
  <c r="E37"/>
  <c r="F37"/>
  <c r="G37"/>
  <c r="S36" s="1"/>
  <c r="N37"/>
  <c r="N39" s="1"/>
  <c r="O37"/>
  <c r="P37"/>
  <c r="P39" s="1"/>
  <c r="Q37"/>
  <c r="R37"/>
  <c r="D39"/>
  <c r="E39"/>
  <c r="F39"/>
  <c r="G39"/>
  <c r="O39"/>
  <c r="Q39"/>
  <c r="I39" s="1"/>
  <c r="S39"/>
  <c r="F45"/>
  <c r="A93"/>
  <c r="A10" s="1"/>
  <c r="K93"/>
  <c r="K8" s="1"/>
  <c r="B94"/>
  <c r="L94"/>
  <c r="A95"/>
  <c r="A13" s="1"/>
  <c r="K95"/>
  <c r="K13" s="1"/>
  <c r="B96"/>
  <c r="L96"/>
  <c r="A97"/>
  <c r="A20" s="1"/>
  <c r="K97"/>
  <c r="K18" s="1"/>
  <c r="B98"/>
  <c r="L98"/>
  <c r="A99"/>
  <c r="A23" s="1"/>
  <c r="K99"/>
  <c r="K23" s="1"/>
  <c r="B100"/>
  <c r="L100"/>
  <c r="A101"/>
  <c r="A30" s="1"/>
  <c r="K101"/>
  <c r="K28" s="1"/>
  <c r="A103"/>
  <c r="A33" s="1"/>
  <c r="K103"/>
  <c r="K33" s="1"/>
  <c r="G107"/>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250"/>
  <c r="D250"/>
  <c r="G250" s="1"/>
  <c r="A251"/>
  <c r="B251"/>
  <c r="D251"/>
  <c r="G251" s="1"/>
  <c r="A252"/>
  <c r="B252"/>
  <c r="D252"/>
  <c r="G252" s="1"/>
  <c r="A253"/>
  <c r="B253"/>
  <c r="D253"/>
  <c r="G253" s="1"/>
  <c r="A254"/>
  <c r="B254"/>
  <c r="D254"/>
  <c r="G254" s="1"/>
  <c r="A255"/>
  <c r="B255"/>
  <c r="D255"/>
  <c r="G255" s="1"/>
  <c r="A256"/>
  <c r="B256"/>
  <c r="D256"/>
  <c r="G256" s="1"/>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A45" i="1"/>
  <c r="Q36"/>
  <c r="G36"/>
  <c r="H36" s="1"/>
  <c r="R36" s="1"/>
  <c r="Q35"/>
  <c r="G35"/>
  <c r="H35" s="1"/>
  <c r="R35" s="1"/>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G37" i="7" l="1"/>
  <c r="G32"/>
  <c r="G27"/>
  <c r="G22"/>
  <c r="G17"/>
  <c r="G12"/>
  <c r="R12" i="6"/>
  <c r="H12"/>
  <c r="I11" s="1"/>
  <c r="S11" s="1"/>
  <c r="F12"/>
  <c r="D12"/>
  <c r="G37"/>
  <c r="G32"/>
  <c r="G27"/>
  <c r="G22"/>
  <c r="G17"/>
  <c r="G37" i="5"/>
  <c r="G32"/>
  <c r="G27"/>
  <c r="G22"/>
  <c r="G17"/>
  <c r="G12"/>
  <c r="G57" i="4"/>
  <c r="E58"/>
  <c r="B58"/>
  <c r="E57"/>
  <c r="B57"/>
  <c r="H22"/>
  <c r="O58"/>
  <c r="L58"/>
  <c r="O57"/>
  <c r="L57"/>
  <c r="H32"/>
  <c r="I18"/>
  <c r="I23" s="1"/>
  <c r="I28" s="1"/>
  <c r="I33" s="1"/>
  <c r="Q58"/>
  <c r="Q57"/>
  <c r="H37"/>
  <c r="I36"/>
  <c r="A35"/>
  <c r="R32"/>
  <c r="S31"/>
  <c r="K30"/>
  <c r="A28"/>
  <c r="H27"/>
  <c r="I26"/>
  <c r="A25"/>
  <c r="R22"/>
  <c r="R39" s="1"/>
  <c r="S21"/>
  <c r="K20"/>
  <c r="A18"/>
  <c r="H17"/>
  <c r="I16"/>
  <c r="I41" s="1"/>
  <c r="A15"/>
  <c r="S11"/>
  <c r="S41" s="1"/>
  <c r="K10"/>
  <c r="H8"/>
  <c r="A8"/>
  <c r="B104"/>
  <c r="G58"/>
  <c r="K35"/>
  <c r="I31"/>
  <c r="K25"/>
  <c r="K15"/>
  <c r="H12"/>
  <c r="H39" s="1"/>
  <c r="G37" i="3"/>
  <c r="G32"/>
  <c r="G27"/>
  <c r="G22"/>
  <c r="G17"/>
  <c r="G12"/>
  <c r="G57" i="2"/>
  <c r="E58"/>
  <c r="B58"/>
  <c r="E57"/>
  <c r="B57"/>
  <c r="B104"/>
  <c r="O58"/>
  <c r="L58"/>
  <c r="O57"/>
  <c r="L57"/>
  <c r="H32"/>
  <c r="I23"/>
  <c r="I28" s="1"/>
  <c r="I33" s="1"/>
  <c r="Q58"/>
  <c r="Q57"/>
  <c r="H37"/>
  <c r="I36"/>
  <c r="A35"/>
  <c r="R32"/>
  <c r="R39" s="1"/>
  <c r="S31"/>
  <c r="K30"/>
  <c r="A28"/>
  <c r="H27"/>
  <c r="I26"/>
  <c r="A25"/>
  <c r="S21"/>
  <c r="K20"/>
  <c r="A18"/>
  <c r="H17"/>
  <c r="I16"/>
  <c r="I41" s="1"/>
  <c r="A15"/>
  <c r="S11"/>
  <c r="S41" s="1"/>
  <c r="K10"/>
  <c r="H8"/>
  <c r="A8"/>
  <c r="G58"/>
  <c r="K35"/>
  <c r="K25"/>
  <c r="H22"/>
  <c r="K15"/>
  <c r="H12"/>
  <c r="H39" s="1"/>
  <c r="P27" i="1"/>
  <c r="N27"/>
  <c r="E27"/>
  <c r="O27"/>
  <c r="F27"/>
  <c r="D27"/>
  <c r="P37"/>
  <c r="N37"/>
  <c r="E37"/>
  <c r="O37"/>
  <c r="F37"/>
  <c r="D37"/>
  <c r="P17"/>
  <c r="N17"/>
  <c r="E17"/>
  <c r="O17"/>
  <c r="F17"/>
  <c r="D17"/>
  <c r="P22"/>
  <c r="N22"/>
  <c r="E22"/>
  <c r="O22"/>
  <c r="F22"/>
  <c r="D22"/>
  <c r="P32"/>
  <c r="N32"/>
  <c r="E32"/>
  <c r="O32"/>
  <c r="F32"/>
  <c r="D32"/>
  <c r="Q12"/>
  <c r="Q17"/>
  <c r="Q22"/>
  <c r="Q27"/>
  <c r="Q32"/>
  <c r="Q37"/>
  <c r="H8"/>
  <c r="R8" s="1"/>
  <c r="G12"/>
  <c r="H13"/>
  <c r="R13" s="1"/>
  <c r="R17" s="1"/>
  <c r="H18"/>
  <c r="R18" s="1"/>
  <c r="R22" s="1"/>
  <c r="H23"/>
  <c r="R23" s="1"/>
  <c r="R27" s="1"/>
  <c r="H28"/>
  <c r="R28" s="1"/>
  <c r="R32" s="1"/>
  <c r="H33"/>
  <c r="R33" s="1"/>
  <c r="R37" s="1"/>
  <c r="G39"/>
  <c r="E17" i="7" l="1"/>
  <c r="N17"/>
  <c r="P17"/>
  <c r="R17"/>
  <c r="D17"/>
  <c r="F17"/>
  <c r="H17"/>
  <c r="I16" s="1"/>
  <c r="S16" s="1"/>
  <c r="O17"/>
  <c r="E27"/>
  <c r="N27"/>
  <c r="P27"/>
  <c r="R27"/>
  <c r="D27"/>
  <c r="F27"/>
  <c r="H27"/>
  <c r="I26" s="1"/>
  <c r="S26" s="1"/>
  <c r="O27"/>
  <c r="E37"/>
  <c r="N37"/>
  <c r="P37"/>
  <c r="R37"/>
  <c r="D37"/>
  <c r="F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E17" i="6"/>
  <c r="N17"/>
  <c r="P17"/>
  <c r="R17"/>
  <c r="G39"/>
  <c r="Q39"/>
  <c r="D17"/>
  <c r="F17"/>
  <c r="H17"/>
  <c r="I16" s="1"/>
  <c r="S16" s="1"/>
  <c r="O17"/>
  <c r="E27"/>
  <c r="N27"/>
  <c r="P27"/>
  <c r="R27"/>
  <c r="D27"/>
  <c r="F27"/>
  <c r="H27"/>
  <c r="I26" s="1"/>
  <c r="S26" s="1"/>
  <c r="O27"/>
  <c r="E37"/>
  <c r="N37"/>
  <c r="P37"/>
  <c r="R37"/>
  <c r="D37"/>
  <c r="F37"/>
  <c r="H37"/>
  <c r="I36" s="1"/>
  <c r="S36" s="1"/>
  <c r="O37"/>
  <c r="E22"/>
  <c r="N22"/>
  <c r="P22"/>
  <c r="R22"/>
  <c r="R39" s="1"/>
  <c r="D22"/>
  <c r="F22"/>
  <c r="H22"/>
  <c r="I21" s="1"/>
  <c r="S21" s="1"/>
  <c r="O22"/>
  <c r="E32"/>
  <c r="N32"/>
  <c r="P32"/>
  <c r="R32"/>
  <c r="D32"/>
  <c r="F32"/>
  <c r="H32"/>
  <c r="I31" s="1"/>
  <c r="S31" s="1"/>
  <c r="O32"/>
  <c r="E17" i="5"/>
  <c r="N17"/>
  <c r="P17"/>
  <c r="R17"/>
  <c r="D17"/>
  <c r="F17"/>
  <c r="H17"/>
  <c r="I16" s="1"/>
  <c r="S16" s="1"/>
  <c r="O17"/>
  <c r="E27"/>
  <c r="N27"/>
  <c r="P27"/>
  <c r="R27"/>
  <c r="D27"/>
  <c r="F27"/>
  <c r="H27"/>
  <c r="I26" s="1"/>
  <c r="S26" s="1"/>
  <c r="O27"/>
  <c r="E37"/>
  <c r="N37"/>
  <c r="P37"/>
  <c r="R37"/>
  <c r="D37"/>
  <c r="F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E17" i="3"/>
  <c r="N17"/>
  <c r="P17"/>
  <c r="R17"/>
  <c r="D17"/>
  <c r="F17"/>
  <c r="H17"/>
  <c r="I16" s="1"/>
  <c r="S16" s="1"/>
  <c r="O17"/>
  <c r="E27"/>
  <c r="N27"/>
  <c r="P27"/>
  <c r="R27"/>
  <c r="D27"/>
  <c r="F27"/>
  <c r="H27"/>
  <c r="I26" s="1"/>
  <c r="S26" s="1"/>
  <c r="O27"/>
  <c r="E37"/>
  <c r="N37"/>
  <c r="P37"/>
  <c r="R37"/>
  <c r="F37"/>
  <c r="D37"/>
  <c r="H37"/>
  <c r="I36" s="1"/>
  <c r="S36" s="1"/>
  <c r="O37"/>
  <c r="E12"/>
  <c r="N12"/>
  <c r="P12"/>
  <c r="R12"/>
  <c r="G39"/>
  <c r="Q39"/>
  <c r="D12"/>
  <c r="F12"/>
  <c r="H12"/>
  <c r="I11" s="1"/>
  <c r="S11" s="1"/>
  <c r="O12"/>
  <c r="E22"/>
  <c r="N22"/>
  <c r="P22"/>
  <c r="R22"/>
  <c r="R39" s="1"/>
  <c r="D22"/>
  <c r="F22"/>
  <c r="H22"/>
  <c r="I21" s="1"/>
  <c r="S21" s="1"/>
  <c r="O22"/>
  <c r="E32"/>
  <c r="N32"/>
  <c r="P32"/>
  <c r="R32"/>
  <c r="D32"/>
  <c r="F32"/>
  <c r="H32"/>
  <c r="I31" s="1"/>
  <c r="S31" s="1"/>
  <c r="O32"/>
  <c r="R12" i="1"/>
  <c r="P12"/>
  <c r="P39" s="1"/>
  <c r="N12"/>
  <c r="N39" s="1"/>
  <c r="E12"/>
  <c r="E39" s="1"/>
  <c r="H12"/>
  <c r="O12"/>
  <c r="O39" s="1"/>
  <c r="F12"/>
  <c r="F39" s="1"/>
  <c r="D12"/>
  <c r="D39" s="1"/>
  <c r="R39"/>
  <c r="H32"/>
  <c r="I31" s="1"/>
  <c r="S31" s="1"/>
  <c r="H22"/>
  <c r="I21" s="1"/>
  <c r="S21" s="1"/>
  <c r="H17"/>
  <c r="I16" s="1"/>
  <c r="S16" s="1"/>
  <c r="Q39"/>
  <c r="H37"/>
  <c r="I36" s="1"/>
  <c r="S36" s="1"/>
  <c r="H27"/>
  <c r="I26" s="1"/>
  <c r="S26" s="1"/>
  <c r="E39" i="7" l="1"/>
  <c r="I39"/>
  <c r="O39"/>
  <c r="D39"/>
  <c r="F39"/>
  <c r="N39"/>
  <c r="P39"/>
  <c r="H39"/>
  <c r="E39" i="6"/>
  <c r="I39"/>
  <c r="O39"/>
  <c r="D39"/>
  <c r="F39"/>
  <c r="N39"/>
  <c r="P39"/>
  <c r="H39"/>
  <c r="E39" i="5"/>
  <c r="I39"/>
  <c r="O39"/>
  <c r="D39"/>
  <c r="F39"/>
  <c r="N39"/>
  <c r="P39"/>
  <c r="H39"/>
  <c r="E39" i="3"/>
  <c r="I39"/>
  <c r="O39"/>
  <c r="P39"/>
  <c r="D39"/>
  <c r="F39"/>
  <c r="N39"/>
  <c r="H39"/>
  <c r="I11" i="1"/>
  <c r="S11" s="1"/>
  <c r="H39"/>
  <c r="S39" i="7" l="1"/>
  <c r="S41" s="1"/>
  <c r="I41"/>
  <c r="S39" i="6"/>
  <c r="S41" s="1"/>
  <c r="I41"/>
  <c r="S39" i="5"/>
  <c r="S41" s="1"/>
  <c r="I41"/>
  <c r="S39" i="3"/>
  <c r="S41" s="1"/>
  <c r="I41"/>
  <c r="I39" i="1"/>
  <c r="S39" l="1"/>
  <c r="S41" s="1"/>
  <c r="I41"/>
</calcChain>
</file>

<file path=xl/sharedStrings.xml><?xml version="1.0" encoding="utf-8"?>
<sst xmlns="http://schemas.openxmlformats.org/spreadsheetml/2006/main" count="1935" uniqueCount="464">
  <si>
    <t>Česká kuželkářská
asociace</t>
  </si>
  <si>
    <t>Zápis o utkání</t>
  </si>
  <si>
    <t xml:space="preserve">Kuželna:  </t>
  </si>
  <si>
    <t>Žižkov 1-4</t>
  </si>
  <si>
    <t>Datum:  </t>
  </si>
  <si>
    <t>26.9.2018</t>
  </si>
  <si>
    <t>Domácí</t>
  </si>
  <si>
    <t>SK Žižkov Praha D</t>
  </si>
  <si>
    <t>Hosté</t>
  </si>
  <si>
    <t>Slavoj Velké Popovice B</t>
  </si>
  <si>
    <t>Příjmení a jméno hráče</t>
  </si>
  <si>
    <t>Série hodů</t>
  </si>
  <si>
    <t>Výkon</t>
  </si>
  <si>
    <t>Body</t>
  </si>
  <si>
    <t>Reg. číslo</t>
  </si>
  <si>
    <t>Plné</t>
  </si>
  <si>
    <t>Dor.</t>
  </si>
  <si>
    <t>Ch.</t>
  </si>
  <si>
    <t>Celk.</t>
  </si>
  <si>
    <t>Dílčí</t>
  </si>
  <si>
    <t>Druž.</t>
  </si>
  <si>
    <t>Strnad</t>
  </si>
  <si>
    <t>Somolíková</t>
  </si>
  <si>
    <t>Bohumil</t>
  </si>
  <si>
    <t>Emilie</t>
  </si>
  <si>
    <t>Truksa</t>
  </si>
  <si>
    <t>Musil</t>
  </si>
  <si>
    <t>Michal</t>
  </si>
  <si>
    <t>Ladislav</t>
  </si>
  <si>
    <t>Brodil</t>
  </si>
  <si>
    <t>Kapal</t>
  </si>
  <si>
    <t>František</t>
  </si>
  <si>
    <t>Petr</t>
  </si>
  <si>
    <t>Radostová</t>
  </si>
  <si>
    <t>Václavková</t>
  </si>
  <si>
    <t>Jitka</t>
  </si>
  <si>
    <t>Eva</t>
  </si>
  <si>
    <t>Špačková</t>
  </si>
  <si>
    <t>Jícha</t>
  </si>
  <si>
    <t>Lenka</t>
  </si>
  <si>
    <t>Tomáš</t>
  </si>
  <si>
    <t>Tožička</t>
  </si>
  <si>
    <t>Zachař</t>
  </si>
  <si>
    <t>Martin</t>
  </si>
  <si>
    <t>Čeněk</t>
  </si>
  <si>
    <t>Celkový výkon družstva  </t>
  </si>
  <si>
    <t>Vedoucí družstva         Jméno:</t>
  </si>
  <si>
    <t>Martin Tožička</t>
  </si>
  <si>
    <t>Bodový zisk</t>
  </si>
  <si>
    <t>Ladislav Musil</t>
  </si>
  <si>
    <t>Podpis:</t>
  </si>
  <si>
    <t>Rozhodčí</t>
  </si>
  <si>
    <t>Jméno:</t>
  </si>
  <si>
    <t>Číslo průkazu:</t>
  </si>
  <si>
    <t>Čas zahájení utkání:  </t>
  </si>
  <si>
    <t>17:00</t>
  </si>
  <si>
    <t>Teplota na kuželně:  </t>
  </si>
  <si>
    <t>Čas ukončení utkání:  </t>
  </si>
  <si>
    <t>19:30</t>
  </si>
  <si>
    <t>Počet diváků:  </t>
  </si>
  <si>
    <t>Platnost kolaudačního protokolu:  </t>
  </si>
  <si>
    <t>11.8.2021</t>
  </si>
  <si>
    <t>Připomínky k technickému stavu kuželny:</t>
  </si>
  <si>
    <t>Střídání hráčů (zranění):</t>
  </si>
  <si>
    <t>Střídající hráč</t>
  </si>
  <si>
    <t>Střídaný hráč</t>
  </si>
  <si>
    <t>Hod</t>
  </si>
  <si>
    <t>Jméno</t>
  </si>
  <si>
    <t>Reg.č.</t>
  </si>
  <si>
    <t>Napomínání hráčů za nesportovní chování či vyloučení ze startu:</t>
  </si>
  <si>
    <t>Různé:</t>
  </si>
  <si>
    <t xml:space="preserve">Datum a podpis rozhodčího:  </t>
  </si>
  <si>
    <t xml:space="preserve">26.9.2018 </t>
  </si>
  <si>
    <t>17.00</t>
  </si>
  <si>
    <t>po</t>
  </si>
  <si>
    <t>Braník 1-4</t>
  </si>
  <si>
    <t>Cepl Zdeněk</t>
  </si>
  <si>
    <t>AC Sparta Praha B</t>
  </si>
  <si>
    <t>st</t>
  </si>
  <si>
    <t>Eden 3-4</t>
  </si>
  <si>
    <t>Švarc Antonín</t>
  </si>
  <si>
    <t>KK Dopravní podniky Praha B</t>
  </si>
  <si>
    <t>17.30</t>
  </si>
  <si>
    <t>Eden 1-2</t>
  </si>
  <si>
    <t>Málek Miroslav</t>
  </si>
  <si>
    <t>KK Dopravní podniky Praha C</t>
  </si>
  <si>
    <t>čt</t>
  </si>
  <si>
    <t>Braník 5-6</t>
  </si>
  <si>
    <t>Perman Milan</t>
  </si>
  <si>
    <t>KK Konstruktiva Praha E</t>
  </si>
  <si>
    <t>Union 3-4</t>
  </si>
  <si>
    <t>Mansfeldová Jiřina</t>
  </si>
  <si>
    <t>PSK Union Praha C</t>
  </si>
  <si>
    <t>Meteor</t>
  </si>
  <si>
    <t>Míka Zdeněk</t>
  </si>
  <si>
    <t>SK Meteor Praha C</t>
  </si>
  <si>
    <t>út</t>
  </si>
  <si>
    <t>Chrdle Jiří</t>
  </si>
  <si>
    <t>SK Meteor Praha D</t>
  </si>
  <si>
    <t>Hofman Jiří</t>
  </si>
  <si>
    <t>SK Rapid Praha A</t>
  </si>
  <si>
    <t>Tožička Martin</t>
  </si>
  <si>
    <t>V. Popovice</t>
  </si>
  <si>
    <t>Musil Ladislav</t>
  </si>
  <si>
    <t>Slavoj V. Popovice B</t>
  </si>
  <si>
    <t>Zahr. Město</t>
  </si>
  <si>
    <t>Kostelecký Vojtěch</t>
  </si>
  <si>
    <t>TJ Astra Z. Město B</t>
  </si>
  <si>
    <t>18.00</t>
  </si>
  <si>
    <t>Karlov</t>
  </si>
  <si>
    <t>Kšír Petr</t>
  </si>
  <si>
    <t>TJ Praga Praha B</t>
  </si>
  <si>
    <t>Vršovice</t>
  </si>
  <si>
    <t>Svitavský Karel</t>
  </si>
  <si>
    <t>TJ Sokol Praha - Vršovice C</t>
  </si>
  <si>
    <t>19.30</t>
  </si>
  <si>
    <t>Fialová Eliška</t>
  </si>
  <si>
    <t xml:space="preserve">TJ Zentiva Praha </t>
  </si>
  <si>
    <t>čas</t>
  </si>
  <si>
    <t>kuželna</t>
  </si>
  <si>
    <t>vedoucí</t>
  </si>
  <si>
    <t>družstvo</t>
  </si>
  <si>
    <t>dom. kolo</t>
  </si>
  <si>
    <t>16.</t>
  </si>
  <si>
    <t>15.</t>
  </si>
  <si>
    <t>14.</t>
  </si>
  <si>
    <t>13.</t>
  </si>
  <si>
    <t>12.</t>
  </si>
  <si>
    <t>11.</t>
  </si>
  <si>
    <t>10.</t>
  </si>
  <si>
    <t>9.</t>
  </si>
  <si>
    <t>8.</t>
  </si>
  <si>
    <t>7.</t>
  </si>
  <si>
    <t>6.</t>
  </si>
  <si>
    <t>5.</t>
  </si>
  <si>
    <t>4.</t>
  </si>
  <si>
    <t>3.</t>
  </si>
  <si>
    <t>2.</t>
  </si>
  <si>
    <t>1.</t>
  </si>
  <si>
    <t>Radovan</t>
  </si>
  <si>
    <t>ŠIMŮNEK</t>
  </si>
  <si>
    <t>Marek</t>
  </si>
  <si>
    <t>SEDLÁK</t>
  </si>
  <si>
    <t>PEŘINA</t>
  </si>
  <si>
    <t>KUDWEIS</t>
  </si>
  <si>
    <t>KOZDERA</t>
  </si>
  <si>
    <t>Vojtěch</t>
  </si>
  <si>
    <t>KOSTELECKÝ</t>
  </si>
  <si>
    <t>Lucie</t>
  </si>
  <si>
    <t>HLAVATÁ</t>
  </si>
  <si>
    <t>1. ZM C</t>
  </si>
  <si>
    <t>Jakub</t>
  </si>
  <si>
    <t>JETMAR</t>
  </si>
  <si>
    <t>EŠTÓK</t>
  </si>
  <si>
    <t>Jaroslav</t>
  </si>
  <si>
    <t>ZAHRÁDKA</t>
  </si>
  <si>
    <t>Zbyněk</t>
  </si>
  <si>
    <t>LÉBL</t>
  </si>
  <si>
    <t>VONDRÁČEK</t>
  </si>
  <si>
    <t>Stanislava</t>
  </si>
  <si>
    <t>ŠVINDLOVÁ</t>
  </si>
  <si>
    <t>Milan</t>
  </si>
  <si>
    <t>PERMAN</t>
  </si>
  <si>
    <t>Bohumír</t>
  </si>
  <si>
    <t>MUSIL</t>
  </si>
  <si>
    <t>Vlastimil</t>
  </si>
  <si>
    <t>CHLUMSKÝ</t>
  </si>
  <si>
    <t>1. KO E</t>
  </si>
  <si>
    <t>Jiřina</t>
  </si>
  <si>
    <t>BERANOVÁ</t>
  </si>
  <si>
    <t>Michael</t>
  </si>
  <si>
    <t>ŠEPIČ</t>
  </si>
  <si>
    <t>Vladimír</t>
  </si>
  <si>
    <t>DVOŘÁK</t>
  </si>
  <si>
    <t>Jiří</t>
  </si>
  <si>
    <t>CHRDLE</t>
  </si>
  <si>
    <t>Miroslav</t>
  </si>
  <si>
    <t>ŠOSTÝ</t>
  </si>
  <si>
    <t>Richard</t>
  </si>
  <si>
    <t>SEKERÁK</t>
  </si>
  <si>
    <t>Jan</t>
  </si>
  <si>
    <t>POZNER</t>
  </si>
  <si>
    <t>Bedřich</t>
  </si>
  <si>
    <t>BERNÁTEK</t>
  </si>
  <si>
    <t>1. ME D</t>
  </si>
  <si>
    <t>Zdeněk</t>
  </si>
  <si>
    <t>BOHÁČ</t>
  </si>
  <si>
    <t>PODHOLA</t>
  </si>
  <si>
    <t>HOFMAN</t>
  </si>
  <si>
    <t>Josef</t>
  </si>
  <si>
    <t>POKORNÝ</t>
  </si>
  <si>
    <t>PUDIL</t>
  </si>
  <si>
    <t>ROUBAL</t>
  </si>
  <si>
    <t>VALTA</t>
  </si>
  <si>
    <t>1. RPD A</t>
  </si>
  <si>
    <t>Vítěslav</t>
  </si>
  <si>
    <t>HAMPL</t>
  </si>
  <si>
    <t>Věra</t>
  </si>
  <si>
    <t xml:space="preserve">ŠTEFANOVÁ </t>
  </si>
  <si>
    <t>BÁRTL</t>
  </si>
  <si>
    <t>Eliška</t>
  </si>
  <si>
    <t>FIALOVÁ</t>
  </si>
  <si>
    <t>HOLEČEK</t>
  </si>
  <si>
    <t>KRAUSOVÁ</t>
  </si>
  <si>
    <t>Jana</t>
  </si>
  <si>
    <t xml:space="preserve">VALENTOVÁ </t>
  </si>
  <si>
    <t>1. ZEN</t>
  </si>
  <si>
    <t>Miloslav</t>
  </si>
  <si>
    <t>KELLNER</t>
  </si>
  <si>
    <t>RADOSTOVÁ</t>
  </si>
  <si>
    <t>TOŽIČKA</t>
  </si>
  <si>
    <t>Karel</t>
  </si>
  <si>
    <t>TOMSA</t>
  </si>
  <si>
    <t>ŠTĚRBA</t>
  </si>
  <si>
    <t>ŠPAČKOVÁ</t>
  </si>
  <si>
    <t>BRODIL</t>
  </si>
  <si>
    <t>TRUKSA</t>
  </si>
  <si>
    <t>Václav</t>
  </si>
  <si>
    <t>ŽĎÁREK</t>
  </si>
  <si>
    <t>1. ŽIŽ D</t>
  </si>
  <si>
    <t>STRNAD</t>
  </si>
  <si>
    <t>VÁCHA</t>
  </si>
  <si>
    <t>Kamila</t>
  </si>
  <si>
    <t xml:space="preserve">SVOBODOVÁ </t>
  </si>
  <si>
    <t>VIKTORIN</t>
  </si>
  <si>
    <t>NEUMAJER</t>
  </si>
  <si>
    <t>LANKAŠ</t>
  </si>
  <si>
    <t>Vít</t>
  </si>
  <si>
    <t>FIKEJZL</t>
  </si>
  <si>
    <t>ČERNÝ</t>
  </si>
  <si>
    <t>1. ACS B</t>
  </si>
  <si>
    <t>CEPL</t>
  </si>
  <si>
    <t>SVITAVSKÝ</t>
  </si>
  <si>
    <t>WOLF</t>
  </si>
  <si>
    <t>Johana</t>
  </si>
  <si>
    <t xml:space="preserve">ŠPIČKOVÁ </t>
  </si>
  <si>
    <t>VILÍMOVSKÝ</t>
  </si>
  <si>
    <t>BĚLOHLÁVEK</t>
  </si>
  <si>
    <t>MYŠIČKOVÁ</t>
  </si>
  <si>
    <t>1. VRŠ C</t>
  </si>
  <si>
    <t>Ivo</t>
  </si>
  <si>
    <t>VÁVRA</t>
  </si>
  <si>
    <t>PYTLÍK</t>
  </si>
  <si>
    <t>RUNTSCHOVÁ</t>
  </si>
  <si>
    <t>MANSFELDOVÁ</t>
  </si>
  <si>
    <t>Květa</t>
  </si>
  <si>
    <t>PYTLÍKOVÁ</t>
  </si>
  <si>
    <t>HAKEN</t>
  </si>
  <si>
    <t>PETER</t>
  </si>
  <si>
    <t>VYKOUKOVÁ</t>
  </si>
  <si>
    <t>NECKÁŘ</t>
  </si>
  <si>
    <t>1. PSK C</t>
  </si>
  <si>
    <t xml:space="preserve">ŠMEJKAL </t>
  </si>
  <si>
    <t>ZACHAŘ</t>
  </si>
  <si>
    <t>VÁCLAVKOVÁ</t>
  </si>
  <si>
    <t>Pavel</t>
  </si>
  <si>
    <t xml:space="preserve">ŠŤOVÍČEK </t>
  </si>
  <si>
    <t>Emílie</t>
  </si>
  <si>
    <t xml:space="preserve">SOMOLÍKOVÁ </t>
  </si>
  <si>
    <t>Ludmila</t>
  </si>
  <si>
    <t>KAPROVÁ</t>
  </si>
  <si>
    <t xml:space="preserve">KAPAL </t>
  </si>
  <si>
    <t>Gabriela</t>
  </si>
  <si>
    <t>JIRÁSKOVÁ</t>
  </si>
  <si>
    <t>JÍCHA</t>
  </si>
  <si>
    <t>JANATA</t>
  </si>
  <si>
    <t>KRATOCHVIL</t>
  </si>
  <si>
    <t>Markéta</t>
  </si>
  <si>
    <t>DYMÁČKOVÁ</t>
  </si>
  <si>
    <t>1. VP B</t>
  </si>
  <si>
    <t>Ivana</t>
  </si>
  <si>
    <t>BANDASOVÁ</t>
  </si>
  <si>
    <t>KAŠPAR</t>
  </si>
  <si>
    <t>Kryštof</t>
  </si>
  <si>
    <t>MAŇOUR</t>
  </si>
  <si>
    <t>Ondřej</t>
  </si>
  <si>
    <t>LUKÁŠ</t>
  </si>
  <si>
    <t>JELÍNEK</t>
  </si>
  <si>
    <t>KLUGANOST</t>
  </si>
  <si>
    <t>Lukáš</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</si>
  <si>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</si>
  <si>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</si>
  <si>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</si>
  <si>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</si>
  <si>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</si>
  <si>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</si>
  <si>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</si>
  <si>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</si>
  <si>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</si>
  <si>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</si>
  <si>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</si>
  <si>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</si>
  <si>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</si>
  <si>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</si>
  <si>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</si>
  <si>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</si>
  <si>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Petra</t>
  </si>
  <si>
    <t xml:space="preserve">ŠVARCOVÁ </t>
  </si>
  <si>
    <t>ŠVARC</t>
  </si>
  <si>
    <t>STOKLASA</t>
  </si>
  <si>
    <t>MICHÁLEK</t>
  </si>
  <si>
    <t>MÁLEK</t>
  </si>
  <si>
    <t xml:space="preserve"> 1. DP C</t>
  </si>
  <si>
    <t>Karel ml.</t>
  </si>
  <si>
    <t>HNÁTEK</t>
  </si>
  <si>
    <t>PLÁŠIL</t>
  </si>
  <si>
    <t>TOMEŠ</t>
  </si>
  <si>
    <t>Antonín</t>
  </si>
  <si>
    <t>vedoucí hosté</t>
  </si>
  <si>
    <t>ŠTOCHL</t>
  </si>
  <si>
    <t>ŠTOČEK</t>
  </si>
  <si>
    <t>Karel st.</t>
  </si>
  <si>
    <t>Jindřich</t>
  </si>
  <si>
    <t>HABADA</t>
  </si>
  <si>
    <t>1. DP B</t>
  </si>
  <si>
    <t>Lubomír</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</si>
  <si>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</si>
  <si>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</si>
  <si>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</si>
  <si>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</si>
  <si>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</si>
  <si>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</si>
  <si>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</si>
  <si>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</si>
  <si>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</si>
  <si>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</si>
  <si>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</si>
  <si>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</si>
  <si>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</si>
  <si>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</si>
  <si>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</si>
  <si>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</si>
  <si>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</si>
  <si>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</si>
  <si>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</si>
  <si>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</si>
  <si>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</si>
  <si>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</si>
  <si>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</si>
  <si>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</si>
  <si>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</si>
  <si>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</si>
  <si>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</si>
  <si>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</si>
  <si>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</si>
  <si>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</si>
  <si>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</si>
  <si>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</si>
  <si>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</si>
  <si>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</si>
  <si>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</si>
  <si>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</si>
  <si>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</si>
  <si>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</si>
  <si>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</si>
  <si>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</si>
  <si>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</si>
  <si>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</si>
  <si>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</si>
  <si>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</si>
  <si>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</si>
  <si>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tondasvarc@seznam.cz</t>
  </si>
  <si>
    <t>721 964 603</t>
  </si>
  <si>
    <t>dp b</t>
  </si>
  <si>
    <t>ano</t>
  </si>
  <si>
    <t>JAKL</t>
  </si>
  <si>
    <t>vojta.kostelecky@gmail.com</t>
  </si>
  <si>
    <t>725 615 003</t>
  </si>
  <si>
    <t>astra b</t>
  </si>
  <si>
    <t>Pavla   (N)</t>
  </si>
  <si>
    <t>NÁHRADNÍKOVÁ</t>
  </si>
  <si>
    <t>kontakty</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</si>
  <si>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</si>
  <si>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</si>
  <si>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</si>
  <si>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</si>
  <si>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</si>
  <si>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</si>
  <si>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</si>
  <si>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</si>
  <si>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</si>
  <si>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</si>
  <si>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</si>
  <si>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Platnost kolaudačního protokolu  </t>
  </si>
  <si>
    <t>Počet diváků  </t>
  </si>
  <si>
    <t>21:15</t>
  </si>
  <si>
    <t>Čas ukončení utkání  </t>
  </si>
  <si>
    <t>Teplota na kuželně  </t>
  </si>
  <si>
    <t>Čas zahájení utkání  </t>
  </si>
  <si>
    <t>Technické podmínky utkání:</t>
  </si>
  <si>
    <t>vedoucí družstev</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</si>
  <si>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</si>
  <si>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</si>
  <si>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</si>
  <si>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</si>
  <si>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</si>
  <si>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</si>
  <si>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</si>
  <si>
    <t>Cepl</t>
  </si>
  <si>
    <t>Hofman</t>
  </si>
  <si>
    <t>SVOBODOVÁ</t>
  </si>
  <si>
    <t>24.09.2018</t>
  </si>
  <si>
    <t>Žižkov 1 - 4</t>
  </si>
  <si>
    <t>TJ Astra Z. Město C</t>
  </si>
  <si>
    <t>astra c</t>
  </si>
  <si>
    <t>22:00</t>
  </si>
  <si>
    <t>17:30</t>
  </si>
  <si>
    <t xml:space="preserve">27.9.2018 </t>
  </si>
  <si>
    <t>12.8.2020</t>
  </si>
  <si>
    <t>Jiří Chrdle</t>
  </si>
  <si>
    <t>Zdeněk Míka</t>
  </si>
  <si>
    <t>Sekerák</t>
  </si>
  <si>
    <t>Míka</t>
  </si>
  <si>
    <t>Boháč</t>
  </si>
  <si>
    <t>Třešňák</t>
  </si>
  <si>
    <t>Šepič</t>
  </si>
  <si>
    <t>Novák</t>
  </si>
  <si>
    <t>Dvořák</t>
  </si>
  <si>
    <t>Svoboda</t>
  </si>
  <si>
    <t>Bernátek</t>
  </si>
  <si>
    <t>Mašek</t>
  </si>
  <si>
    <t>Šostý</t>
  </si>
  <si>
    <t>Novotný</t>
  </si>
  <si>
    <t>27.9.2018</t>
  </si>
  <si>
    <t xml:space="preserve">9.10.2018 </t>
  </si>
  <si>
    <t>Vondráček František</t>
  </si>
  <si>
    <t>Eštók Tomáš</t>
  </si>
  <si>
    <t>21:50</t>
  </si>
  <si>
    <t>Eliška Fialová</t>
  </si>
  <si>
    <t>Milan Perman</t>
  </si>
  <si>
    <t>Kellner</t>
  </si>
  <si>
    <t>Krausová</t>
  </si>
  <si>
    <t>Perman</t>
  </si>
  <si>
    <t>Štefanová</t>
  </si>
  <si>
    <t>Švindlová</t>
  </si>
  <si>
    <t>Fialová</t>
  </si>
  <si>
    <t>Chlumský</t>
  </si>
  <si>
    <t>Bártl</t>
  </si>
  <si>
    <t>Vondráček</t>
  </si>
  <si>
    <t>Holeček</t>
  </si>
  <si>
    <t>Lébl</t>
  </si>
  <si>
    <t xml:space="preserve">TJ ZENTIVA Praha </t>
  </si>
  <si>
    <t>9.10.2018</t>
  </si>
  <si>
    <t xml:space="preserve">10.12.2018 </t>
  </si>
  <si>
    <t>Miloslav Fous -náhradník PSK D</t>
  </si>
  <si>
    <t>1.1.1970</t>
  </si>
  <si>
    <t>22:30</t>
  </si>
  <si>
    <t>Vojtěch Kostelecký</t>
  </si>
  <si>
    <t>Jiřina Mansfeldová</t>
  </si>
  <si>
    <t>Kostelecký</t>
  </si>
  <si>
    <t>Vykouková</t>
  </si>
  <si>
    <t>Šimůnek</t>
  </si>
  <si>
    <t>Fous</t>
  </si>
  <si>
    <t>Kozdera</t>
  </si>
  <si>
    <t>Mansfeldová</t>
  </si>
  <si>
    <t>Květuše</t>
  </si>
  <si>
    <t>Sedlák</t>
  </si>
  <si>
    <t>Pytlíková</t>
  </si>
  <si>
    <t>Kudweis</t>
  </si>
  <si>
    <t>Haken</t>
  </si>
  <si>
    <t>Hlavatá</t>
  </si>
  <si>
    <t>Neckář</t>
  </si>
  <si>
    <t>TJ Astra Zahradní Město B</t>
  </si>
  <si>
    <t>10.12.2018</t>
  </si>
</sst>
</file>

<file path=xl/styles.xml><?xml version="1.0" encoding="utf-8"?>
<styleSheet xmlns="http://schemas.openxmlformats.org/spreadsheetml/2006/main">
  <numFmts count="3">
    <numFmt numFmtId="164" formatCode="0&quot;.&quot;"/>
    <numFmt numFmtId="165" formatCode="00000"/>
    <numFmt numFmtId="166" formatCode="d/m/yyyy;@"/>
  </numFmts>
  <fonts count="68">
    <font>
      <sz val="10"/>
      <color rgb="FF000000"/>
      <name val="Arial CE"/>
    </font>
    <font>
      <sz val="9"/>
      <color rgb="FF000000"/>
      <name val="Arial CE"/>
    </font>
    <font>
      <b/>
      <sz val="9"/>
      <color rgb="FF000000"/>
      <name val="Arial CE"/>
    </font>
    <font>
      <sz val="12"/>
      <color rgb="FF000000"/>
      <name val="Arial CE"/>
    </font>
    <font>
      <b/>
      <sz val="12"/>
      <color rgb="FF000000"/>
      <name val="Arial CE"/>
    </font>
    <font>
      <b/>
      <sz val="16"/>
      <color rgb="FF000000"/>
      <name val="Arial CE"/>
    </font>
    <font>
      <b/>
      <sz val="14"/>
      <color rgb="FF000000"/>
      <name val="Arial CE"/>
    </font>
    <font>
      <b/>
      <sz val="10"/>
      <color rgb="FF000000"/>
      <name val="Arial CE"/>
    </font>
    <font>
      <sz val="8"/>
      <color rgb="FF000000"/>
      <name val="Arial CE"/>
    </font>
    <font>
      <sz val="11"/>
      <color rgb="FF000000"/>
      <name val="Arial CE"/>
    </font>
    <font>
      <sz val="14"/>
      <color rgb="FF000000"/>
      <name val="Arial CE"/>
    </font>
    <font>
      <b/>
      <sz val="20"/>
      <color rgb="FF000000"/>
      <name val="Arial CE"/>
    </font>
    <font>
      <sz val="10"/>
      <name val="Arial CE"/>
      <charset val="238"/>
    </font>
    <font>
      <b/>
      <sz val="10"/>
      <name val="Arial"/>
      <family val="2"/>
      <charset val="238"/>
    </font>
    <font>
      <sz val="10"/>
      <name val="Arial"/>
      <family val="2"/>
      <charset val="238"/>
    </font>
    <font>
      <b/>
      <sz val="10"/>
      <name val="Arial CE"/>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rgb="FFFF0000"/>
      <name val="Arial CE"/>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b/>
      <sz val="10"/>
      <name val="Arial CE"/>
      <family val="2"/>
      <charset val="238"/>
    </font>
    <font>
      <sz val="9"/>
      <color indexed="17"/>
      <name val="Arial CE"/>
      <family val="2"/>
      <charset val="238"/>
    </font>
    <font>
      <b/>
      <sz val="10"/>
      <color indexed="53"/>
      <name val="Arial CE"/>
      <charset val="238"/>
    </font>
    <font>
      <sz val="10"/>
      <color rgb="FFFF0000"/>
      <name val="Arial CE"/>
      <charset val="238"/>
    </font>
    <font>
      <sz val="10"/>
      <color indexed="57"/>
      <name val="Arial CE"/>
      <charset val="238"/>
    </font>
    <font>
      <b/>
      <sz val="10"/>
      <color indexed="57"/>
      <name val="Arial CE"/>
      <charset val="238"/>
    </font>
    <font>
      <sz val="10"/>
      <color indexed="53"/>
      <name val="Arial CE"/>
      <charset val="238"/>
    </font>
    <font>
      <sz val="11"/>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sz val="11"/>
      <color indexed="10"/>
      <name val="Arial CE"/>
      <charset val="238"/>
    </font>
    <font>
      <sz val="13"/>
      <color indexed="10"/>
      <name val="Arial CE"/>
      <charset val="238"/>
    </font>
    <font>
      <sz val="9"/>
      <name val="Arial CE"/>
      <family val="2"/>
      <charset val="238"/>
    </font>
    <font>
      <sz val="8"/>
      <name val="Arial CE"/>
      <family val="2"/>
      <charset val="238"/>
    </font>
    <font>
      <sz val="9"/>
      <color indexed="10"/>
      <name val="Arial CE"/>
      <family val="2"/>
      <charset val="238"/>
    </font>
    <font>
      <sz val="10"/>
      <name val="Arial CE"/>
      <family val="2"/>
      <charset val="238"/>
    </font>
    <font>
      <sz val="11"/>
      <name val="Arial CE"/>
      <family val="2"/>
      <charset val="238"/>
    </font>
    <font>
      <b/>
      <i/>
      <sz val="16"/>
      <name val="Arial CE"/>
      <charset val="238"/>
    </font>
    <font>
      <b/>
      <sz val="16"/>
      <name val="Arial CE"/>
      <family val="2"/>
      <charset val="238"/>
    </font>
    <font>
      <b/>
      <sz val="9"/>
      <name val="Arial CE"/>
      <family val="2"/>
      <charset val="238"/>
    </font>
    <font>
      <b/>
      <sz val="11"/>
      <name val="Arial CE"/>
      <charset val="238"/>
    </font>
    <font>
      <b/>
      <sz val="12"/>
      <name val="Arial CE"/>
      <family val="2"/>
      <charset val="238"/>
    </font>
    <font>
      <sz val="12"/>
      <name val="Arial CE"/>
      <family val="2"/>
      <charset val="238"/>
    </font>
    <font>
      <b/>
      <sz val="12"/>
      <name val="Arial CE"/>
      <charset val="238"/>
    </font>
    <font>
      <sz val="10"/>
      <color indexed="55"/>
      <name val="Arial CE"/>
      <family val="2"/>
      <charset val="238"/>
    </font>
    <font>
      <sz val="14"/>
      <name val="Arial CE"/>
      <family val="2"/>
      <charset val="238"/>
    </font>
    <font>
      <b/>
      <sz val="14"/>
      <name val="Arial CE"/>
      <family val="2"/>
      <charset val="238"/>
    </font>
    <font>
      <sz val="10"/>
      <color indexed="22"/>
      <name val="Arial CE"/>
      <charset val="238"/>
    </font>
    <font>
      <b/>
      <sz val="20"/>
      <name val="Arial CE"/>
      <family val="2"/>
      <charset val="238"/>
    </font>
    <font>
      <b/>
      <sz val="10"/>
      <color indexed="23"/>
      <name val="Arial CE"/>
      <charset val="238"/>
    </font>
    <font>
      <b/>
      <sz val="14"/>
      <name val="Arial CE"/>
      <charset val="238"/>
    </font>
    <font>
      <sz val="9"/>
      <name val="Arial CE"/>
      <charset val="238"/>
    </font>
    <font>
      <sz val="10"/>
      <color rgb="FF000000"/>
      <name val="Arial CE"/>
    </font>
  </fonts>
  <fills count="10">
    <fill>
      <patternFill patternType="none"/>
    </fill>
    <fill>
      <patternFill patternType="gray125"/>
    </fill>
    <fill>
      <patternFill patternType="none"/>
    </fill>
    <fill>
      <patternFill patternType="solid">
        <fgColor rgb="FFFFFFCC"/>
        <bgColor rgb="FFFFFFFF"/>
      </patternFill>
    </fill>
    <fill>
      <patternFill patternType="solid">
        <fgColor theme="0" tint="-4.9989318521683403E-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
      <patternFill patternType="solid">
        <fgColor indexed="26"/>
        <bgColor indexed="64"/>
      </patternFill>
    </fill>
  </fills>
  <borders count="199">
    <border>
      <left/>
      <right/>
      <top/>
      <bottom/>
      <diagonal/>
    </border>
    <border>
      <left style="medium">
        <color rgb="FF000000"/>
      </left>
      <right/>
      <top style="medium">
        <color rgb="FF000000"/>
      </top>
      <bottom style="medium">
        <color rgb="FF000000"/>
      </bottom>
      <diagonal/>
    </border>
    <border>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s>
  <cellStyleXfs count="5">
    <xf numFmtId="0" fontId="0" fillId="0" borderId="0"/>
    <xf numFmtId="0" fontId="12" fillId="2" borderId="0"/>
    <xf numFmtId="0" fontId="50" fillId="2" borderId="0"/>
    <xf numFmtId="0" fontId="57" fillId="8" borderId="158" applyFont="0" applyBorder="0" applyAlignment="0" applyProtection="0">
      <alignment horizontal="left" vertical="center" indent="1"/>
      <protection locked="0"/>
    </xf>
    <xf numFmtId="0" fontId="67" fillId="2" borderId="0"/>
  </cellStyleXfs>
  <cellXfs count="664">
    <xf numFmtId="0" fontId="0" fillId="2" borderId="0" xfId="0" applyFill="1"/>
    <xf numFmtId="0" fontId="0" fillId="2" borderId="0" xfId="0" applyFill="1" applyProtection="1">
      <protection hidden="1"/>
    </xf>
    <xf numFmtId="0" fontId="1" fillId="2" borderId="0" xfId="0" applyFont="1" applyFill="1" applyAlignment="1" applyProtection="1">
      <alignment horizontal="right"/>
      <protection hidden="1"/>
    </xf>
    <xf numFmtId="0" fontId="2" fillId="3" borderId="1" xfId="0" applyFont="1" applyFill="1" applyBorder="1" applyAlignment="1" applyProtection="1">
      <alignment horizontal="left" vertical="top" indent="1"/>
      <protection hidden="1"/>
    </xf>
    <xf numFmtId="0" fontId="1" fillId="2" borderId="2" xfId="0" applyFont="1" applyFill="1" applyBorder="1" applyAlignment="1" applyProtection="1">
      <alignment horizontal="center" vertical="top"/>
      <protection hidden="1"/>
    </xf>
    <xf numFmtId="0" fontId="1" fillId="2" borderId="3" xfId="0" applyFont="1" applyFill="1" applyBorder="1" applyAlignment="1" applyProtection="1">
      <alignment horizontal="center" vertical="top"/>
      <protection hidden="1"/>
    </xf>
    <xf numFmtId="0" fontId="1" fillId="2" borderId="4" xfId="0" applyFont="1" applyFill="1" applyBorder="1" applyAlignment="1" applyProtection="1">
      <alignment horizontal="center" vertical="top"/>
      <protection hidden="1"/>
    </xf>
    <xf numFmtId="0" fontId="1" fillId="2" borderId="5" xfId="0" applyFont="1" applyFill="1" applyBorder="1" applyAlignment="1" applyProtection="1">
      <alignment horizontal="center" vertical="top"/>
      <protection hidden="1"/>
    </xf>
    <xf numFmtId="0" fontId="1" fillId="2" borderId="6" xfId="0" applyFont="1" applyFill="1" applyBorder="1" applyAlignment="1" applyProtection="1">
      <alignment horizontal="center" vertical="top"/>
      <protection hidden="1"/>
    </xf>
    <xf numFmtId="0" fontId="0" fillId="2" borderId="0" xfId="0" applyFill="1" applyProtection="1">
      <protection hidden="1"/>
    </xf>
    <xf numFmtId="0" fontId="1" fillId="2" borderId="7" xfId="0" applyFont="1" applyFill="1" applyBorder="1" applyAlignment="1" applyProtection="1">
      <alignment horizontal="center" vertical="center"/>
      <protection hidden="1"/>
    </xf>
    <xf numFmtId="0" fontId="0" fillId="2" borderId="8" xfId="0" applyFill="1" applyBorder="1" applyAlignment="1" applyProtection="1">
      <alignment horizontal="center" vertical="center"/>
      <protection locked="0"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14"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vertical="center"/>
      <protection locked="0" hidden="1"/>
    </xf>
    <xf numFmtId="0" fontId="0" fillId="2" borderId="17" xfId="0" applyFill="1" applyBorder="1" applyAlignment="1" applyProtection="1">
      <alignment horizontal="center" vertical="center"/>
      <protection locked="0" hidden="1"/>
    </xf>
    <xf numFmtId="0" fontId="0" fillId="2" borderId="18"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2" fillId="2" borderId="24" xfId="0" applyFont="1" applyFill="1" applyBorder="1" applyAlignment="1" applyProtection="1">
      <alignment horizontal="right" vertical="center"/>
      <protection hidden="1"/>
    </xf>
    <xf numFmtId="0" fontId="4" fillId="2" borderId="25"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1" fillId="2" borderId="0" xfId="0" applyFont="1" applyFill="1" applyAlignment="1" applyProtection="1">
      <alignment horizontal="left" indent="1"/>
      <protection hidden="1"/>
    </xf>
    <xf numFmtId="0" fontId="6" fillId="3" borderId="28" xfId="0" applyFont="1" applyFill="1" applyBorder="1" applyAlignment="1" applyProtection="1">
      <alignment horizontal="center" vertical="center"/>
      <protection hidden="1"/>
    </xf>
    <xf numFmtId="0" fontId="5" fillId="2" borderId="0" xfId="0" applyFont="1" applyFill="1" applyProtection="1">
      <protection hidden="1"/>
    </xf>
    <xf numFmtId="0" fontId="2" fillId="2" borderId="0" xfId="0" applyFont="1" applyFill="1" applyAlignment="1" applyProtection="1">
      <alignment horizontal="center" vertical="center"/>
      <protection hidden="1"/>
    </xf>
    <xf numFmtId="0" fontId="1" fillId="2" borderId="0" xfId="0" applyFont="1" applyFill="1" applyAlignment="1" applyProtection="1">
      <alignment horizontal="right" indent="1"/>
      <protection hidden="1"/>
    </xf>
    <xf numFmtId="0" fontId="1" fillId="2" borderId="29" xfId="0" applyFont="1" applyFill="1" applyBorder="1" applyAlignment="1" applyProtection="1">
      <alignment horizontal="left" indent="1"/>
      <protection hidden="1"/>
    </xf>
    <xf numFmtId="0" fontId="1" fillId="2" borderId="0" xfId="0" applyFont="1" applyFill="1" applyAlignment="1" applyProtection="1">
      <alignment horizontal="left" indent="1"/>
      <protection hidden="1"/>
    </xf>
    <xf numFmtId="0" fontId="1" fillId="2" borderId="30" xfId="0" applyFont="1" applyFill="1" applyBorder="1" applyAlignment="1" applyProtection="1">
      <alignment horizontal="left" indent="1"/>
      <protection hidden="1"/>
    </xf>
    <xf numFmtId="0" fontId="1" fillId="2" borderId="31" xfId="0" applyFont="1" applyFill="1" applyBorder="1" applyAlignment="1" applyProtection="1">
      <alignment horizontal="left" indent="1"/>
      <protection hidden="1"/>
    </xf>
    <xf numFmtId="0" fontId="1" fillId="2" borderId="32" xfId="0" applyFont="1" applyFill="1" applyBorder="1" applyAlignment="1" applyProtection="1">
      <alignment horizontal="left" indent="1"/>
      <protection hidden="1"/>
    </xf>
    <xf numFmtId="0" fontId="1" fillId="2" borderId="33" xfId="0" applyFont="1" applyFill="1" applyBorder="1" applyAlignment="1" applyProtection="1">
      <alignment horizontal="left" indent="1"/>
      <protection hidden="1"/>
    </xf>
    <xf numFmtId="0" fontId="0" fillId="2" borderId="34" xfId="0" applyFill="1" applyBorder="1" applyProtection="1">
      <protection hidden="1"/>
    </xf>
    <xf numFmtId="0" fontId="1" fillId="2" borderId="35" xfId="0" applyFont="1" applyFill="1" applyBorder="1" applyAlignment="1" applyProtection="1">
      <alignment horizontal="center"/>
      <protection hidden="1"/>
    </xf>
    <xf numFmtId="0" fontId="1" fillId="2" borderId="34" xfId="0" applyFont="1" applyFill="1" applyBorder="1" applyAlignment="1" applyProtection="1">
      <alignment horizontal="left" indent="1"/>
      <protection hidden="1"/>
    </xf>
    <xf numFmtId="0" fontId="1" fillId="2" borderId="36" xfId="0" applyFont="1" applyFill="1" applyBorder="1" applyAlignment="1" applyProtection="1">
      <alignment horizontal="left" indent="1"/>
      <protection hidden="1"/>
    </xf>
    <xf numFmtId="0" fontId="1" fillId="2" borderId="37" xfId="0" applyFont="1" applyFill="1" applyBorder="1" applyAlignment="1" applyProtection="1">
      <alignment horizontal="center"/>
      <protection hidden="1"/>
    </xf>
    <xf numFmtId="0" fontId="1" fillId="2" borderId="38" xfId="0" applyFont="1" applyFill="1" applyBorder="1" applyAlignment="1" applyProtection="1">
      <alignment horizontal="left" indent="1"/>
      <protection hidden="1"/>
    </xf>
    <xf numFmtId="0" fontId="1" fillId="2" borderId="34" xfId="0" applyFont="1" applyFill="1" applyBorder="1" applyAlignment="1" applyProtection="1">
      <alignment horizontal="center"/>
      <protection hidden="1"/>
    </xf>
    <xf numFmtId="0" fontId="1" fillId="2" borderId="39" xfId="0" applyFont="1" applyFill="1" applyBorder="1" applyAlignment="1" applyProtection="1">
      <alignment horizontal="center"/>
      <protection hidden="1"/>
    </xf>
    <xf numFmtId="0" fontId="1" fillId="2" borderId="40" xfId="0" applyFont="1" applyFill="1" applyBorder="1" applyAlignment="1" applyProtection="1">
      <alignment horizontal="left" indent="1"/>
      <protection hidden="1"/>
    </xf>
    <xf numFmtId="0" fontId="1" fillId="2" borderId="41" xfId="0" applyFont="1" applyFill="1" applyBorder="1" applyAlignment="1" applyProtection="1">
      <alignment horizontal="center"/>
      <protection hidden="1"/>
    </xf>
    <xf numFmtId="0" fontId="0" fillId="2" borderId="42" xfId="0" applyFill="1" applyBorder="1" applyAlignment="1" applyProtection="1">
      <alignment horizontal="left" indent="1"/>
      <protection hidden="1"/>
    </xf>
    <xf numFmtId="0" fontId="7" fillId="2" borderId="0" xfId="0" applyFont="1" applyFill="1" applyAlignment="1" applyProtection="1">
      <alignment horizontal="left" indent="1"/>
      <protection hidden="1"/>
    </xf>
    <xf numFmtId="0" fontId="7" fillId="2" borderId="29" xfId="0" applyFont="1" applyFill="1" applyBorder="1" applyAlignment="1" applyProtection="1">
      <alignment horizontal="left" indent="1"/>
      <protection hidden="1"/>
    </xf>
    <xf numFmtId="0" fontId="0" fillId="2" borderId="43" xfId="0" applyFill="1" applyBorder="1" applyAlignment="1" applyProtection="1">
      <alignment horizontal="left" indent="1"/>
      <protection hidden="1"/>
    </xf>
    <xf numFmtId="0" fontId="0" fillId="2" borderId="44" xfId="0" applyFill="1" applyBorder="1" applyAlignment="1" applyProtection="1">
      <alignment horizontal="left" wrapText="1" indent="1"/>
      <protection hidden="1"/>
    </xf>
    <xf numFmtId="0" fontId="0" fillId="2" borderId="45" xfId="0" applyFill="1" applyBorder="1" applyAlignment="1" applyProtection="1">
      <alignment horizontal="left" wrapText="1" indent="1"/>
      <protection hidden="1"/>
    </xf>
    <xf numFmtId="0" fontId="1" fillId="2" borderId="46" xfId="0" applyFont="1" applyFill="1" applyBorder="1" applyProtection="1">
      <protection hidden="1"/>
    </xf>
    <xf numFmtId="0" fontId="1" fillId="2" borderId="46" xfId="0" applyFont="1" applyFill="1" applyBorder="1" applyAlignment="1" applyProtection="1">
      <alignment horizontal="right"/>
      <protection hidden="1"/>
    </xf>
    <xf numFmtId="164" fontId="1" fillId="2" borderId="47" xfId="0" applyNumberFormat="1" applyFont="1" applyFill="1" applyBorder="1" applyAlignment="1" applyProtection="1">
      <alignment horizontal="center" vertical="center"/>
      <protection locked="0" hidden="1"/>
    </xf>
    <xf numFmtId="0" fontId="8" fillId="2" borderId="13" xfId="0" applyFont="1" applyFill="1" applyBorder="1" applyAlignment="1" applyProtection="1">
      <alignment horizontal="center" vertical="center"/>
      <protection locked="0" hidden="1"/>
    </xf>
    <xf numFmtId="164" fontId="1" fillId="2" borderId="13" xfId="0" applyNumberFormat="1" applyFont="1" applyFill="1" applyBorder="1" applyAlignment="1" applyProtection="1">
      <alignment horizontal="center" vertical="center"/>
      <protection locked="0" hidden="1"/>
    </xf>
    <xf numFmtId="0" fontId="8" fillId="2" borderId="48" xfId="0" applyFont="1" applyFill="1" applyBorder="1" applyAlignment="1" applyProtection="1">
      <alignment horizontal="center" vertical="center"/>
      <protection locked="0" hidden="1"/>
    </xf>
    <xf numFmtId="0" fontId="12" fillId="2" borderId="0" xfId="1" applyProtection="1">
      <protection hidden="1"/>
    </xf>
    <xf numFmtId="0" fontId="12" fillId="2" borderId="0" xfId="1" applyFill="1" applyProtection="1">
      <protection hidden="1"/>
    </xf>
    <xf numFmtId="49" fontId="12" fillId="2" borderId="0" xfId="1" applyNumberFormat="1" applyProtection="1">
      <protection hidden="1"/>
    </xf>
    <xf numFmtId="0" fontId="12" fillId="2" borderId="0" xfId="1" applyBorder="1" applyProtection="1">
      <protection hidden="1"/>
    </xf>
    <xf numFmtId="0" fontId="12" fillId="2" borderId="0" xfId="1" applyFont="1" applyBorder="1" applyProtection="1">
      <protection hidden="1"/>
    </xf>
    <xf numFmtId="49" fontId="13" fillId="2" borderId="0" xfId="1" applyNumberFormat="1" applyFont="1" applyFill="1" applyBorder="1" applyAlignment="1" applyProtection="1">
      <alignment horizontal="center"/>
      <protection hidden="1"/>
    </xf>
    <xf numFmtId="0" fontId="14" fillId="2" borderId="0" xfId="1" applyFont="1" applyFill="1" applyBorder="1" applyProtection="1">
      <protection hidden="1"/>
    </xf>
    <xf numFmtId="1" fontId="12" fillId="2" borderId="0" xfId="1" applyNumberFormat="1" applyFont="1" applyFill="1" applyBorder="1" applyProtection="1">
      <protection hidden="1"/>
    </xf>
    <xf numFmtId="0" fontId="13" fillId="2" borderId="0" xfId="1" applyFont="1" applyFill="1" applyBorder="1" applyProtection="1">
      <protection hidden="1"/>
    </xf>
    <xf numFmtId="1" fontId="12" fillId="2" borderId="0" xfId="1" applyNumberFormat="1" applyFont="1" applyFill="1" applyBorder="1" applyAlignment="1" applyProtection="1">
      <alignment horizontal="center"/>
      <protection hidden="1"/>
    </xf>
    <xf numFmtId="0" fontId="12" fillId="2" borderId="0" xfId="1" applyFill="1" applyBorder="1" applyAlignment="1" applyProtection="1">
      <alignment horizontal="center"/>
      <protection hidden="1"/>
    </xf>
    <xf numFmtId="0" fontId="12" fillId="2" borderId="0" xfId="1" applyFill="1" applyAlignment="1" applyProtection="1">
      <alignment vertical="center" wrapText="1"/>
    </xf>
    <xf numFmtId="0" fontId="12" fillId="2" borderId="0" xfId="1" applyFill="1" applyAlignment="1" applyProtection="1">
      <alignment horizontal="center"/>
    </xf>
    <xf numFmtId="0" fontId="12" fillId="4" borderId="75" xfId="1" applyFill="1" applyBorder="1" applyAlignment="1" applyProtection="1">
      <protection locked="0"/>
    </xf>
    <xf numFmtId="0" fontId="12" fillId="4" borderId="75" xfId="1" applyFont="1" applyFill="1" applyBorder="1" applyAlignment="1" applyProtection="1">
      <alignment horizontal="center"/>
      <protection locked="0"/>
    </xf>
    <xf numFmtId="0" fontId="12" fillId="4" borderId="75" xfId="1" applyFont="1" applyFill="1" applyBorder="1" applyAlignment="1" applyProtection="1">
      <protection locked="0"/>
    </xf>
    <xf numFmtId="0" fontId="12" fillId="4" borderId="75" xfId="1" applyFill="1" applyBorder="1" applyAlignment="1" applyProtection="1">
      <alignment horizontal="center"/>
      <protection locked="0"/>
    </xf>
    <xf numFmtId="0" fontId="12" fillId="4" borderId="76" xfId="1" applyFill="1" applyBorder="1" applyAlignment="1" applyProtection="1">
      <protection locked="0"/>
    </xf>
    <xf numFmtId="0" fontId="12" fillId="4" borderId="76" xfId="1" applyFill="1" applyBorder="1" applyAlignment="1" applyProtection="1">
      <alignment horizontal="center"/>
      <protection locked="0"/>
    </xf>
    <xf numFmtId="0" fontId="12" fillId="4" borderId="76" xfId="1" applyFont="1" applyFill="1" applyBorder="1" applyAlignment="1" applyProtection="1">
      <protection locked="0"/>
    </xf>
    <xf numFmtId="0" fontId="12" fillId="2" borderId="0" xfId="1" applyFont="1" applyFill="1" applyAlignment="1" applyProtection="1">
      <alignment horizontal="center"/>
      <protection hidden="1"/>
    </xf>
    <xf numFmtId="0" fontId="12" fillId="2" borderId="0" xfId="1" applyFill="1" applyAlignment="1" applyProtection="1">
      <alignment horizontal="center"/>
      <protection hidden="1"/>
    </xf>
    <xf numFmtId="0" fontId="15" fillId="5" borderId="0" xfId="1" applyFont="1" applyFill="1" applyBorder="1" applyAlignment="1" applyProtection="1">
      <protection hidden="1"/>
    </xf>
    <xf numFmtId="0" fontId="16" fillId="5" borderId="0" xfId="1" applyFont="1" applyFill="1" applyBorder="1" applyAlignment="1" applyProtection="1">
      <alignment horizontal="center"/>
      <protection hidden="1"/>
    </xf>
    <xf numFmtId="0" fontId="15" fillId="2" borderId="0" xfId="1" applyFont="1" applyAlignment="1" applyProtection="1">
      <protection hidden="1"/>
    </xf>
    <xf numFmtId="0" fontId="17" fillId="2" borderId="0" xfId="1" applyFont="1" applyAlignment="1" applyProtection="1">
      <protection hidden="1"/>
    </xf>
    <xf numFmtId="0" fontId="18" fillId="2" borderId="0" xfId="1" applyFont="1" applyBorder="1" applyProtection="1">
      <protection hidden="1"/>
    </xf>
    <xf numFmtId="1" fontId="18" fillId="2" borderId="78" xfId="1" applyNumberFormat="1" applyFont="1" applyFill="1" applyBorder="1" applyAlignment="1" applyProtection="1">
      <alignment horizontal="center"/>
    </xf>
    <xf numFmtId="1" fontId="12" fillId="2" borderId="78" xfId="1" applyNumberFormat="1" applyFont="1" applyFill="1" applyBorder="1" applyAlignment="1" applyProtection="1">
      <alignment horizontal="center"/>
    </xf>
    <xf numFmtId="0" fontId="20" fillId="2" borderId="0" xfId="1" applyFont="1" applyAlignment="1" applyProtection="1">
      <protection hidden="1"/>
    </xf>
    <xf numFmtId="0" fontId="22" fillId="2" borderId="0" xfId="1" applyFont="1" applyBorder="1" applyProtection="1">
      <protection hidden="1"/>
    </xf>
    <xf numFmtId="1" fontId="22" fillId="2" borderId="78" xfId="1" applyNumberFormat="1" applyFont="1" applyFill="1" applyBorder="1" applyAlignment="1" applyProtection="1">
      <alignment horizontal="center"/>
    </xf>
    <xf numFmtId="1" fontId="24" fillId="2" borderId="78" xfId="1" applyNumberFormat="1" applyFont="1" applyFill="1" applyBorder="1" applyAlignment="1" applyProtection="1">
      <alignment horizontal="center"/>
    </xf>
    <xf numFmtId="0" fontId="15" fillId="2" borderId="0" xfId="1" applyFont="1" applyBorder="1" applyAlignment="1" applyProtection="1">
      <protection hidden="1"/>
    </xf>
    <xf numFmtId="0" fontId="12" fillId="2" borderId="0" xfId="1" applyFill="1" applyBorder="1" applyProtection="1">
      <protection hidden="1"/>
    </xf>
    <xf numFmtId="49" fontId="12" fillId="2" borderId="0" xfId="1" applyNumberFormat="1" applyBorder="1" applyProtection="1">
      <protection hidden="1"/>
    </xf>
    <xf numFmtId="0" fontId="15" fillId="2" borderId="79" xfId="1" applyFont="1" applyBorder="1" applyAlignment="1" applyProtection="1">
      <protection hidden="1"/>
    </xf>
    <xf numFmtId="0" fontId="12" fillId="2" borderId="0" xfId="1" applyBorder="1" applyAlignment="1" applyProtection="1">
      <protection hidden="1"/>
    </xf>
    <xf numFmtId="0" fontId="12" fillId="2" borderId="83" xfId="1" applyFont="1" applyBorder="1" applyProtection="1">
      <protection hidden="1"/>
    </xf>
    <xf numFmtId="1" fontId="15" fillId="2" borderId="83" xfId="1" applyNumberFormat="1" applyFont="1" applyFill="1" applyBorder="1" applyAlignment="1" applyProtection="1">
      <alignment horizontal="center"/>
    </xf>
    <xf numFmtId="0" fontId="12" fillId="2" borderId="0" xfId="1" applyFill="1" applyAlignment="1" applyProtection="1">
      <protection locked="0"/>
    </xf>
    <xf numFmtId="0" fontId="13" fillId="2" borderId="0" xfId="1" applyFont="1" applyBorder="1" applyAlignment="1" applyProtection="1">
      <protection hidden="1"/>
    </xf>
    <xf numFmtId="0" fontId="15" fillId="2" borderId="0" xfId="1" applyFont="1" applyFill="1" applyAlignment="1" applyProtection="1">
      <alignment horizontal="center"/>
    </xf>
    <xf numFmtId="0" fontId="12" fillId="4" borderId="0" xfId="1" applyFill="1" applyAlignment="1" applyProtection="1">
      <protection locked="0"/>
    </xf>
    <xf numFmtId="0" fontId="12" fillId="4" borderId="0" xfId="1" applyFont="1" applyFill="1" applyAlignment="1" applyProtection="1">
      <protection locked="0"/>
    </xf>
    <xf numFmtId="0" fontId="12" fillId="2" borderId="0" xfId="1" applyAlignment="1" applyProtection="1">
      <protection hidden="1"/>
    </xf>
    <xf numFmtId="165" fontId="32" fillId="2" borderId="0" xfId="1" applyNumberFormat="1" applyFont="1" applyFill="1" applyAlignment="1" applyProtection="1">
      <alignment horizontal="center"/>
    </xf>
    <xf numFmtId="0" fontId="32" fillId="2" borderId="0" xfId="1" applyFont="1" applyFill="1" applyAlignment="1" applyProtection="1">
      <alignment horizontal="center"/>
    </xf>
    <xf numFmtId="165" fontId="33" fillId="2" borderId="0" xfId="1" applyNumberFormat="1" applyFont="1" applyAlignment="1" applyProtection="1">
      <protection hidden="1"/>
    </xf>
    <xf numFmtId="165" fontId="33" fillId="2" borderId="0" xfId="1" applyNumberFormat="1" applyFont="1" applyBorder="1" applyProtection="1">
      <protection hidden="1"/>
    </xf>
    <xf numFmtId="0" fontId="20" fillId="2" borderId="0" xfId="1" applyFont="1" applyFill="1" applyAlignment="1" applyProtection="1">
      <alignment horizontal="center"/>
    </xf>
    <xf numFmtId="165" fontId="34" fillId="2" borderId="0" xfId="1" applyNumberFormat="1" applyFont="1" applyAlignment="1" applyProtection="1">
      <protection hidden="1"/>
    </xf>
    <xf numFmtId="165" fontId="34" fillId="2" borderId="0" xfId="1" applyNumberFormat="1" applyFont="1" applyBorder="1" applyProtection="1">
      <protection hidden="1"/>
    </xf>
    <xf numFmtId="0" fontId="35" fillId="2" borderId="0" xfId="1" applyFont="1" applyFill="1" applyAlignment="1" applyProtection="1">
      <alignment horizontal="center"/>
    </xf>
    <xf numFmtId="165" fontId="34" fillId="2" borderId="0" xfId="1" applyNumberFormat="1" applyFont="1" applyProtection="1">
      <protection hidden="1"/>
    </xf>
    <xf numFmtId="1" fontId="12" fillId="2" borderId="0" xfId="1" applyNumberFormat="1" applyFill="1" applyBorder="1" applyProtection="1">
      <protection hidden="1"/>
    </xf>
    <xf numFmtId="0" fontId="34" fillId="2" borderId="0" xfId="1" applyFont="1" applyAlignment="1" applyProtection="1">
      <alignment horizontal="center"/>
      <protection hidden="1"/>
    </xf>
    <xf numFmtId="0" fontId="36" fillId="2" borderId="0" xfId="1" applyFont="1" applyProtection="1">
      <protection hidden="1"/>
    </xf>
    <xf numFmtId="0" fontId="12" fillId="2" borderId="0" xfId="1" applyProtection="1">
      <protection locked="0" hidden="1"/>
    </xf>
    <xf numFmtId="49" fontId="12" fillId="2" borderId="0" xfId="1" applyNumberFormat="1" applyProtection="1">
      <protection locked="0" hidden="1"/>
    </xf>
    <xf numFmtId="0" fontId="37" fillId="2" borderId="0" xfId="1" applyFont="1" applyFill="1" applyAlignment="1" applyProtection="1">
      <protection locked="0"/>
    </xf>
    <xf numFmtId="49" fontId="37" fillId="2" borderId="0" xfId="1" applyNumberFormat="1" applyFont="1" applyAlignment="1" applyProtection="1">
      <alignment horizontal="center"/>
      <protection locked="0" hidden="1"/>
    </xf>
    <xf numFmtId="49" fontId="37" fillId="2" borderId="0" xfId="1" applyNumberFormat="1" applyFont="1" applyProtection="1">
      <protection locked="0" hidden="1"/>
    </xf>
    <xf numFmtId="0" fontId="12" fillId="2" borderId="86" xfId="1" applyBorder="1" applyAlignment="1" applyProtection="1">
      <alignment horizontal="center"/>
      <protection locked="0" hidden="1"/>
    </xf>
    <xf numFmtId="165" fontId="12" fillId="2" borderId="88" xfId="1" applyNumberFormat="1" applyFont="1" applyBorder="1" applyAlignment="1" applyProtection="1">
      <alignment horizontal="center"/>
      <protection locked="0" hidden="1"/>
    </xf>
    <xf numFmtId="0" fontId="12" fillId="2" borderId="90" xfId="1" applyBorder="1" applyAlignment="1" applyProtection="1">
      <alignment horizontal="center"/>
      <protection locked="0" hidden="1"/>
    </xf>
    <xf numFmtId="165" fontId="12" fillId="2" borderId="0" xfId="1" applyNumberFormat="1" applyFont="1" applyBorder="1" applyAlignment="1" applyProtection="1">
      <alignment horizontal="center"/>
      <protection locked="0" hidden="1"/>
    </xf>
    <xf numFmtId="0" fontId="33" fillId="4" borderId="75" xfId="1" applyFont="1" applyFill="1" applyBorder="1" applyProtection="1">
      <protection locked="0" hidden="1"/>
    </xf>
    <xf numFmtId="49" fontId="33" fillId="4" borderId="75" xfId="1" applyNumberFormat="1" applyFont="1" applyFill="1" applyBorder="1" applyProtection="1">
      <protection locked="0" hidden="1"/>
    </xf>
    <xf numFmtId="0" fontId="38" fillId="4" borderId="75" xfId="1" applyFont="1" applyFill="1" applyBorder="1" applyAlignment="1" applyProtection="1">
      <protection locked="0"/>
    </xf>
    <xf numFmtId="49" fontId="38" fillId="4" borderId="75" xfId="1" applyNumberFormat="1" applyFont="1" applyFill="1" applyBorder="1" applyAlignment="1" applyProtection="1">
      <alignment horizontal="center"/>
      <protection locked="0" hidden="1"/>
    </xf>
    <xf numFmtId="49" fontId="38" fillId="4" borderId="75" xfId="1" applyNumberFormat="1" applyFont="1" applyFill="1" applyBorder="1" applyProtection="1">
      <protection locked="0" hidden="1"/>
    </xf>
    <xf numFmtId="165" fontId="37" fillId="2" borderId="90" xfId="1" applyNumberFormat="1" applyFont="1" applyBorder="1" applyAlignment="1" applyProtection="1">
      <alignment horizontal="center"/>
      <protection locked="0" hidden="1"/>
    </xf>
    <xf numFmtId="0" fontId="12" fillId="4" borderId="75" xfId="1" applyFont="1" applyFill="1" applyBorder="1" applyProtection="1">
      <protection locked="0" hidden="1"/>
    </xf>
    <xf numFmtId="49" fontId="12" fillId="4" borderId="75" xfId="1" applyNumberFormat="1" applyFont="1" applyFill="1" applyBorder="1" applyProtection="1">
      <protection locked="0" hidden="1"/>
    </xf>
    <xf numFmtId="0" fontId="37" fillId="4" borderId="75" xfId="1" applyFont="1" applyFill="1" applyBorder="1" applyAlignment="1" applyProtection="1">
      <protection locked="0"/>
    </xf>
    <xf numFmtId="49" fontId="37" fillId="4" borderId="75" xfId="1" applyNumberFormat="1" applyFont="1" applyFill="1" applyBorder="1" applyAlignment="1" applyProtection="1">
      <alignment horizontal="center"/>
      <protection locked="0" hidden="1"/>
    </xf>
    <xf numFmtId="49" fontId="37" fillId="4" borderId="75" xfId="1" applyNumberFormat="1" applyFont="1" applyFill="1" applyBorder="1" applyProtection="1">
      <protection locked="0" hidden="1"/>
    </xf>
    <xf numFmtId="0" fontId="12" fillId="4" borderId="0" xfId="1" applyFont="1" applyFill="1" applyProtection="1">
      <protection locked="0" hidden="1"/>
    </xf>
    <xf numFmtId="49" fontId="12" fillId="4" borderId="0" xfId="1" applyNumberFormat="1" applyFont="1" applyFill="1" applyProtection="1">
      <protection locked="0" hidden="1"/>
    </xf>
    <xf numFmtId="49" fontId="39" fillId="4" borderId="0" xfId="1" applyNumberFormat="1" applyFont="1" applyFill="1" applyProtection="1">
      <protection locked="0" hidden="1"/>
    </xf>
    <xf numFmtId="0" fontId="39" fillId="4" borderId="0" xfId="1" applyFont="1" applyFill="1" applyProtection="1">
      <protection locked="0" hidden="1"/>
    </xf>
    <xf numFmtId="0" fontId="40" fillId="4" borderId="0" xfId="1" applyFont="1" applyFill="1" applyAlignment="1" applyProtection="1">
      <protection locked="0"/>
    </xf>
    <xf numFmtId="49" fontId="40" fillId="4" borderId="0" xfId="1" applyNumberFormat="1" applyFont="1" applyFill="1" applyAlignment="1" applyProtection="1">
      <alignment horizontal="center"/>
      <protection locked="0" hidden="1"/>
    </xf>
    <xf numFmtId="49" fontId="37" fillId="4" borderId="0" xfId="1" applyNumberFormat="1" applyFont="1" applyFill="1" applyProtection="1">
      <protection locked="0" hidden="1"/>
    </xf>
    <xf numFmtId="0" fontId="37" fillId="4" borderId="0" xfId="1" applyFont="1" applyFill="1" applyAlignment="1" applyProtection="1">
      <protection locked="0"/>
    </xf>
    <xf numFmtId="49" fontId="37" fillId="4" borderId="0" xfId="1" applyNumberFormat="1" applyFont="1" applyFill="1" applyAlignment="1" applyProtection="1">
      <alignment horizontal="center"/>
      <protection locked="0" hidden="1"/>
    </xf>
    <xf numFmtId="0" fontId="37" fillId="2" borderId="78" xfId="1" applyFont="1" applyBorder="1" applyAlignment="1" applyProtection="1">
      <alignment horizontal="center"/>
      <protection locked="0" hidden="1"/>
    </xf>
    <xf numFmtId="0" fontId="37" fillId="2" borderId="0" xfId="1" applyFont="1" applyBorder="1" applyAlignment="1" applyProtection="1">
      <alignment horizontal="center"/>
      <protection locked="0" hidden="1"/>
    </xf>
    <xf numFmtId="0" fontId="37" fillId="2" borderId="77" xfId="1" applyFont="1" applyBorder="1" applyAlignment="1" applyProtection="1">
      <alignment horizontal="center"/>
      <protection locked="0" hidden="1"/>
    </xf>
    <xf numFmtId="0" fontId="37" fillId="2" borderId="78" xfId="1" applyFont="1" applyBorder="1" applyAlignment="1" applyProtection="1">
      <alignment shrinkToFit="1"/>
      <protection locked="0" hidden="1"/>
    </xf>
    <xf numFmtId="0" fontId="37" fillId="2" borderId="77" xfId="1" applyFont="1" applyBorder="1" applyAlignment="1" applyProtection="1">
      <alignment shrinkToFit="1"/>
      <protection locked="0" hidden="1"/>
    </xf>
    <xf numFmtId="0" fontId="12" fillId="2" borderId="90" xfId="1" applyFont="1" applyBorder="1" applyProtection="1">
      <protection locked="0" hidden="1"/>
    </xf>
    <xf numFmtId="0" fontId="12" fillId="2" borderId="91" xfId="1" applyBorder="1" applyAlignment="1" applyProtection="1">
      <alignment horizontal="center"/>
      <protection locked="0" hidden="1"/>
    </xf>
    <xf numFmtId="0" fontId="37" fillId="4" borderId="75" xfId="1" applyFont="1" applyFill="1" applyBorder="1" applyProtection="1">
      <protection locked="0"/>
    </xf>
    <xf numFmtId="0" fontId="41" fillId="2" borderId="86" xfId="1" applyFont="1" applyBorder="1" applyAlignment="1" applyProtection="1">
      <alignment horizontal="center"/>
      <protection hidden="1"/>
    </xf>
    <xf numFmtId="0" fontId="44" fillId="2" borderId="87" xfId="1" applyFont="1" applyBorder="1" applyAlignment="1" applyProtection="1">
      <alignment vertical="center" textRotation="41"/>
      <protection hidden="1"/>
    </xf>
    <xf numFmtId="0" fontId="12" fillId="5" borderId="0" xfId="1" applyFill="1" applyProtection="1">
      <protection hidden="1"/>
    </xf>
    <xf numFmtId="49" fontId="12" fillId="5" borderId="0" xfId="1" applyNumberFormat="1" applyFill="1" applyProtection="1">
      <protection hidden="1"/>
    </xf>
    <xf numFmtId="0" fontId="41" fillId="2" borderId="91" xfId="1" applyFont="1" applyBorder="1" applyAlignment="1" applyProtection="1">
      <alignment horizontal="center"/>
      <protection hidden="1"/>
    </xf>
    <xf numFmtId="0" fontId="44" fillId="2" borderId="92" xfId="1" applyFont="1" applyBorder="1" applyAlignment="1" applyProtection="1">
      <alignment vertical="center" textRotation="41"/>
      <protection hidden="1"/>
    </xf>
    <xf numFmtId="3" fontId="12" fillId="2" borderId="0" xfId="1" applyNumberFormat="1" applyAlignment="1" applyProtection="1">
      <protection hidden="1"/>
    </xf>
    <xf numFmtId="0" fontId="37" fillId="2" borderId="0" xfId="1" applyFont="1" applyAlignment="1" applyProtection="1">
      <protection hidden="1"/>
    </xf>
    <xf numFmtId="3" fontId="37" fillId="2" borderId="0" xfId="1" applyNumberFormat="1" applyFont="1" applyAlignment="1" applyProtection="1">
      <alignment horizontal="center"/>
      <protection hidden="1"/>
    </xf>
    <xf numFmtId="49" fontId="37" fillId="2" borderId="0" xfId="1" applyNumberFormat="1" applyFont="1" applyProtection="1">
      <protection hidden="1"/>
    </xf>
    <xf numFmtId="0" fontId="37" fillId="2" borderId="86" xfId="1" applyFont="1" applyBorder="1" applyProtection="1">
      <protection hidden="1"/>
    </xf>
    <xf numFmtId="49" fontId="37" fillId="5" borderId="0" xfId="1" applyNumberFormat="1" applyFont="1" applyFill="1" applyProtection="1">
      <protection hidden="1"/>
    </xf>
    <xf numFmtId="0" fontId="37" fillId="2" borderId="0" xfId="1" applyFont="1" applyProtection="1">
      <protection hidden="1"/>
    </xf>
    <xf numFmtId="0" fontId="12" fillId="2" borderId="0" xfId="1" applyBorder="1" applyAlignment="1" applyProtection="1">
      <alignment horizontal="left" indent="1"/>
      <protection hidden="1"/>
    </xf>
    <xf numFmtId="0" fontId="47" fillId="2" borderId="0" xfId="1" applyFont="1" applyBorder="1" applyAlignment="1" applyProtection="1">
      <alignment horizontal="center"/>
      <protection hidden="1"/>
    </xf>
    <xf numFmtId="0" fontId="47" fillId="2" borderId="0" xfId="1" applyFont="1" applyBorder="1" applyAlignment="1" applyProtection="1">
      <alignment horizontal="left" indent="1"/>
      <protection hidden="1"/>
    </xf>
    <xf numFmtId="0" fontId="15" fillId="2" borderId="0" xfId="1" applyFont="1" applyBorder="1" applyAlignment="1" applyProtection="1">
      <alignment horizontal="left" indent="1"/>
      <protection hidden="1"/>
    </xf>
    <xf numFmtId="0" fontId="12" fillId="2" borderId="87" xfId="1" applyBorder="1" applyAlignment="1" applyProtection="1">
      <alignment horizontal="left" wrapText="1" indent="1"/>
      <protection hidden="1"/>
    </xf>
    <xf numFmtId="0" fontId="12" fillId="2" borderId="88" xfId="1" applyBorder="1" applyAlignment="1" applyProtection="1">
      <alignment horizontal="left" wrapText="1" indent="1"/>
      <protection hidden="1"/>
    </xf>
    <xf numFmtId="0" fontId="12" fillId="2" borderId="89" xfId="1" applyBorder="1" applyAlignment="1" applyProtection="1">
      <alignment horizontal="left" indent="1"/>
      <protection hidden="1"/>
    </xf>
    <xf numFmtId="165" fontId="48" fillId="2" borderId="96" xfId="1" applyNumberFormat="1" applyFont="1" applyBorder="1" applyAlignment="1" applyProtection="1">
      <alignment horizontal="center" vertical="center"/>
      <protection locked="0" hidden="1"/>
    </xf>
    <xf numFmtId="165" fontId="48" fillId="2" borderId="97" xfId="1" applyNumberFormat="1" applyFont="1" applyBorder="1" applyAlignment="1" applyProtection="1">
      <alignment horizontal="center" vertical="center"/>
      <protection locked="0" hidden="1"/>
    </xf>
    <xf numFmtId="164" fontId="47" fillId="2" borderId="97" xfId="1" applyNumberFormat="1" applyFont="1" applyBorder="1" applyAlignment="1" applyProtection="1">
      <alignment horizontal="center" vertical="center"/>
      <protection locked="0" hidden="1"/>
    </xf>
    <xf numFmtId="164" fontId="47" fillId="2" borderId="98" xfId="1" applyNumberFormat="1" applyFont="1" applyBorder="1" applyAlignment="1" applyProtection="1">
      <alignment horizontal="center" vertical="center"/>
      <protection locked="0" hidden="1"/>
    </xf>
    <xf numFmtId="0" fontId="47" fillId="2" borderId="99" xfId="1" applyFont="1" applyBorder="1" applyAlignment="1" applyProtection="1">
      <alignment horizontal="center"/>
      <protection hidden="1"/>
    </xf>
    <xf numFmtId="0" fontId="47" fillId="2" borderId="76" xfId="1" applyFont="1" applyBorder="1" applyAlignment="1" applyProtection="1">
      <alignment horizontal="center"/>
      <protection hidden="1"/>
    </xf>
    <xf numFmtId="0" fontId="47" fillId="2" borderId="76" xfId="1" applyFont="1" applyBorder="1" applyAlignment="1" applyProtection="1">
      <alignment horizontal="left" indent="1"/>
      <protection hidden="1"/>
    </xf>
    <xf numFmtId="0" fontId="47" fillId="2" borderId="100" xfId="1" applyFont="1" applyBorder="1" applyAlignment="1" applyProtection="1">
      <alignment horizontal="left" indent="1"/>
      <protection hidden="1"/>
    </xf>
    <xf numFmtId="0" fontId="47" fillId="2" borderId="101" xfId="1" applyFont="1" applyBorder="1" applyAlignment="1" applyProtection="1">
      <alignment horizontal="center"/>
      <protection hidden="1"/>
    </xf>
    <xf numFmtId="0" fontId="12" fillId="2" borderId="76" xfId="1" applyBorder="1" applyProtection="1">
      <protection hidden="1"/>
    </xf>
    <xf numFmtId="0" fontId="47" fillId="2" borderId="102" xfId="1" applyFont="1" applyBorder="1" applyAlignment="1" applyProtection="1">
      <alignment horizontal="center"/>
      <protection hidden="1"/>
    </xf>
    <xf numFmtId="0" fontId="47" fillId="2" borderId="103" xfId="1" applyFont="1" applyBorder="1" applyAlignment="1" applyProtection="1">
      <alignment horizontal="center"/>
      <protection hidden="1"/>
    </xf>
    <xf numFmtId="0" fontId="47" fillId="2" borderId="104" xfId="1" applyFont="1" applyBorder="1" applyAlignment="1" applyProtection="1">
      <alignment horizontal="left" indent="1"/>
      <protection hidden="1"/>
    </xf>
    <xf numFmtId="0" fontId="47" fillId="2" borderId="105" xfId="1" applyFont="1" applyBorder="1" applyAlignment="1" applyProtection="1">
      <alignment horizontal="left" indent="1"/>
      <protection hidden="1"/>
    </xf>
    <xf numFmtId="0" fontId="50" fillId="2" borderId="106" xfId="1" applyFont="1" applyBorder="1" applyAlignment="1" applyProtection="1">
      <alignment horizontal="left" indent="1"/>
      <protection hidden="1"/>
    </xf>
    <xf numFmtId="0" fontId="47" fillId="2" borderId="107" xfId="1" applyFont="1" applyBorder="1" applyAlignment="1" applyProtection="1">
      <alignment horizontal="left" indent="1"/>
      <protection hidden="1"/>
    </xf>
    <xf numFmtId="0" fontId="47" fillId="2" borderId="108" xfId="1" applyFont="1" applyBorder="1" applyAlignment="1" applyProtection="1">
      <alignment horizontal="left" indent="1"/>
      <protection hidden="1"/>
    </xf>
    <xf numFmtId="0" fontId="47" fillId="2" borderId="109" xfId="1" applyFont="1" applyBorder="1" applyAlignment="1" applyProtection="1">
      <alignment horizontal="left" indent="1"/>
      <protection hidden="1"/>
    </xf>
    <xf numFmtId="0" fontId="47" fillId="2" borderId="78" xfId="1" applyFont="1" applyBorder="1" applyAlignment="1" applyProtection="1">
      <alignment horizontal="left" indent="1"/>
      <protection hidden="1"/>
    </xf>
    <xf numFmtId="0" fontId="15" fillId="2" borderId="77" xfId="1" applyFont="1" applyBorder="1" applyAlignment="1" applyProtection="1">
      <alignment horizontal="left" indent="1"/>
      <protection hidden="1"/>
    </xf>
    <xf numFmtId="0" fontId="47" fillId="2" borderId="77" xfId="1" applyFont="1" applyBorder="1" applyAlignment="1" applyProtection="1">
      <alignment horizontal="left" indent="1"/>
      <protection hidden="1"/>
    </xf>
    <xf numFmtId="0" fontId="47" fillId="2" borderId="0" xfId="1" applyFont="1" applyAlignment="1" applyProtection="1">
      <alignment horizontal="right"/>
      <protection hidden="1"/>
    </xf>
    <xf numFmtId="0" fontId="52" fillId="2" borderId="0" xfId="1" applyFont="1" applyProtection="1">
      <protection hidden="1"/>
    </xf>
    <xf numFmtId="0" fontId="53" fillId="2" borderId="0" xfId="1" applyFont="1" applyProtection="1">
      <protection hidden="1"/>
    </xf>
    <xf numFmtId="0" fontId="37" fillId="2" borderId="0" xfId="1" applyFont="1" applyBorder="1" applyAlignment="1" applyProtection="1">
      <alignment horizontal="left" indent="1"/>
      <protection hidden="1"/>
    </xf>
    <xf numFmtId="0" fontId="47" fillId="2" borderId="0" xfId="1" applyFont="1" applyAlignment="1" applyProtection="1">
      <alignment horizontal="right" indent="1"/>
      <protection hidden="1"/>
    </xf>
    <xf numFmtId="0" fontId="51" fillId="2" borderId="0" xfId="1" applyFont="1" applyBorder="1" applyAlignment="1" applyProtection="1">
      <alignment horizontal="left" indent="1"/>
      <protection hidden="1"/>
    </xf>
    <xf numFmtId="0" fontId="12" fillId="2" borderId="0" xfId="1" applyFill="1" applyAlignment="1" applyProtection="1">
      <protection hidden="1"/>
    </xf>
    <xf numFmtId="0" fontId="47" fillId="2" borderId="0" xfId="1" applyFont="1" applyBorder="1" applyAlignment="1" applyProtection="1">
      <alignment horizontal="right"/>
      <protection hidden="1"/>
    </xf>
    <xf numFmtId="0" fontId="47" fillId="2" borderId="0" xfId="1" applyFont="1" applyAlignment="1" applyProtection="1">
      <alignment horizontal="left" indent="1"/>
      <protection hidden="1"/>
    </xf>
    <xf numFmtId="0" fontId="53" fillId="6" borderId="112" xfId="1" applyFont="1" applyFill="1" applyBorder="1" applyAlignment="1" applyProtection="1">
      <alignment horizontal="center" vertical="center"/>
      <protection hidden="1"/>
    </xf>
    <xf numFmtId="0" fontId="53" fillId="7" borderId="79" xfId="1" applyFont="1" applyFill="1" applyBorder="1" applyAlignment="1" applyProtection="1">
      <alignment horizontal="center" vertical="center"/>
      <protection hidden="1"/>
    </xf>
    <xf numFmtId="0" fontId="55" fillId="2" borderId="115" xfId="1" applyFont="1" applyFill="1" applyBorder="1" applyAlignment="1" applyProtection="1">
      <alignment horizontal="center" vertical="center"/>
      <protection hidden="1"/>
    </xf>
    <xf numFmtId="0" fontId="56" fillId="6" borderId="112" xfId="1" applyFont="1" applyFill="1" applyBorder="1" applyAlignment="1" applyProtection="1">
      <alignment horizontal="center" vertical="center"/>
      <protection hidden="1"/>
    </xf>
    <xf numFmtId="0" fontId="56" fillId="6" borderId="116" xfId="1" applyFont="1" applyFill="1" applyBorder="1" applyAlignment="1" applyProtection="1">
      <alignment horizontal="center" vertical="center"/>
      <protection hidden="1"/>
    </xf>
    <xf numFmtId="0" fontId="56" fillId="6" borderId="117" xfId="1" applyFont="1" applyFill="1" applyBorder="1" applyAlignment="1" applyProtection="1">
      <alignment horizontal="center" vertical="center"/>
      <protection hidden="1"/>
    </xf>
    <xf numFmtId="0" fontId="56" fillId="6" borderId="118" xfId="1" applyFont="1" applyFill="1" applyBorder="1" applyAlignment="1" applyProtection="1">
      <alignment horizontal="center" vertical="center"/>
      <protection hidden="1"/>
    </xf>
    <xf numFmtId="0" fontId="54" fillId="2" borderId="119" xfId="1" applyFont="1" applyBorder="1" applyAlignment="1" applyProtection="1">
      <alignment horizontal="right" vertical="center"/>
      <protection hidden="1"/>
    </xf>
    <xf numFmtId="0" fontId="12" fillId="2" borderId="119" xfId="1" applyBorder="1" applyAlignment="1" applyProtection="1">
      <alignment vertical="center"/>
      <protection hidden="1"/>
    </xf>
    <xf numFmtId="0" fontId="12" fillId="2" borderId="120" xfId="1" applyBorder="1" applyAlignment="1" applyProtection="1">
      <alignment vertical="center"/>
      <protection hidden="1"/>
    </xf>
    <xf numFmtId="0" fontId="30" fillId="2" borderId="122" xfId="1" applyFont="1" applyBorder="1" applyAlignment="1" applyProtection="1">
      <alignment horizontal="center" vertical="center"/>
      <protection hidden="1"/>
    </xf>
    <xf numFmtId="0" fontId="56" fillId="7" borderId="123" xfId="1" applyFont="1" applyFill="1" applyBorder="1" applyAlignment="1" applyProtection="1">
      <alignment horizontal="center" vertical="center"/>
      <protection hidden="1"/>
    </xf>
    <xf numFmtId="0" fontId="56" fillId="7" borderId="124" xfId="1" applyFont="1" applyFill="1" applyBorder="1" applyAlignment="1" applyProtection="1">
      <alignment horizontal="center" vertical="center"/>
      <protection hidden="1"/>
    </xf>
    <xf numFmtId="0" fontId="56" fillId="7" borderId="125" xfId="1" applyFont="1" applyFill="1" applyBorder="1" applyAlignment="1" applyProtection="1">
      <alignment horizontal="center" vertical="center"/>
      <protection hidden="1"/>
    </xf>
    <xf numFmtId="0" fontId="56" fillId="7" borderId="126" xfId="1" applyFont="1" applyFill="1" applyBorder="1" applyAlignment="1" applyProtection="1">
      <alignment horizontal="center" vertical="center"/>
      <protection hidden="1"/>
    </xf>
    <xf numFmtId="0" fontId="47" fillId="7" borderId="121" xfId="1" applyFont="1" applyFill="1" applyBorder="1" applyAlignment="1" applyProtection="1">
      <alignment horizontal="center" vertical="center"/>
      <protection hidden="1"/>
    </xf>
    <xf numFmtId="0" fontId="50" fillId="2" borderId="0" xfId="1" applyFont="1" applyBorder="1" applyAlignment="1" applyProtection="1">
      <alignment horizontal="center" vertical="center"/>
      <protection hidden="1"/>
    </xf>
    <xf numFmtId="0" fontId="50" fillId="2" borderId="88" xfId="1" applyFont="1" applyBorder="1" applyAlignment="1" applyProtection="1">
      <alignment horizontal="center" vertical="center"/>
      <protection hidden="1"/>
    </xf>
    <xf numFmtId="0" fontId="47" fillId="2" borderId="89" xfId="1" applyFont="1" applyBorder="1" applyAlignment="1" applyProtection="1">
      <alignment horizontal="center" vertical="center"/>
      <protection hidden="1"/>
    </xf>
    <xf numFmtId="0" fontId="57" fillId="2" borderId="0" xfId="1" applyFont="1" applyBorder="1" applyAlignment="1" applyProtection="1">
      <alignment horizontal="center" vertical="center"/>
      <protection hidden="1"/>
    </xf>
    <xf numFmtId="0" fontId="50" fillId="2" borderId="93" xfId="1" applyFont="1" applyBorder="1" applyAlignment="1" applyProtection="1">
      <alignment horizontal="center" vertical="center"/>
      <protection hidden="1"/>
    </xf>
    <xf numFmtId="0" fontId="47" fillId="2" borderId="94" xfId="1" applyFont="1" applyBorder="1" applyAlignment="1" applyProtection="1">
      <alignment horizontal="center" vertical="center"/>
      <protection hidden="1"/>
    </xf>
    <xf numFmtId="0" fontId="57" fillId="2" borderId="0" xfId="1" applyFont="1" applyAlignment="1" applyProtection="1">
      <alignment horizontal="center" vertical="center"/>
      <protection hidden="1"/>
    </xf>
    <xf numFmtId="0" fontId="50" fillId="2" borderId="131" xfId="1" applyFont="1" applyBorder="1" applyAlignment="1" applyProtection="1">
      <alignment horizontal="center" vertical="center"/>
      <protection hidden="1"/>
    </xf>
    <xf numFmtId="0" fontId="50" fillId="6" borderId="132" xfId="1" applyFont="1" applyFill="1" applyBorder="1" applyAlignment="1" applyProtection="1">
      <alignment horizontal="center" vertical="center"/>
      <protection hidden="1"/>
    </xf>
    <xf numFmtId="0" fontId="50" fillId="2" borderId="133" xfId="1" applyFont="1" applyBorder="1" applyAlignment="1" applyProtection="1">
      <alignment horizontal="center" vertical="center"/>
      <protection locked="0" hidden="1"/>
    </xf>
    <xf numFmtId="0" fontId="50" fillId="2" borderId="134" xfId="1" applyFont="1" applyBorder="1" applyAlignment="1" applyProtection="1">
      <alignment horizontal="center" vertical="center"/>
      <protection locked="0" hidden="1"/>
    </xf>
    <xf numFmtId="49" fontId="16" fillId="6" borderId="135" xfId="1" applyNumberFormat="1" applyFont="1" applyFill="1" applyBorder="1" applyAlignment="1" applyProtection="1">
      <alignment horizontal="center" vertical="center" shrinkToFit="1"/>
      <protection hidden="1"/>
    </xf>
    <xf numFmtId="0" fontId="50" fillId="2" borderId="137" xfId="1" applyFont="1" applyBorder="1" applyAlignment="1" applyProtection="1">
      <alignment horizontal="center" vertical="center"/>
      <protection hidden="1"/>
    </xf>
    <xf numFmtId="0" fontId="50" fillId="6" borderId="138" xfId="1" applyFont="1" applyFill="1" applyBorder="1" applyAlignment="1" applyProtection="1">
      <alignment horizontal="center" vertical="center"/>
      <protection hidden="1"/>
    </xf>
    <xf numFmtId="0" fontId="50" fillId="2" borderId="139" xfId="1" applyFont="1" applyBorder="1" applyAlignment="1" applyProtection="1">
      <alignment horizontal="center" vertical="center"/>
      <protection locked="0" hidden="1"/>
    </xf>
    <xf numFmtId="0" fontId="50" fillId="2" borderId="140" xfId="1" applyFont="1" applyBorder="1" applyAlignment="1" applyProtection="1">
      <alignment horizontal="center" vertical="center"/>
      <protection locked="0" hidden="1"/>
    </xf>
    <xf numFmtId="49" fontId="16" fillId="6" borderId="141" xfId="1" applyNumberFormat="1" applyFont="1" applyFill="1" applyBorder="1" applyAlignment="1" applyProtection="1">
      <alignment horizontal="center" vertical="center" shrinkToFit="1"/>
      <protection hidden="1"/>
    </xf>
    <xf numFmtId="0" fontId="47" fillId="2" borderId="94" xfId="1" applyNumberFormat="1" applyFont="1" applyBorder="1" applyAlignment="1" applyProtection="1">
      <alignment horizontal="center" vertical="center"/>
      <protection hidden="1"/>
    </xf>
    <xf numFmtId="0" fontId="59" fillId="2" borderId="136" xfId="2" applyFont="1" applyFill="1" applyBorder="1" applyAlignment="1" applyProtection="1">
      <alignment horizontal="center" vertical="center"/>
    </xf>
    <xf numFmtId="0" fontId="50" fillId="6" borderId="144" xfId="1" applyFont="1" applyFill="1" applyBorder="1" applyAlignment="1" applyProtection="1">
      <alignment horizontal="center" vertical="center"/>
      <protection hidden="1"/>
    </xf>
    <xf numFmtId="0" fontId="50" fillId="2" borderId="145" xfId="1" applyFont="1" applyBorder="1" applyAlignment="1" applyProtection="1">
      <alignment horizontal="center" vertical="center"/>
      <protection locked="0" hidden="1"/>
    </xf>
    <xf numFmtId="0" fontId="50" fillId="2" borderId="146" xfId="1" applyFont="1" applyBorder="1" applyAlignment="1" applyProtection="1">
      <alignment horizontal="center" vertical="center"/>
      <protection locked="0" hidden="1"/>
    </xf>
    <xf numFmtId="0" fontId="59" fillId="2" borderId="147" xfId="2" applyFont="1" applyFill="1" applyBorder="1" applyAlignment="1" applyProtection="1">
      <alignment horizontal="center" vertical="center"/>
    </xf>
    <xf numFmtId="0" fontId="47" fillId="2" borderId="86" xfId="1" applyFont="1" applyBorder="1" applyAlignment="1" applyProtection="1">
      <alignment horizontal="center" vertical="top"/>
      <protection hidden="1"/>
    </xf>
    <xf numFmtId="0" fontId="47" fillId="2" borderId="148" xfId="1" applyFont="1" applyBorder="1" applyAlignment="1" applyProtection="1">
      <alignment horizontal="center" vertical="top"/>
      <protection hidden="1"/>
    </xf>
    <xf numFmtId="0" fontId="47" fillId="2" borderId="149" xfId="1" applyFont="1" applyBorder="1" applyAlignment="1" applyProtection="1">
      <alignment horizontal="center" vertical="top"/>
      <protection hidden="1"/>
    </xf>
    <xf numFmtId="0" fontId="47" fillId="2" borderId="150" xfId="1" applyFont="1" applyBorder="1" applyAlignment="1" applyProtection="1">
      <alignment horizontal="center" vertical="top"/>
      <protection hidden="1"/>
    </xf>
    <xf numFmtId="0" fontId="47" fillId="2" borderId="91" xfId="1" applyFont="1" applyBorder="1" applyAlignment="1" applyProtection="1">
      <alignment horizontal="center"/>
      <protection hidden="1"/>
    </xf>
    <xf numFmtId="0" fontId="54" fillId="2" borderId="120" xfId="1" applyFont="1" applyFill="1" applyBorder="1" applyAlignment="1" applyProtection="1">
      <alignment horizontal="left" vertical="top" indent="1"/>
      <protection hidden="1"/>
    </xf>
    <xf numFmtId="0" fontId="62" fillId="2" borderId="0" xfId="1" applyFont="1" applyProtection="1">
      <protection hidden="1"/>
    </xf>
    <xf numFmtId="0" fontId="47" fillId="2" borderId="0" xfId="1" applyFont="1" applyAlignment="1" applyProtection="1">
      <alignment horizontal="center" wrapText="1"/>
      <protection hidden="1"/>
    </xf>
    <xf numFmtId="0" fontId="47" fillId="2" borderId="93" xfId="1" applyFont="1" applyBorder="1" applyAlignment="1" applyProtection="1">
      <alignment horizontal="right"/>
      <protection hidden="1"/>
    </xf>
    <xf numFmtId="0" fontId="47" fillId="2" borderId="93" xfId="1" applyFont="1" applyBorder="1" applyAlignment="1" applyProtection="1">
      <protection hidden="1"/>
    </xf>
    <xf numFmtId="0" fontId="48" fillId="2" borderId="96" xfId="1" applyFont="1" applyBorder="1" applyAlignment="1" applyProtection="1">
      <alignment horizontal="center" vertical="center"/>
      <protection locked="0" hidden="1"/>
    </xf>
    <xf numFmtId="0" fontId="48" fillId="2" borderId="97" xfId="1" applyFont="1" applyBorder="1" applyAlignment="1" applyProtection="1">
      <alignment horizontal="center" vertical="center"/>
      <protection locked="0" hidden="1"/>
    </xf>
    <xf numFmtId="0" fontId="54" fillId="2" borderId="0" xfId="1" applyFont="1" applyBorder="1" applyAlignment="1" applyProtection="1">
      <alignment horizontal="center" vertical="center"/>
      <protection hidden="1"/>
    </xf>
    <xf numFmtId="0" fontId="61" fillId="9" borderId="159" xfId="1" applyFont="1" applyFill="1" applyBorder="1" applyAlignment="1" applyProtection="1">
      <alignment horizontal="center" vertical="center"/>
      <protection hidden="1"/>
    </xf>
    <xf numFmtId="0" fontId="53" fillId="2" borderId="159" xfId="1" applyFont="1" applyBorder="1" applyAlignment="1" applyProtection="1">
      <alignment horizontal="center" vertical="center"/>
      <protection hidden="1"/>
    </xf>
    <xf numFmtId="0" fontId="56" fillId="2" borderId="159" xfId="1" applyFont="1" applyBorder="1" applyAlignment="1" applyProtection="1">
      <alignment horizontal="center" vertical="center"/>
      <protection hidden="1"/>
    </xf>
    <xf numFmtId="0" fontId="56" fillId="2" borderId="160" xfId="1" applyFont="1" applyBorder="1" applyAlignment="1" applyProtection="1">
      <alignment horizontal="center" vertical="center"/>
      <protection hidden="1"/>
    </xf>
    <xf numFmtId="0" fontId="56" fillId="2" borderId="161" xfId="1" applyFont="1" applyBorder="1" applyAlignment="1" applyProtection="1">
      <alignment horizontal="center" vertical="center"/>
      <protection hidden="1"/>
    </xf>
    <xf numFmtId="0" fontId="56" fillId="2" borderId="162" xfId="1" applyFont="1" applyBorder="1" applyAlignment="1" applyProtection="1">
      <alignment horizontal="center" vertical="center"/>
      <protection hidden="1"/>
    </xf>
    <xf numFmtId="0" fontId="54" fillId="2" borderId="112" xfId="1" applyFont="1" applyBorder="1" applyAlignment="1" applyProtection="1">
      <alignment horizontal="right" vertical="center"/>
      <protection hidden="1"/>
    </xf>
    <xf numFmtId="0" fontId="12" fillId="2" borderId="163" xfId="1" applyBorder="1" applyAlignment="1" applyProtection="1">
      <alignment vertical="center"/>
      <protection hidden="1"/>
    </xf>
    <xf numFmtId="0" fontId="12" fillId="2" borderId="164" xfId="1" applyBorder="1" applyAlignment="1" applyProtection="1">
      <alignment vertical="center"/>
      <protection hidden="1"/>
    </xf>
    <xf numFmtId="0" fontId="56" fillId="2" borderId="166" xfId="1" applyFont="1" applyBorder="1" applyAlignment="1" applyProtection="1">
      <alignment horizontal="center" vertical="center"/>
      <protection hidden="1"/>
    </xf>
    <xf numFmtId="0" fontId="56" fillId="2" borderId="167" xfId="1" applyFont="1" applyBorder="1" applyAlignment="1" applyProtection="1">
      <alignment horizontal="center" vertical="center"/>
      <protection hidden="1"/>
    </xf>
    <xf numFmtId="0" fontId="56" fillId="2" borderId="168" xfId="1" applyFont="1" applyBorder="1" applyAlignment="1" applyProtection="1">
      <alignment horizontal="center" vertical="center"/>
      <protection hidden="1"/>
    </xf>
    <xf numFmtId="0" fontId="47" fillId="2" borderId="169" xfId="1" applyFont="1" applyBorder="1" applyAlignment="1" applyProtection="1">
      <alignment horizontal="center" vertical="center"/>
      <protection hidden="1"/>
    </xf>
    <xf numFmtId="0" fontId="50" fillId="2" borderId="173" xfId="1" applyFont="1" applyBorder="1" applyAlignment="1" applyProtection="1">
      <alignment horizontal="center" vertical="center"/>
      <protection hidden="1"/>
    </xf>
    <xf numFmtId="0" fontId="50" fillId="2" borderId="174" xfId="1" applyFont="1" applyBorder="1" applyAlignment="1" applyProtection="1">
      <alignment horizontal="center" vertical="center"/>
      <protection hidden="1"/>
    </xf>
    <xf numFmtId="0" fontId="50" fillId="2" borderId="175" xfId="1" applyFont="1" applyBorder="1" applyAlignment="1" applyProtection="1">
      <alignment horizontal="center" vertical="center"/>
      <protection locked="0" hidden="1"/>
    </xf>
    <xf numFmtId="0" fontId="47" fillId="2" borderId="173" xfId="1" applyFont="1" applyBorder="1" applyAlignment="1" applyProtection="1">
      <alignment horizontal="center" vertical="center"/>
      <protection hidden="1"/>
    </xf>
    <xf numFmtId="0" fontId="50" fillId="2" borderId="178" xfId="1" applyFont="1" applyBorder="1" applyAlignment="1" applyProtection="1">
      <alignment horizontal="center" vertical="center"/>
      <protection hidden="1"/>
    </xf>
    <xf numFmtId="0" fontId="50" fillId="2" borderId="179" xfId="1" applyFont="1" applyBorder="1" applyAlignment="1" applyProtection="1">
      <alignment horizontal="center" vertical="center"/>
      <protection hidden="1"/>
    </xf>
    <xf numFmtId="0" fontId="50" fillId="2" borderId="97" xfId="1" applyFont="1" applyBorder="1" applyAlignment="1" applyProtection="1">
      <alignment horizontal="center" vertical="center"/>
      <protection locked="0" hidden="1"/>
    </xf>
    <xf numFmtId="0" fontId="50" fillId="2" borderId="180" xfId="1" applyFont="1" applyBorder="1" applyAlignment="1" applyProtection="1">
      <alignment horizontal="center" vertical="center"/>
      <protection locked="0" hidden="1"/>
    </xf>
    <xf numFmtId="0" fontId="47" fillId="2" borderId="178" xfId="1" applyFont="1" applyBorder="1" applyAlignment="1" applyProtection="1">
      <alignment horizontal="center" vertical="center"/>
      <protection hidden="1"/>
    </xf>
    <xf numFmtId="0" fontId="50" fillId="2" borderId="183" xfId="1" applyFont="1" applyBorder="1" applyAlignment="1" applyProtection="1">
      <alignment horizontal="center" vertical="center"/>
      <protection hidden="1"/>
    </xf>
    <xf numFmtId="0" fontId="50" fillId="2" borderId="184" xfId="1" applyFont="1" applyBorder="1" applyAlignment="1" applyProtection="1">
      <alignment horizontal="center" vertical="center"/>
      <protection hidden="1"/>
    </xf>
    <xf numFmtId="0" fontId="50" fillId="2" borderId="185" xfId="1" applyFont="1" applyBorder="1" applyAlignment="1" applyProtection="1">
      <alignment horizontal="center" vertical="center"/>
      <protection locked="0" hidden="1"/>
    </xf>
    <xf numFmtId="0" fontId="47" fillId="2" borderId="183" xfId="1" applyFont="1" applyBorder="1" applyAlignment="1" applyProtection="1">
      <alignment horizontal="center" vertical="center"/>
      <protection hidden="1"/>
    </xf>
    <xf numFmtId="0" fontId="47" fillId="2" borderId="187" xfId="1" applyFont="1" applyBorder="1" applyAlignment="1" applyProtection="1">
      <alignment horizontal="center" vertical="top"/>
      <protection hidden="1"/>
    </xf>
    <xf numFmtId="0" fontId="47" fillId="2" borderId="188" xfId="1" applyFont="1" applyBorder="1" applyAlignment="1" applyProtection="1">
      <alignment horizontal="center" vertical="top"/>
      <protection hidden="1"/>
    </xf>
    <xf numFmtId="0" fontId="47" fillId="2" borderId="189" xfId="1" applyFont="1" applyBorder="1" applyAlignment="1" applyProtection="1">
      <alignment horizontal="center" vertical="top"/>
      <protection hidden="1"/>
    </xf>
    <xf numFmtId="0" fontId="47" fillId="2" borderId="190" xfId="1" applyFont="1" applyBorder="1" applyAlignment="1" applyProtection="1">
      <alignment horizontal="center" vertical="top"/>
      <protection hidden="1"/>
    </xf>
    <xf numFmtId="0" fontId="47" fillId="2" borderId="191" xfId="1" applyFont="1" applyBorder="1" applyAlignment="1" applyProtection="1">
      <alignment horizontal="center" vertical="top"/>
      <protection hidden="1"/>
    </xf>
    <xf numFmtId="0" fontId="54" fillId="9" borderId="164" xfId="1" applyFont="1" applyFill="1" applyBorder="1" applyAlignment="1" applyProtection="1">
      <alignment horizontal="left" vertical="top" indent="1"/>
      <protection hidden="1"/>
    </xf>
    <xf numFmtId="0" fontId="0" fillId="2" borderId="0" xfId="4" applyFont="1" applyFill="1"/>
    <xf numFmtId="0" fontId="0" fillId="2" borderId="0" xfId="4" applyFont="1" applyFill="1" applyProtection="1">
      <protection hidden="1"/>
    </xf>
    <xf numFmtId="0" fontId="1" fillId="2" borderId="46" xfId="4" applyFont="1" applyFill="1" applyBorder="1" applyAlignment="1" applyProtection="1">
      <alignment horizontal="right"/>
      <protection hidden="1"/>
    </xf>
    <xf numFmtId="0" fontId="1" fillId="2" borderId="46" xfId="4" applyFont="1" applyFill="1" applyBorder="1" applyProtection="1">
      <protection hidden="1"/>
    </xf>
    <xf numFmtId="0" fontId="0" fillId="2" borderId="45" xfId="4" applyFont="1" applyFill="1" applyBorder="1" applyAlignment="1" applyProtection="1">
      <alignment horizontal="left" wrapText="1" indent="1"/>
      <protection hidden="1"/>
    </xf>
    <xf numFmtId="0" fontId="0" fillId="2" borderId="44" xfId="4" applyFont="1" applyFill="1" applyBorder="1" applyAlignment="1" applyProtection="1">
      <alignment horizontal="left" wrapText="1" indent="1"/>
      <protection hidden="1"/>
    </xf>
    <xf numFmtId="0" fontId="0" fillId="2" borderId="43" xfId="4" applyFont="1" applyFill="1" applyBorder="1" applyAlignment="1" applyProtection="1">
      <alignment horizontal="left" indent="1"/>
      <protection hidden="1"/>
    </xf>
    <xf numFmtId="0" fontId="8" fillId="2" borderId="48" xfId="4" applyFont="1" applyFill="1" applyBorder="1" applyAlignment="1" applyProtection="1">
      <alignment horizontal="center" vertical="center"/>
      <protection locked="0" hidden="1"/>
    </xf>
    <xf numFmtId="0" fontId="8" fillId="2" borderId="13" xfId="4" applyFont="1" applyFill="1" applyBorder="1" applyAlignment="1" applyProtection="1">
      <alignment horizontal="center" vertical="center"/>
      <protection locked="0" hidden="1"/>
    </xf>
    <xf numFmtId="164" fontId="1" fillId="2" borderId="13" xfId="4" applyNumberFormat="1" applyFont="1" applyFill="1" applyBorder="1" applyAlignment="1" applyProtection="1">
      <alignment horizontal="center" vertical="center"/>
      <protection locked="0" hidden="1"/>
    </xf>
    <xf numFmtId="0" fontId="1" fillId="2" borderId="0" xfId="4" applyFont="1" applyFill="1" applyAlignment="1" applyProtection="1">
      <alignment horizontal="left" indent="1"/>
      <protection hidden="1"/>
    </xf>
    <xf numFmtId="164" fontId="1" fillId="2" borderId="47" xfId="4" applyNumberFormat="1" applyFont="1" applyFill="1" applyBorder="1" applyAlignment="1" applyProtection="1">
      <alignment horizontal="center" vertical="center"/>
      <protection locked="0" hidden="1"/>
    </xf>
    <xf numFmtId="0" fontId="1" fillId="2" borderId="41" xfId="4" applyFont="1" applyFill="1" applyBorder="1" applyAlignment="1" applyProtection="1">
      <alignment horizontal="center"/>
      <protection hidden="1"/>
    </xf>
    <xf numFmtId="0" fontId="1" fillId="2" borderId="34" xfId="4" applyFont="1" applyFill="1" applyBorder="1" applyAlignment="1" applyProtection="1">
      <alignment horizontal="center"/>
      <protection hidden="1"/>
    </xf>
    <xf numFmtId="0" fontId="1" fillId="2" borderId="34" xfId="4" applyFont="1" applyFill="1" applyBorder="1" applyAlignment="1" applyProtection="1">
      <alignment horizontal="left" indent="1"/>
      <protection hidden="1"/>
    </xf>
    <xf numFmtId="0" fontId="1" fillId="2" borderId="33" xfId="4" applyFont="1" applyFill="1" applyBorder="1" applyAlignment="1" applyProtection="1">
      <alignment horizontal="left" indent="1"/>
      <protection hidden="1"/>
    </xf>
    <xf numFmtId="0" fontId="1" fillId="2" borderId="35" xfId="4" applyFont="1" applyFill="1" applyBorder="1" applyAlignment="1" applyProtection="1">
      <alignment horizontal="center"/>
      <protection hidden="1"/>
    </xf>
    <xf numFmtId="0" fontId="0" fillId="2" borderId="34" xfId="4" applyFont="1" applyFill="1" applyBorder="1" applyProtection="1">
      <protection hidden="1"/>
    </xf>
    <xf numFmtId="0" fontId="1" fillId="2" borderId="39" xfId="4" applyFont="1" applyFill="1" applyBorder="1" applyAlignment="1" applyProtection="1">
      <alignment horizontal="center"/>
      <protection hidden="1"/>
    </xf>
    <xf numFmtId="0" fontId="1" fillId="2" borderId="37" xfId="4" applyFont="1" applyFill="1" applyBorder="1" applyAlignment="1" applyProtection="1">
      <alignment horizontal="center"/>
      <protection hidden="1"/>
    </xf>
    <xf numFmtId="0" fontId="1" fillId="2" borderId="40" xfId="4" applyFont="1" applyFill="1" applyBorder="1" applyAlignment="1" applyProtection="1">
      <alignment horizontal="left" indent="1"/>
      <protection hidden="1"/>
    </xf>
    <xf numFmtId="0" fontId="1" fillId="2" borderId="31" xfId="4" applyFont="1" applyFill="1" applyBorder="1" applyAlignment="1" applyProtection="1">
      <alignment horizontal="left" indent="1"/>
      <protection hidden="1"/>
    </xf>
    <xf numFmtId="0" fontId="0" fillId="2" borderId="42" xfId="4" applyFont="1" applyFill="1" applyBorder="1" applyAlignment="1" applyProtection="1">
      <alignment horizontal="left" indent="1"/>
      <protection hidden="1"/>
    </xf>
    <xf numFmtId="0" fontId="1" fillId="2" borderId="32" xfId="4" applyFont="1" applyFill="1" applyBorder="1" applyAlignment="1" applyProtection="1">
      <alignment horizontal="left" indent="1"/>
      <protection hidden="1"/>
    </xf>
    <xf numFmtId="0" fontId="1" fillId="2" borderId="38" xfId="4" applyFont="1" applyFill="1" applyBorder="1" applyAlignment="1" applyProtection="1">
      <alignment horizontal="left" indent="1"/>
      <protection hidden="1"/>
    </xf>
    <xf numFmtId="0" fontId="1" fillId="2" borderId="36" xfId="4" applyFont="1" applyFill="1" applyBorder="1" applyAlignment="1" applyProtection="1">
      <alignment horizontal="left" indent="1"/>
      <protection hidden="1"/>
    </xf>
    <xf numFmtId="0" fontId="1" fillId="2" borderId="30" xfId="4" applyFont="1" applyFill="1" applyBorder="1" applyAlignment="1" applyProtection="1">
      <alignment horizontal="left" indent="1"/>
      <protection hidden="1"/>
    </xf>
    <xf numFmtId="0" fontId="7" fillId="2" borderId="0" xfId="4" applyFont="1" applyFill="1" applyAlignment="1" applyProtection="1">
      <alignment horizontal="left" indent="1"/>
      <protection hidden="1"/>
    </xf>
    <xf numFmtId="0" fontId="7" fillId="2" borderId="29" xfId="4" applyFont="1" applyFill="1" applyBorder="1" applyAlignment="1" applyProtection="1">
      <alignment horizontal="left" indent="1"/>
      <protection hidden="1"/>
    </xf>
    <xf numFmtId="0" fontId="1" fillId="2" borderId="29" xfId="4" applyFont="1" applyFill="1" applyBorder="1" applyAlignment="1" applyProtection="1">
      <alignment horizontal="left" indent="1"/>
      <protection hidden="1"/>
    </xf>
    <xf numFmtId="0" fontId="1" fillId="2" borderId="0" xfId="4" applyFont="1" applyFill="1" applyAlignment="1" applyProtection="1">
      <alignment horizontal="right"/>
      <protection hidden="1"/>
    </xf>
    <xf numFmtId="0" fontId="5" fillId="2" borderId="0" xfId="4" applyFont="1" applyFill="1" applyProtection="1">
      <protection hidden="1"/>
    </xf>
    <xf numFmtId="0" fontId="1" fillId="2" borderId="0" xfId="4" applyFont="1" applyFill="1" applyAlignment="1" applyProtection="1">
      <alignment horizontal="right" indent="1"/>
      <protection hidden="1"/>
    </xf>
    <xf numFmtId="0" fontId="2" fillId="2" borderId="0" xfId="4" applyFont="1" applyFill="1" applyAlignment="1" applyProtection="1">
      <alignment horizontal="center" vertical="center"/>
      <protection hidden="1"/>
    </xf>
    <xf numFmtId="0" fontId="6" fillId="3" borderId="28" xfId="4" applyFont="1" applyFill="1" applyBorder="1" applyAlignment="1" applyProtection="1">
      <alignment horizontal="center" vertical="center"/>
      <protection hidden="1"/>
    </xf>
    <xf numFmtId="0" fontId="5" fillId="2" borderId="28" xfId="4" applyFont="1" applyFill="1" applyBorder="1" applyAlignment="1" applyProtection="1">
      <alignment horizontal="center" vertical="center"/>
      <protection hidden="1"/>
    </xf>
    <xf numFmtId="0" fontId="4" fillId="2" borderId="28" xfId="4" applyFont="1" applyFill="1" applyBorder="1" applyAlignment="1" applyProtection="1">
      <alignment horizontal="center" vertical="center"/>
      <protection hidden="1"/>
    </xf>
    <xf numFmtId="0" fontId="4" fillId="2" borderId="27" xfId="4" applyFont="1" applyFill="1" applyBorder="1" applyAlignment="1" applyProtection="1">
      <alignment horizontal="center" vertical="center"/>
      <protection hidden="1"/>
    </xf>
    <xf numFmtId="0" fontId="4" fillId="2" borderId="26" xfId="4" applyFont="1" applyFill="1" applyBorder="1" applyAlignment="1" applyProtection="1">
      <alignment horizontal="center" vertical="center"/>
      <protection hidden="1"/>
    </xf>
    <xf numFmtId="0" fontId="4" fillId="2" borderId="25" xfId="4" applyFont="1" applyFill="1" applyBorder="1" applyAlignment="1" applyProtection="1">
      <alignment horizontal="center" vertical="center"/>
      <protection hidden="1"/>
    </xf>
    <xf numFmtId="0" fontId="2" fillId="2" borderId="24" xfId="4" applyFont="1" applyFill="1" applyBorder="1" applyAlignment="1" applyProtection="1">
      <alignment horizontal="right" vertical="center"/>
      <protection hidden="1"/>
    </xf>
    <xf numFmtId="0" fontId="0" fillId="2" borderId="23" xfId="4" applyFont="1" applyFill="1" applyBorder="1" applyAlignment="1" applyProtection="1">
      <alignment vertical="center"/>
      <protection hidden="1"/>
    </xf>
    <xf numFmtId="0" fontId="0" fillId="2" borderId="1" xfId="4" applyFont="1" applyFill="1" applyBorder="1" applyAlignment="1" applyProtection="1">
      <alignment vertical="center"/>
      <protection hidden="1"/>
    </xf>
    <xf numFmtId="0" fontId="4" fillId="2" borderId="20" xfId="4" applyFont="1" applyFill="1" applyBorder="1" applyAlignment="1" applyProtection="1">
      <alignment horizontal="center" vertical="center"/>
      <protection hidden="1"/>
    </xf>
    <xf numFmtId="0" fontId="4" fillId="2" borderId="22" xfId="4" applyFont="1" applyFill="1" applyBorder="1" applyAlignment="1" applyProtection="1">
      <alignment horizontal="center" vertical="center"/>
      <protection hidden="1"/>
    </xf>
    <xf numFmtId="0" fontId="4" fillId="2" borderId="21" xfId="4" applyFont="1" applyFill="1" applyBorder="1" applyAlignment="1" applyProtection="1">
      <alignment horizontal="center" vertical="center"/>
      <protection hidden="1"/>
    </xf>
    <xf numFmtId="0" fontId="1" fillId="2" borderId="19" xfId="4" applyFont="1" applyFill="1" applyBorder="1" applyAlignment="1" applyProtection="1">
      <alignment horizontal="center" vertical="center"/>
      <protection hidden="1"/>
    </xf>
    <xf numFmtId="0" fontId="0" fillId="2" borderId="15" xfId="4" applyFont="1" applyFill="1" applyBorder="1" applyAlignment="1" applyProtection="1">
      <alignment horizontal="center" vertical="center"/>
      <protection hidden="1"/>
    </xf>
    <xf numFmtId="0" fontId="0" fillId="2" borderId="18" xfId="4" applyFont="1" applyFill="1" applyBorder="1" applyAlignment="1" applyProtection="1">
      <alignment horizontal="center" vertical="center"/>
      <protection hidden="1"/>
    </xf>
    <xf numFmtId="0" fontId="0" fillId="2" borderId="17" xfId="4" applyFont="1" applyFill="1" applyBorder="1" applyAlignment="1" applyProtection="1">
      <alignment horizontal="center" vertical="center"/>
      <protection locked="0" hidden="1"/>
    </xf>
    <xf numFmtId="0" fontId="0" fillId="2" borderId="16" xfId="4" applyFont="1" applyFill="1" applyBorder="1" applyAlignment="1" applyProtection="1">
      <alignment horizontal="center" vertical="center"/>
      <protection locked="0" hidden="1"/>
    </xf>
    <xf numFmtId="0" fontId="1" fillId="2" borderId="15" xfId="4" applyFont="1" applyFill="1" applyBorder="1" applyAlignment="1" applyProtection="1">
      <alignment horizontal="center" vertical="center"/>
      <protection hidden="1"/>
    </xf>
    <xf numFmtId="0" fontId="3" fillId="2" borderId="0" xfId="4" applyFont="1" applyFill="1" applyAlignment="1" applyProtection="1">
      <alignment horizontal="center" vertical="center"/>
      <protection hidden="1"/>
    </xf>
    <xf numFmtId="0" fontId="0" fillId="2" borderId="11" xfId="4" applyFont="1" applyFill="1" applyBorder="1" applyAlignment="1" applyProtection="1">
      <alignment horizontal="center" vertical="center"/>
      <protection hidden="1"/>
    </xf>
    <xf numFmtId="0" fontId="0" fillId="2" borderId="14" xfId="4" applyFont="1" applyFill="1" applyBorder="1" applyAlignment="1" applyProtection="1">
      <alignment horizontal="center" vertical="center"/>
      <protection hidden="1"/>
    </xf>
    <xf numFmtId="0" fontId="0" fillId="2" borderId="13" xfId="4" applyFont="1" applyFill="1" applyBorder="1" applyAlignment="1" applyProtection="1">
      <alignment horizontal="center" vertical="center"/>
      <protection locked="0" hidden="1"/>
    </xf>
    <xf numFmtId="0" fontId="0" fillId="2" borderId="12" xfId="4" applyFont="1" applyFill="1" applyBorder="1" applyAlignment="1" applyProtection="1">
      <alignment horizontal="center" vertical="center"/>
      <protection locked="0" hidden="1"/>
    </xf>
    <xf numFmtId="0" fontId="1" fillId="2" borderId="11" xfId="4" applyFont="1" applyFill="1" applyBorder="1" applyAlignment="1" applyProtection="1">
      <alignment horizontal="center" vertical="center"/>
      <protection hidden="1"/>
    </xf>
    <xf numFmtId="0" fontId="0" fillId="2" borderId="7" xfId="4" applyFont="1" applyFill="1" applyBorder="1" applyAlignment="1" applyProtection="1">
      <alignment horizontal="center" vertical="center"/>
      <protection hidden="1"/>
    </xf>
    <xf numFmtId="0" fontId="0" fillId="2" borderId="10" xfId="4" applyFont="1" applyFill="1" applyBorder="1" applyAlignment="1" applyProtection="1">
      <alignment horizontal="center" vertical="center"/>
      <protection hidden="1"/>
    </xf>
    <xf numFmtId="0" fontId="0" fillId="2" borderId="9" xfId="4" applyFont="1" applyFill="1" applyBorder="1" applyAlignment="1" applyProtection="1">
      <alignment horizontal="center" vertical="center"/>
      <protection locked="0" hidden="1"/>
    </xf>
    <xf numFmtId="0" fontId="0" fillId="2" borderId="8" xfId="4" applyFont="1" applyFill="1" applyBorder="1" applyAlignment="1" applyProtection="1">
      <alignment horizontal="center" vertical="center"/>
      <protection locked="0" hidden="1"/>
    </xf>
    <xf numFmtId="0" fontId="1" fillId="2" borderId="7" xfId="4" applyFont="1" applyFill="1" applyBorder="1" applyAlignment="1" applyProtection="1">
      <alignment horizontal="center" vertical="center"/>
      <protection hidden="1"/>
    </xf>
    <xf numFmtId="0" fontId="1" fillId="2" borderId="6" xfId="4" applyFont="1" applyFill="1" applyBorder="1" applyAlignment="1" applyProtection="1">
      <alignment horizontal="center" vertical="top"/>
      <protection hidden="1"/>
    </xf>
    <xf numFmtId="0" fontId="1" fillId="2" borderId="5" xfId="4" applyFont="1" applyFill="1" applyBorder="1" applyAlignment="1" applyProtection="1">
      <alignment horizontal="center" vertical="top"/>
      <protection hidden="1"/>
    </xf>
    <xf numFmtId="0" fontId="1" fillId="2" borderId="4" xfId="4" applyFont="1" applyFill="1" applyBorder="1" applyAlignment="1" applyProtection="1">
      <alignment horizontal="center" vertical="top"/>
      <protection hidden="1"/>
    </xf>
    <xf numFmtId="0" fontId="1" fillId="2" borderId="3" xfId="4" applyFont="1" applyFill="1" applyBorder="1" applyAlignment="1" applyProtection="1">
      <alignment horizontal="center" vertical="top"/>
      <protection hidden="1"/>
    </xf>
    <xf numFmtId="0" fontId="1" fillId="2" borderId="2" xfId="4" applyFont="1" applyFill="1" applyBorder="1" applyAlignment="1" applyProtection="1">
      <alignment horizontal="center" vertical="top"/>
      <protection hidden="1"/>
    </xf>
    <xf numFmtId="0" fontId="2" fillId="3" borderId="1" xfId="4" applyFont="1" applyFill="1" applyBorder="1" applyAlignment="1" applyProtection="1">
      <alignment horizontal="left" vertical="top" indent="1"/>
      <protection hidden="1"/>
    </xf>
    <xf numFmtId="0" fontId="1" fillId="2" borderId="0" xfId="4" applyFont="1" applyFill="1" applyAlignment="1" applyProtection="1">
      <alignment horizontal="right"/>
      <protection hidden="1"/>
    </xf>
    <xf numFmtId="0" fontId="1" fillId="2" borderId="0" xfId="4" applyFont="1" applyFill="1" applyAlignment="1" applyProtection="1">
      <alignment horizontal="right"/>
      <protection hidden="1"/>
    </xf>
    <xf numFmtId="0" fontId="53" fillId="2" borderId="172" xfId="1" applyFont="1" applyBorder="1" applyAlignment="1" applyProtection="1">
      <alignment horizontal="center" vertical="center"/>
      <protection hidden="1"/>
    </xf>
    <xf numFmtId="0" fontId="53" fillId="2" borderId="165" xfId="1" applyFont="1" applyBorder="1" applyAlignment="1" applyProtection="1">
      <alignment horizontal="center" vertical="center"/>
      <protection hidden="1"/>
    </xf>
    <xf numFmtId="0" fontId="57" fillId="2" borderId="158" xfId="1" applyFont="1" applyBorder="1" applyAlignment="1" applyProtection="1">
      <alignment horizontal="left" vertical="center" indent="1"/>
      <protection locked="0" hidden="1"/>
    </xf>
    <xf numFmtId="0" fontId="57" fillId="2" borderId="186" xfId="1" applyFont="1" applyBorder="1" applyAlignment="1" applyProtection="1">
      <alignment horizontal="left" vertical="center" indent="1"/>
      <protection locked="0" hidden="1"/>
    </xf>
    <xf numFmtId="0" fontId="57" fillId="2" borderId="182" xfId="1" applyFont="1" applyBorder="1" applyAlignment="1" applyProtection="1">
      <alignment horizontal="left" vertical="center" indent="1"/>
      <protection locked="0" hidden="1"/>
    </xf>
    <xf numFmtId="0" fontId="57" fillId="2" borderId="181" xfId="1" applyFont="1" applyBorder="1" applyAlignment="1" applyProtection="1">
      <alignment horizontal="left" vertical="center" indent="1"/>
      <protection locked="0" hidden="1"/>
    </xf>
    <xf numFmtId="0" fontId="57" fillId="2" borderId="182" xfId="1" applyFont="1" applyBorder="1" applyAlignment="1" applyProtection="1">
      <alignment horizontal="left" vertical="top" indent="1"/>
      <protection locked="0" hidden="1"/>
    </xf>
    <xf numFmtId="0" fontId="57" fillId="2" borderId="181" xfId="1" applyFont="1" applyBorder="1" applyAlignment="1" applyProtection="1">
      <alignment horizontal="left" vertical="top" indent="1"/>
      <protection locked="0" hidden="1"/>
    </xf>
    <xf numFmtId="0" fontId="57" fillId="2" borderId="177" xfId="1" applyFont="1" applyBorder="1" applyAlignment="1" applyProtection="1">
      <alignment horizontal="left" vertical="top" indent="1"/>
      <protection locked="0" hidden="1"/>
    </xf>
    <xf numFmtId="0" fontId="57" fillId="2" borderId="176" xfId="1" applyFont="1" applyBorder="1" applyAlignment="1" applyProtection="1">
      <alignment horizontal="left" vertical="top" indent="1"/>
      <protection locked="0" hidden="1"/>
    </xf>
    <xf numFmtId="0" fontId="47" fillId="2" borderId="158" xfId="1" applyFont="1" applyBorder="1" applyAlignment="1" applyProtection="1">
      <alignment horizontal="left" indent="1"/>
      <protection hidden="1"/>
    </xf>
    <xf numFmtId="0" fontId="12" fillId="2" borderId="186" xfId="1" applyBorder="1" applyAlignment="1" applyProtection="1">
      <alignment horizontal="left" indent="1"/>
      <protection hidden="1"/>
    </xf>
    <xf numFmtId="0" fontId="47" fillId="2" borderId="193" xfId="1" applyFont="1" applyBorder="1" applyAlignment="1" applyProtection="1">
      <alignment horizontal="left" indent="1"/>
      <protection hidden="1"/>
    </xf>
    <xf numFmtId="0" fontId="12" fillId="2" borderId="192" xfId="1" applyBorder="1" applyAlignment="1" applyProtection="1">
      <alignment horizontal="left" indent="1"/>
      <protection hidden="1"/>
    </xf>
    <xf numFmtId="165" fontId="51" fillId="2" borderId="171" xfId="1" applyNumberFormat="1" applyFont="1" applyBorder="1" applyAlignment="1" applyProtection="1">
      <alignment horizontal="left" vertical="center" indent="1"/>
      <protection locked="0" hidden="1"/>
    </xf>
    <xf numFmtId="165" fontId="12" fillId="2" borderId="170" xfId="1" applyNumberFormat="1" applyBorder="1" applyAlignment="1" applyProtection="1">
      <alignment horizontal="left" vertical="center" indent="1"/>
      <protection locked="0" hidden="1"/>
    </xf>
    <xf numFmtId="0" fontId="47" fillId="2" borderId="198" xfId="1" applyFont="1" applyBorder="1" applyAlignment="1" applyProtection="1">
      <alignment horizontal="center"/>
      <protection hidden="1"/>
    </xf>
    <xf numFmtId="0" fontId="47" fillId="2" borderId="197" xfId="1" applyFont="1" applyBorder="1" applyAlignment="1" applyProtection="1">
      <alignment horizontal="center"/>
      <protection hidden="1"/>
    </xf>
    <xf numFmtId="0" fontId="47" fillId="2" borderId="196" xfId="1" applyFont="1" applyBorder="1" applyAlignment="1" applyProtection="1">
      <alignment horizontal="center"/>
      <protection hidden="1"/>
    </xf>
    <xf numFmtId="0" fontId="61" fillId="9" borderId="163" xfId="1" applyFont="1" applyFill="1" applyBorder="1" applyAlignment="1" applyProtection="1">
      <alignment horizontal="left" vertical="center" indent="1"/>
      <protection locked="0" hidden="1"/>
    </xf>
    <xf numFmtId="0" fontId="60" fillId="9" borderId="163" xfId="1" applyFont="1" applyFill="1" applyBorder="1" applyAlignment="1" applyProtection="1">
      <alignment horizontal="left" vertical="center" indent="1"/>
      <protection locked="0" hidden="1"/>
    </xf>
    <xf numFmtId="0" fontId="60" fillId="9" borderId="112" xfId="1" applyFont="1" applyFill="1" applyBorder="1" applyAlignment="1" applyProtection="1">
      <alignment horizontal="left" vertical="center" indent="1"/>
      <protection locked="0" hidden="1"/>
    </xf>
    <xf numFmtId="0" fontId="57" fillId="2" borderId="110" xfId="1" applyFont="1" applyBorder="1" applyAlignment="1" applyProtection="1">
      <alignment horizontal="left" indent="1"/>
      <protection locked="0" hidden="1"/>
    </xf>
    <xf numFmtId="0" fontId="47" fillId="2" borderId="0" xfId="1" applyFont="1" applyAlignment="1" applyProtection="1">
      <alignment horizontal="right"/>
      <protection hidden="1"/>
    </xf>
    <xf numFmtId="0" fontId="57" fillId="2" borderId="110" xfId="1" applyFont="1" applyBorder="1" applyAlignment="1" applyProtection="1">
      <alignment horizontal="center"/>
      <protection locked="0" hidden="1"/>
    </xf>
    <xf numFmtId="0" fontId="47" fillId="2" borderId="195" xfId="1" applyFont="1" applyBorder="1" applyAlignment="1" applyProtection="1">
      <alignment horizontal="center"/>
      <protection hidden="1"/>
    </xf>
    <xf numFmtId="0" fontId="47" fillId="2" borderId="194" xfId="1" applyFont="1" applyBorder="1" applyAlignment="1" applyProtection="1">
      <alignment horizontal="center"/>
      <protection hidden="1"/>
    </xf>
    <xf numFmtId="0" fontId="30" fillId="2" borderId="0" xfId="1" applyFont="1" applyAlignment="1" applyProtection="1">
      <alignment vertical="center" wrapText="1"/>
      <protection hidden="1"/>
    </xf>
    <xf numFmtId="0" fontId="30" fillId="2" borderId="157" xfId="1" applyFont="1" applyBorder="1" applyAlignment="1" applyProtection="1">
      <alignment vertical="center" wrapText="1"/>
      <protection hidden="1"/>
    </xf>
    <xf numFmtId="0" fontId="63" fillId="2" borderId="0" xfId="1" applyFont="1" applyAlignment="1" applyProtection="1">
      <alignment horizontal="center"/>
      <protection hidden="1"/>
    </xf>
    <xf numFmtId="0" fontId="47" fillId="2" borderId="172" xfId="1" applyFont="1" applyBorder="1" applyAlignment="1" applyProtection="1">
      <alignment horizontal="center" vertical="center" wrapText="1"/>
      <protection hidden="1"/>
    </xf>
    <xf numFmtId="0" fontId="47" fillId="2" borderId="165" xfId="1" applyFont="1" applyBorder="1" applyAlignment="1" applyProtection="1">
      <alignment horizontal="center" vertical="center" wrapText="1"/>
      <protection hidden="1"/>
    </xf>
    <xf numFmtId="0" fontId="54" fillId="2" borderId="159" xfId="1" applyFont="1" applyBorder="1" applyAlignment="1" applyProtection="1">
      <alignment horizontal="center" vertical="center"/>
      <protection hidden="1"/>
    </xf>
    <xf numFmtId="0" fontId="50" fillId="2" borderId="94" xfId="1" applyFont="1" applyBorder="1" applyAlignment="1" applyProtection="1">
      <alignment horizontal="left" indent="1"/>
      <protection hidden="1"/>
    </xf>
    <xf numFmtId="0" fontId="50" fillId="2" borderId="93" xfId="1" applyFont="1" applyBorder="1" applyAlignment="1" applyProtection="1">
      <alignment horizontal="left" indent="1"/>
      <protection hidden="1"/>
    </xf>
    <xf numFmtId="0" fontId="50" fillId="2" borderId="92" xfId="1" applyFont="1" applyBorder="1" applyAlignment="1" applyProtection="1">
      <alignment horizontal="left" indent="1"/>
      <protection hidden="1"/>
    </xf>
    <xf numFmtId="14" fontId="51" fillId="2" borderId="110" xfId="1" applyNumberFormat="1" applyFont="1" applyBorder="1" applyAlignment="1" applyProtection="1">
      <protection locked="0" hidden="1"/>
    </xf>
    <xf numFmtId="0" fontId="51" fillId="2" borderId="110" xfId="1" applyFont="1" applyBorder="1" applyAlignment="1" applyProtection="1">
      <protection locked="0" hidden="1"/>
    </xf>
    <xf numFmtId="0" fontId="66" fillId="2" borderId="89" xfId="1" applyFont="1" applyBorder="1" applyAlignment="1" applyProtection="1">
      <alignment horizontal="left" vertical="top" wrapText="1" indent="1"/>
      <protection locked="0" hidden="1"/>
    </xf>
    <xf numFmtId="0" fontId="66" fillId="2" borderId="88" xfId="1" applyFont="1" applyBorder="1" applyAlignment="1" applyProtection="1">
      <alignment horizontal="left" vertical="top" wrapText="1" indent="1"/>
      <protection locked="0" hidden="1"/>
    </xf>
    <xf numFmtId="0" fontId="66" fillId="2" borderId="87" xfId="1" applyFont="1" applyBorder="1" applyAlignment="1" applyProtection="1">
      <alignment horizontal="left" vertical="top" wrapText="1" indent="1"/>
      <protection locked="0" hidden="1"/>
    </xf>
    <xf numFmtId="20" fontId="51" fillId="2" borderId="110" xfId="1" applyNumberFormat="1" applyFont="1" applyBorder="1" applyAlignment="1" applyProtection="1">
      <alignment horizontal="center"/>
      <protection locked="0" hidden="1"/>
    </xf>
    <xf numFmtId="0" fontId="51" fillId="2" borderId="110" xfId="1" applyFont="1" applyBorder="1" applyAlignment="1" applyProtection="1">
      <alignment horizontal="center"/>
      <protection locked="0" hidden="1"/>
    </xf>
    <xf numFmtId="20" fontId="51" fillId="2" borderId="111" xfId="1" applyNumberFormat="1" applyFont="1" applyBorder="1" applyAlignment="1" applyProtection="1">
      <alignment horizontal="center"/>
      <protection locked="0" hidden="1"/>
    </xf>
    <xf numFmtId="0" fontId="51" fillId="2" borderId="111" xfId="1" applyFont="1" applyBorder="1" applyAlignment="1" applyProtection="1">
      <alignment horizontal="center"/>
      <protection locked="0" hidden="1"/>
    </xf>
    <xf numFmtId="0" fontId="12" fillId="2" borderId="110" xfId="1" applyBorder="1" applyProtection="1">
      <protection locked="0" hidden="1"/>
    </xf>
    <xf numFmtId="0" fontId="12" fillId="2" borderId="111" xfId="1" applyBorder="1" applyProtection="1">
      <protection locked="0" hidden="1"/>
    </xf>
    <xf numFmtId="0" fontId="37" fillId="2" borderId="110" xfId="1" applyFont="1" applyBorder="1" applyAlignment="1" applyProtection="1">
      <alignment horizontal="left" indent="1"/>
      <protection locked="0" hidden="1"/>
    </xf>
    <xf numFmtId="0" fontId="51" fillId="2" borderId="110" xfId="1" applyFont="1" applyBorder="1" applyAlignment="1" applyProtection="1">
      <alignment horizontal="left" indent="1"/>
      <protection locked="0" hidden="1"/>
    </xf>
    <xf numFmtId="0" fontId="12" fillId="2" borderId="95" xfId="1" applyBorder="1" applyAlignment="1" applyProtection="1">
      <alignment horizontal="left" indent="1"/>
      <protection locked="0" hidden="1"/>
    </xf>
    <xf numFmtId="0" fontId="12" fillId="2" borderId="94" xfId="1" applyFont="1" applyBorder="1" applyAlignment="1" applyProtection="1">
      <alignment horizontal="left" indent="1"/>
      <protection hidden="1"/>
    </xf>
    <xf numFmtId="0" fontId="12" fillId="2" borderId="93" xfId="1" applyFont="1" applyBorder="1" applyAlignment="1" applyProtection="1">
      <alignment horizontal="left" indent="1"/>
      <protection hidden="1"/>
    </xf>
    <xf numFmtId="0" fontId="12" fillId="2" borderId="92" xfId="1" applyFont="1" applyBorder="1" applyAlignment="1" applyProtection="1">
      <alignment horizontal="left" indent="1"/>
      <protection hidden="1"/>
    </xf>
    <xf numFmtId="0" fontId="47" fillId="2" borderId="89" xfId="1" applyFont="1" applyBorder="1" applyAlignment="1" applyProtection="1">
      <alignment horizontal="left" vertical="top" wrapText="1" indent="1"/>
      <protection locked="0" hidden="1"/>
    </xf>
    <xf numFmtId="0" fontId="47" fillId="2" borderId="88" xfId="1" applyFont="1" applyBorder="1" applyAlignment="1" applyProtection="1">
      <alignment horizontal="left" vertical="top" wrapText="1" indent="1"/>
      <protection locked="0" hidden="1"/>
    </xf>
    <xf numFmtId="0" fontId="47" fillId="2" borderId="87" xfId="1" applyFont="1" applyBorder="1" applyAlignment="1" applyProtection="1">
      <alignment horizontal="left" vertical="top" wrapText="1" indent="1"/>
      <protection locked="0" hidden="1"/>
    </xf>
    <xf numFmtId="0" fontId="47" fillId="2" borderId="85" xfId="1" applyFont="1" applyBorder="1" applyAlignment="1" applyProtection="1">
      <alignment horizontal="left" vertical="center"/>
      <protection locked="0" hidden="1"/>
    </xf>
    <xf numFmtId="0" fontId="47" fillId="2" borderId="84" xfId="1" applyFont="1" applyBorder="1" applyAlignment="1" applyProtection="1">
      <alignment horizontal="left" vertical="center"/>
      <protection locked="0" hidden="1"/>
    </xf>
    <xf numFmtId="0" fontId="47" fillId="2" borderId="75" xfId="1" applyFont="1" applyBorder="1" applyAlignment="1" applyProtection="1">
      <alignment horizontal="left" vertical="center"/>
      <protection locked="0" hidden="1"/>
    </xf>
    <xf numFmtId="0" fontId="15" fillId="5" borderId="0" xfId="1" applyFont="1" applyFill="1" applyAlignment="1" applyProtection="1">
      <alignment horizontal="center"/>
      <protection hidden="1"/>
    </xf>
    <xf numFmtId="0" fontId="16" fillId="5" borderId="0" xfId="1" applyFont="1" applyFill="1" applyBorder="1" applyAlignment="1" applyProtection="1">
      <alignment horizontal="center"/>
      <protection hidden="1"/>
    </xf>
    <xf numFmtId="0" fontId="15" fillId="5" borderId="0" xfId="1" applyFont="1" applyFill="1" applyBorder="1" applyAlignment="1" applyProtection="1">
      <alignment horizontal="center"/>
      <protection hidden="1"/>
    </xf>
    <xf numFmtId="0" fontId="15" fillId="2" borderId="0" xfId="1" applyFont="1" applyFill="1" applyAlignment="1" applyProtection="1">
      <alignment horizontal="center"/>
      <protection hidden="1"/>
    </xf>
    <xf numFmtId="0" fontId="15" fillId="2" borderId="0" xfId="1" applyFont="1" applyAlignment="1" applyProtection="1">
      <protection hidden="1"/>
    </xf>
    <xf numFmtId="0" fontId="21" fillId="2" borderId="0" xfId="1" applyFont="1" applyAlignment="1" applyProtection="1">
      <protection hidden="1"/>
    </xf>
    <xf numFmtId="1" fontId="12" fillId="2" borderId="77" xfId="1" applyNumberFormat="1" applyFont="1" applyFill="1" applyBorder="1" applyAlignment="1" applyProtection="1">
      <alignment horizontal="center"/>
    </xf>
    <xf numFmtId="1" fontId="12" fillId="2" borderId="0" xfId="1" applyNumberFormat="1" applyFont="1" applyFill="1" applyBorder="1" applyAlignment="1" applyProtection="1">
      <alignment horizontal="center"/>
    </xf>
    <xf numFmtId="0" fontId="17" fillId="2" borderId="0" xfId="1" applyFont="1" applyAlignment="1" applyProtection="1">
      <protection hidden="1"/>
    </xf>
    <xf numFmtId="1" fontId="18" fillId="2" borderId="77" xfId="1" applyNumberFormat="1" applyFont="1" applyFill="1" applyBorder="1" applyAlignment="1" applyProtection="1">
      <alignment horizontal="center"/>
    </xf>
    <xf numFmtId="1" fontId="18" fillId="2" borderId="0" xfId="1" applyNumberFormat="1" applyFont="1" applyFill="1" applyBorder="1" applyAlignment="1" applyProtection="1">
      <alignment horizontal="center"/>
    </xf>
    <xf numFmtId="0" fontId="37" fillId="2" borderId="86" xfId="1" applyFont="1" applyBorder="1" applyAlignment="1" applyProtection="1">
      <alignment horizontal="center"/>
      <protection hidden="1"/>
    </xf>
    <xf numFmtId="0" fontId="45" fillId="2" borderId="86" xfId="1" applyFont="1" applyBorder="1" applyAlignment="1" applyProtection="1">
      <alignment horizontal="center" shrinkToFit="1"/>
      <protection hidden="1"/>
    </xf>
    <xf numFmtId="0" fontId="22" fillId="2" borderId="91" xfId="1" applyFont="1" applyBorder="1" applyAlignment="1" applyProtection="1">
      <alignment horizontal="center" textRotation="90" wrapText="1"/>
      <protection hidden="1"/>
    </xf>
    <xf numFmtId="0" fontId="22" fillId="2" borderId="90" xfId="1" applyFont="1" applyBorder="1" applyAlignment="1" applyProtection="1">
      <alignment horizontal="center" textRotation="90" wrapText="1"/>
      <protection hidden="1"/>
    </xf>
    <xf numFmtId="0" fontId="22" fillId="2" borderId="86" xfId="1" applyFont="1" applyBorder="1" applyAlignment="1" applyProtection="1">
      <alignment horizontal="center" textRotation="90" wrapText="1"/>
      <protection hidden="1"/>
    </xf>
    <xf numFmtId="0" fontId="46" fillId="2" borderId="94" xfId="1" applyFont="1" applyBorder="1" applyAlignment="1" applyProtection="1">
      <alignment horizontal="center"/>
      <protection hidden="1"/>
    </xf>
    <xf numFmtId="0" fontId="46" fillId="2" borderId="93" xfId="1" applyFont="1" applyBorder="1" applyAlignment="1" applyProtection="1">
      <alignment horizontal="center"/>
      <protection hidden="1"/>
    </xf>
    <xf numFmtId="0" fontId="46" fillId="2" borderId="92" xfId="1" applyFont="1" applyBorder="1" applyAlignment="1" applyProtection="1">
      <alignment horizontal="center"/>
      <protection hidden="1"/>
    </xf>
    <xf numFmtId="0" fontId="46" fillId="2" borderId="89" xfId="1" applyFont="1" applyBorder="1" applyAlignment="1" applyProtection="1">
      <alignment horizontal="center"/>
      <protection hidden="1"/>
    </xf>
    <xf numFmtId="0" fontId="46" fillId="2" borderId="88" xfId="1" applyFont="1" applyBorder="1" applyAlignment="1" applyProtection="1">
      <alignment horizontal="center"/>
      <protection hidden="1"/>
    </xf>
    <xf numFmtId="0" fontId="46" fillId="2" borderId="87" xfId="1" applyFont="1" applyBorder="1" applyAlignment="1" applyProtection="1">
      <alignment horizontal="center"/>
      <protection hidden="1"/>
    </xf>
    <xf numFmtId="0" fontId="43" fillId="2" borderId="94" xfId="1" applyFont="1" applyBorder="1" applyAlignment="1" applyProtection="1">
      <protection hidden="1"/>
    </xf>
    <xf numFmtId="0" fontId="43" fillId="2" borderId="92" xfId="1" applyFont="1" applyBorder="1" applyAlignment="1" applyProtection="1">
      <protection hidden="1"/>
    </xf>
    <xf numFmtId="0" fontId="43" fillId="2" borderId="89" xfId="1" applyFont="1" applyBorder="1" applyAlignment="1" applyProtection="1">
      <protection hidden="1"/>
    </xf>
    <xf numFmtId="0" fontId="43" fillId="2" borderId="87" xfId="1" applyFont="1" applyBorder="1" applyAlignment="1" applyProtection="1">
      <protection hidden="1"/>
    </xf>
    <xf numFmtId="14" fontId="42" fillId="2" borderId="94" xfId="1" applyNumberFormat="1" applyFont="1" applyBorder="1" applyAlignment="1" applyProtection="1">
      <alignment horizontal="center"/>
      <protection hidden="1"/>
    </xf>
    <xf numFmtId="0" fontId="42" fillId="2" borderId="93" xfId="1" applyFont="1" applyBorder="1" applyAlignment="1" applyProtection="1">
      <alignment horizontal="center"/>
      <protection hidden="1"/>
    </xf>
    <xf numFmtId="0" fontId="42" fillId="2" borderId="92" xfId="1" applyFont="1" applyBorder="1" applyAlignment="1" applyProtection="1">
      <alignment horizontal="center"/>
      <protection hidden="1"/>
    </xf>
    <xf numFmtId="0" fontId="42" fillId="2" borderId="89" xfId="1" applyFont="1" applyBorder="1" applyAlignment="1" applyProtection="1">
      <alignment horizontal="center"/>
      <protection hidden="1"/>
    </xf>
    <xf numFmtId="0" fontId="42" fillId="2" borderId="88" xfId="1" applyFont="1" applyBorder="1" applyAlignment="1" applyProtection="1">
      <alignment horizontal="center"/>
      <protection hidden="1"/>
    </xf>
    <xf numFmtId="0" fontId="42" fillId="2" borderId="87" xfId="1" applyFont="1" applyBorder="1" applyAlignment="1" applyProtection="1">
      <alignment horizontal="center"/>
      <protection hidden="1"/>
    </xf>
    <xf numFmtId="0" fontId="37" fillId="2" borderId="77" xfId="1" applyFont="1" applyBorder="1" applyAlignment="1" applyProtection="1">
      <alignment shrinkToFit="1"/>
      <protection locked="0" hidden="1"/>
    </xf>
    <xf numFmtId="0" fontId="37" fillId="2" borderId="78" xfId="1" applyFont="1" applyBorder="1" applyAlignment="1" applyProtection="1">
      <alignment shrinkToFit="1"/>
      <protection locked="0" hidden="1"/>
    </xf>
    <xf numFmtId="14" fontId="37" fillId="2" borderId="77" xfId="1" applyNumberFormat="1" applyFont="1" applyBorder="1" applyAlignment="1" applyProtection="1">
      <alignment horizontal="center"/>
      <protection locked="0" hidden="1"/>
    </xf>
    <xf numFmtId="0" fontId="37" fillId="2" borderId="0" xfId="1" applyFont="1" applyBorder="1" applyAlignment="1" applyProtection="1">
      <alignment horizontal="center"/>
      <protection locked="0" hidden="1"/>
    </xf>
    <xf numFmtId="0" fontId="37" fillId="2" borderId="78" xfId="1" applyFont="1" applyBorder="1" applyAlignment="1" applyProtection="1">
      <alignment horizontal="center"/>
      <protection locked="0" hidden="1"/>
    </xf>
    <xf numFmtId="0" fontId="20" fillId="2" borderId="0" xfId="1" applyFont="1" applyAlignment="1" applyProtection="1">
      <protection hidden="1"/>
    </xf>
    <xf numFmtId="0" fontId="37" fillId="2" borderId="77" xfId="1" applyFont="1" applyBorder="1" applyAlignment="1" applyProtection="1">
      <alignment horizontal="center"/>
      <protection locked="0" hidden="1"/>
    </xf>
    <xf numFmtId="0" fontId="23" fillId="2" borderId="77" xfId="1" applyFont="1" applyFill="1" applyBorder="1" applyAlignment="1" applyProtection="1">
      <alignment horizontal="center"/>
    </xf>
    <xf numFmtId="0" fontId="23" fillId="2" borderId="78" xfId="1" applyFont="1" applyFill="1" applyBorder="1" applyAlignment="1" applyProtection="1">
      <alignment horizontal="center"/>
    </xf>
    <xf numFmtId="0" fontId="13" fillId="2" borderId="77" xfId="1" applyFont="1" applyFill="1" applyBorder="1" applyAlignment="1" applyProtection="1">
      <alignment horizontal="center"/>
    </xf>
    <xf numFmtId="0" fontId="13" fillId="2" borderId="78" xfId="1" applyFont="1" applyFill="1" applyBorder="1" applyAlignment="1" applyProtection="1">
      <alignment horizontal="center"/>
    </xf>
    <xf numFmtId="1" fontId="22" fillId="2" borderId="77" xfId="1" applyNumberFormat="1" applyFont="1" applyFill="1" applyBorder="1" applyAlignment="1" applyProtection="1">
      <alignment horizontal="center"/>
    </xf>
    <xf numFmtId="1" fontId="22" fillId="2" borderId="0" xfId="1" applyNumberFormat="1" applyFont="1" applyFill="1" applyBorder="1" applyAlignment="1" applyProtection="1">
      <alignment horizontal="center"/>
    </xf>
    <xf numFmtId="0" fontId="27" fillId="2" borderId="77" xfId="1" applyFont="1" applyFill="1" applyBorder="1" applyAlignment="1" applyProtection="1">
      <alignment horizontal="center"/>
    </xf>
    <xf numFmtId="0" fontId="27" fillId="2" borderId="78" xfId="1" applyFont="1" applyFill="1" applyBorder="1" applyAlignment="1" applyProtection="1">
      <alignment horizontal="center"/>
    </xf>
    <xf numFmtId="0" fontId="37" fillId="2" borderId="89" xfId="1" applyFont="1" applyBorder="1" applyAlignment="1" applyProtection="1">
      <alignment horizontal="center"/>
      <protection locked="0" hidden="1"/>
    </xf>
    <xf numFmtId="0" fontId="37" fillId="2" borderId="88" xfId="1" applyFont="1" applyBorder="1" applyAlignment="1" applyProtection="1">
      <alignment horizontal="center"/>
      <protection locked="0" hidden="1"/>
    </xf>
    <xf numFmtId="0" fontId="37" fillId="2" borderId="87" xfId="1" applyFont="1" applyBorder="1" applyAlignment="1" applyProtection="1">
      <alignment horizontal="center"/>
      <protection locked="0" hidden="1"/>
    </xf>
    <xf numFmtId="0" fontId="28" fillId="2" borderId="77" xfId="1" applyFont="1" applyFill="1" applyBorder="1" applyAlignment="1" applyProtection="1">
      <alignment horizontal="center"/>
    </xf>
    <xf numFmtId="0" fontId="28" fillId="2" borderId="78" xfId="1" applyFont="1" applyFill="1" applyBorder="1" applyAlignment="1" applyProtection="1">
      <alignment horizontal="center"/>
    </xf>
    <xf numFmtId="0" fontId="29" fillId="2" borderId="77" xfId="1" applyFont="1" applyFill="1" applyBorder="1" applyAlignment="1" applyProtection="1">
      <alignment horizontal="center"/>
    </xf>
    <xf numFmtId="0" fontId="29" fillId="2" borderId="78" xfId="1" applyFont="1" applyFill="1" applyBorder="1" applyAlignment="1" applyProtection="1">
      <alignment horizontal="center"/>
    </xf>
    <xf numFmtId="0" fontId="26" fillId="2" borderId="77" xfId="1" applyFont="1" applyFill="1" applyBorder="1" applyAlignment="1" applyProtection="1">
      <alignment horizontal="center"/>
    </xf>
    <xf numFmtId="0" fontId="26" fillId="2" borderId="78" xfId="1" applyFont="1" applyFill="1" applyBorder="1" applyAlignment="1" applyProtection="1">
      <alignment horizontal="center"/>
    </xf>
    <xf numFmtId="1" fontId="12" fillId="2" borderId="77" xfId="1" applyNumberFormat="1" applyFill="1" applyBorder="1" applyAlignment="1" applyProtection="1">
      <alignment horizontal="center"/>
    </xf>
    <xf numFmtId="0" fontId="19" fillId="2" borderId="77" xfId="1" applyFont="1" applyFill="1" applyBorder="1" applyAlignment="1" applyProtection="1">
      <alignment horizontal="center"/>
    </xf>
    <xf numFmtId="0" fontId="19" fillId="2" borderId="78" xfId="1" applyFont="1" applyFill="1" applyBorder="1" applyAlignment="1" applyProtection="1">
      <alignment horizontal="center"/>
    </xf>
    <xf numFmtId="0" fontId="23" fillId="2" borderId="81" xfId="1" applyFont="1" applyFill="1" applyBorder="1" applyAlignment="1" applyProtection="1">
      <alignment horizontal="center"/>
    </xf>
    <xf numFmtId="0" fontId="23" fillId="2" borderId="82" xfId="1" applyFont="1" applyFill="1" applyBorder="1" applyAlignment="1" applyProtection="1">
      <alignment horizontal="center"/>
    </xf>
    <xf numFmtId="0" fontId="37" fillId="2" borderId="89" xfId="1" applyFont="1" applyBorder="1" applyAlignment="1" applyProtection="1">
      <alignment shrinkToFit="1"/>
      <protection locked="0" hidden="1"/>
    </xf>
    <xf numFmtId="0" fontId="37" fillId="2" borderId="87" xfId="1" applyFont="1" applyBorder="1" applyAlignment="1" applyProtection="1">
      <alignment shrinkToFit="1"/>
      <protection locked="0" hidden="1"/>
    </xf>
    <xf numFmtId="0" fontId="12" fillId="2" borderId="89" xfId="1" applyBorder="1" applyAlignment="1" applyProtection="1">
      <alignment horizontal="left" vertical="center" wrapText="1" indent="1"/>
      <protection locked="0" hidden="1"/>
    </xf>
    <xf numFmtId="0" fontId="12" fillId="2" borderId="88" xfId="1" applyBorder="1" applyAlignment="1" applyProtection="1">
      <alignment horizontal="left" vertical="center" wrapText="1" indent="1"/>
      <protection locked="0" hidden="1"/>
    </xf>
    <xf numFmtId="0" fontId="12" fillId="2" borderId="87" xfId="1" applyBorder="1" applyAlignment="1" applyProtection="1">
      <alignment horizontal="left" vertical="center" wrapText="1" indent="1"/>
      <protection locked="0" hidden="1"/>
    </xf>
    <xf numFmtId="0" fontId="31" fillId="2" borderId="85" xfId="1" applyFont="1" applyBorder="1" applyAlignment="1" applyProtection="1">
      <alignment horizontal="left" vertical="center" indent="1" shrinkToFit="1"/>
      <protection hidden="1"/>
    </xf>
    <xf numFmtId="0" fontId="31" fillId="2" borderId="84" xfId="1" applyFont="1" applyBorder="1" applyAlignment="1" applyProtection="1">
      <alignment horizontal="left" vertical="center" indent="1" shrinkToFit="1"/>
      <protection hidden="1"/>
    </xf>
    <xf numFmtId="0" fontId="49" fillId="2" borderId="85" xfId="1" applyFont="1" applyBorder="1" applyAlignment="1" applyProtection="1">
      <alignment horizontal="left" vertical="center" indent="1" shrinkToFit="1"/>
      <protection hidden="1"/>
    </xf>
    <xf numFmtId="0" fontId="49" fillId="2" borderId="75" xfId="1" applyFont="1" applyBorder="1" applyAlignment="1" applyProtection="1">
      <alignment horizontal="left" vertical="center" indent="1" shrinkToFit="1"/>
      <protection hidden="1"/>
    </xf>
    <xf numFmtId="0" fontId="49" fillId="2" borderId="84" xfId="1" applyFont="1" applyBorder="1" applyAlignment="1" applyProtection="1">
      <alignment horizontal="left" vertical="center" indent="1" shrinkToFit="1"/>
      <protection hidden="1"/>
    </xf>
    <xf numFmtId="0" fontId="47" fillId="2" borderId="93" xfId="1" applyFont="1" applyBorder="1" applyAlignment="1" applyProtection="1">
      <alignment horizontal="center"/>
      <protection hidden="1"/>
    </xf>
    <xf numFmtId="0" fontId="12" fillId="2" borderId="94" xfId="1" applyBorder="1" applyAlignment="1" applyProtection="1">
      <alignment horizontal="left" indent="1"/>
      <protection hidden="1"/>
    </xf>
    <xf numFmtId="0" fontId="12" fillId="2" borderId="93" xfId="1" applyBorder="1" applyAlignment="1" applyProtection="1">
      <alignment horizontal="left" indent="1"/>
      <protection hidden="1"/>
    </xf>
    <xf numFmtId="0" fontId="12" fillId="2" borderId="92" xfId="1" applyBorder="1" applyAlignment="1" applyProtection="1">
      <alignment horizontal="left" indent="1"/>
      <protection hidden="1"/>
    </xf>
    <xf numFmtId="0" fontId="47" fillId="2" borderId="89" xfId="1" applyFont="1" applyBorder="1" applyAlignment="1" applyProtection="1">
      <alignment horizontal="left" vertical="center" wrapText="1" indent="1"/>
      <protection locked="0" hidden="1"/>
    </xf>
    <xf numFmtId="0" fontId="47" fillId="2" borderId="88" xfId="1" applyFont="1" applyBorder="1" applyAlignment="1" applyProtection="1">
      <alignment horizontal="left" vertical="center" wrapText="1" indent="1"/>
      <protection locked="0" hidden="1"/>
    </xf>
    <xf numFmtId="0" fontId="47" fillId="2" borderId="87" xfId="1" applyFont="1" applyBorder="1" applyAlignment="1" applyProtection="1">
      <alignment horizontal="left" vertical="center" wrapText="1" indent="1"/>
      <protection locked="0" hidden="1"/>
    </xf>
    <xf numFmtId="1" fontId="30" fillId="2" borderId="83" xfId="1" applyNumberFormat="1" applyFont="1" applyFill="1" applyBorder="1" applyAlignment="1" applyProtection="1">
      <alignment horizontal="center"/>
    </xf>
    <xf numFmtId="0" fontId="12" fillId="2" borderId="110" xfId="1" applyFill="1" applyBorder="1" applyProtection="1">
      <protection hidden="1"/>
    </xf>
    <xf numFmtId="0" fontId="37" fillId="2" borderId="110" xfId="1" applyFont="1" applyFill="1" applyBorder="1" applyAlignment="1" applyProtection="1">
      <alignment horizontal="left" indent="1"/>
      <protection locked="0" hidden="1"/>
    </xf>
    <xf numFmtId="0" fontId="54" fillId="2" borderId="114" xfId="1" applyFont="1" applyBorder="1" applyAlignment="1" applyProtection="1">
      <alignment horizontal="center" vertical="center"/>
      <protection hidden="1"/>
    </xf>
    <xf numFmtId="0" fontId="54" fillId="2" borderId="113" xfId="1" applyFont="1" applyBorder="1" applyAlignment="1" applyProtection="1">
      <alignment horizontal="center" vertical="center"/>
      <protection hidden="1"/>
    </xf>
    <xf numFmtId="0" fontId="47" fillId="2" borderId="94" xfId="1" applyFont="1" applyBorder="1" applyAlignment="1" applyProtection="1">
      <alignment horizontal="left" indent="1"/>
      <protection hidden="1"/>
    </xf>
    <xf numFmtId="0" fontId="47" fillId="2" borderId="93" xfId="1" applyFont="1" applyBorder="1" applyAlignment="1" applyProtection="1">
      <alignment horizontal="left" indent="1"/>
      <protection hidden="1"/>
    </xf>
    <xf numFmtId="0" fontId="47" fillId="2" borderId="92" xfId="1" applyFont="1" applyBorder="1" applyAlignment="1" applyProtection="1">
      <alignment horizontal="left" indent="1"/>
      <protection hidden="1"/>
    </xf>
    <xf numFmtId="49" fontId="51" fillId="2" borderId="110" xfId="1" applyNumberFormat="1" applyFont="1" applyFill="1" applyBorder="1" applyAlignment="1" applyProtection="1">
      <alignment horizontal="center"/>
      <protection locked="0" hidden="1"/>
    </xf>
    <xf numFmtId="0" fontId="51" fillId="2" borderId="110" xfId="1" applyFont="1" applyFill="1" applyBorder="1" applyAlignment="1" applyProtection="1">
      <alignment horizontal="center"/>
      <protection locked="0" hidden="1"/>
    </xf>
    <xf numFmtId="0" fontId="51" fillId="2" borderId="111" xfId="1" applyFont="1" applyFill="1" applyBorder="1" applyAlignment="1" applyProtection="1">
      <alignment horizontal="center"/>
      <protection locked="0" hidden="1"/>
    </xf>
    <xf numFmtId="0" fontId="37" fillId="2" borderId="110" xfId="1" applyFont="1" applyBorder="1" applyAlignment="1" applyProtection="1">
      <alignment horizontal="left" indent="1"/>
      <protection locked="0"/>
    </xf>
    <xf numFmtId="49" fontId="51" fillId="2" borderId="111" xfId="1" applyNumberFormat="1" applyFont="1" applyFill="1" applyBorder="1" applyAlignment="1" applyProtection="1">
      <alignment horizontal="center"/>
      <protection locked="0" hidden="1"/>
    </xf>
    <xf numFmtId="0" fontId="51" fillId="2" borderId="110" xfId="1" applyFont="1" applyFill="1" applyBorder="1" applyAlignment="1" applyProtection="1">
      <alignment horizontal="left" indent="1"/>
      <protection locked="0"/>
    </xf>
    <xf numFmtId="165" fontId="51" fillId="2" borderId="128" xfId="1" applyNumberFormat="1" applyFont="1" applyFill="1" applyBorder="1" applyAlignment="1" applyProtection="1">
      <alignment horizontal="left" vertical="center" indent="1"/>
      <protection locked="0" hidden="1"/>
    </xf>
    <xf numFmtId="165" fontId="12" fillId="2" borderId="127" xfId="1" applyNumberFormat="1" applyFill="1" applyBorder="1" applyAlignment="1" applyProtection="1">
      <alignment horizontal="left" vertical="center" indent="1"/>
      <protection locked="0" hidden="1"/>
    </xf>
    <xf numFmtId="0" fontId="57" fillId="2" borderId="77" xfId="1" applyFont="1" applyBorder="1" applyAlignment="1" applyProtection="1">
      <alignment horizontal="left" vertical="center" indent="1"/>
      <protection hidden="1"/>
    </xf>
    <xf numFmtId="0" fontId="57" fillId="2" borderId="78" xfId="1" applyFont="1" applyBorder="1" applyAlignment="1" applyProtection="1">
      <alignment horizontal="left" vertical="center" indent="1"/>
      <protection hidden="1"/>
    </xf>
    <xf numFmtId="0" fontId="57" fillId="2" borderId="89" xfId="1" applyFont="1" applyBorder="1" applyAlignment="1" applyProtection="1">
      <alignment horizontal="left" vertical="center" indent="1"/>
      <protection hidden="1"/>
    </xf>
    <xf numFmtId="0" fontId="57" fillId="2" borderId="87" xfId="1" applyFont="1" applyBorder="1" applyAlignment="1" applyProtection="1">
      <alignment horizontal="left" vertical="center" indent="1"/>
      <protection hidden="1"/>
    </xf>
    <xf numFmtId="165" fontId="51" fillId="2" borderId="130" xfId="1" applyNumberFormat="1" applyFont="1" applyFill="1" applyBorder="1" applyAlignment="1" applyProtection="1">
      <alignment horizontal="left" vertical="center" indent="1"/>
      <protection locked="0" hidden="1"/>
    </xf>
    <xf numFmtId="165" fontId="12" fillId="2" borderId="129" xfId="1" applyNumberFormat="1" applyFill="1" applyBorder="1" applyAlignment="1" applyProtection="1">
      <alignment horizontal="left" vertical="center" indent="1"/>
      <protection locked="0" hidden="1"/>
    </xf>
    <xf numFmtId="0" fontId="58" fillId="2" borderId="77" xfId="1" applyFont="1" applyBorder="1" applyAlignment="1" applyProtection="1">
      <alignment horizontal="left" vertical="center" indent="1" shrinkToFit="1"/>
      <protection hidden="1"/>
    </xf>
    <xf numFmtId="0" fontId="58" fillId="2" borderId="78" xfId="1" applyFont="1" applyBorder="1" applyAlignment="1" applyProtection="1">
      <alignment horizontal="left" vertical="center" indent="1" shrinkToFit="1"/>
      <protection hidden="1"/>
    </xf>
    <xf numFmtId="0" fontId="53" fillId="6" borderId="91" xfId="1" applyFont="1" applyFill="1" applyBorder="1" applyAlignment="1" applyProtection="1">
      <alignment horizontal="center" vertical="center"/>
      <protection hidden="1"/>
    </xf>
    <xf numFmtId="0" fontId="53" fillId="6" borderId="121" xfId="1" applyFont="1" applyFill="1" applyBorder="1" applyAlignment="1" applyProtection="1">
      <alignment horizontal="center" vertical="center"/>
      <protection hidden="1"/>
    </xf>
    <xf numFmtId="0" fontId="59" fillId="2" borderId="142" xfId="2" applyFont="1" applyFill="1" applyBorder="1" applyAlignment="1" applyProtection="1">
      <alignment horizontal="center" vertical="center"/>
    </xf>
    <xf numFmtId="0" fontId="59" fillId="2" borderId="136" xfId="2" applyFont="1" applyFill="1" applyBorder="1" applyAlignment="1" applyProtection="1">
      <alignment horizontal="center" vertical="center"/>
    </xf>
    <xf numFmtId="0" fontId="58" fillId="2" borderId="94" xfId="1" applyFont="1" applyBorder="1" applyAlignment="1" applyProtection="1">
      <alignment horizontal="left" vertical="center" indent="1" shrinkToFit="1"/>
      <protection hidden="1"/>
    </xf>
    <xf numFmtId="0" fontId="58" fillId="2" borderId="92" xfId="1" applyFont="1" applyBorder="1" applyAlignment="1" applyProtection="1">
      <alignment horizontal="left" vertical="center" indent="1" shrinkToFit="1"/>
      <protection hidden="1"/>
    </xf>
    <xf numFmtId="165" fontId="51" fillId="2" borderId="143" xfId="1" applyNumberFormat="1" applyFont="1" applyFill="1" applyBorder="1" applyAlignment="1" applyProtection="1">
      <alignment horizontal="left" vertical="center" wrapText="1" indent="1"/>
      <protection locked="0" hidden="1"/>
    </xf>
    <xf numFmtId="165" fontId="12" fillId="2" borderId="105" xfId="1" applyNumberFormat="1" applyFill="1" applyBorder="1" applyAlignment="1" applyProtection="1">
      <alignment horizontal="left" vertical="center" indent="1"/>
      <protection locked="0" hidden="1"/>
    </xf>
    <xf numFmtId="0" fontId="47" fillId="2" borderId="89" xfId="1" applyFont="1" applyBorder="1" applyAlignment="1" applyProtection="1">
      <alignment horizontal="left" indent="1"/>
      <protection hidden="1"/>
    </xf>
    <xf numFmtId="0" fontId="12" fillId="2" borderId="88" xfId="1" applyBorder="1" applyAlignment="1" applyProtection="1">
      <alignment horizontal="left" indent="1"/>
      <protection hidden="1"/>
    </xf>
    <xf numFmtId="165" fontId="51" fillId="2" borderId="129" xfId="1" applyNumberFormat="1" applyFont="1" applyFill="1" applyBorder="1" applyAlignment="1" applyProtection="1">
      <alignment horizontal="left" vertical="center" indent="1"/>
      <protection locked="0" hidden="1"/>
    </xf>
    <xf numFmtId="0" fontId="12" fillId="2" borderId="0" xfId="1" applyFill="1" applyAlignment="1" applyProtection="1">
      <alignment horizontal="center"/>
      <protection hidden="1"/>
    </xf>
    <xf numFmtId="0" fontId="60" fillId="2" borderId="76" xfId="1" applyFont="1" applyBorder="1" applyAlignment="1" applyProtection="1">
      <alignment horizontal="left" indent="1"/>
      <protection locked="0" hidden="1"/>
    </xf>
    <xf numFmtId="0" fontId="61" fillId="7" borderId="156" xfId="1" applyFont="1" applyFill="1" applyBorder="1" applyAlignment="1" applyProtection="1">
      <alignment horizontal="left" vertical="center" indent="1"/>
      <protection locked="0" hidden="1"/>
    </xf>
    <xf numFmtId="0" fontId="60" fillId="7" borderId="155" xfId="1" applyFont="1" applyFill="1" applyBorder="1" applyAlignment="1" applyProtection="1">
      <alignment horizontal="left" vertical="center" indent="1"/>
      <protection locked="0" hidden="1"/>
    </xf>
    <xf numFmtId="0" fontId="60" fillId="7" borderId="154" xfId="1" applyFont="1" applyFill="1" applyBorder="1" applyAlignment="1" applyProtection="1">
      <alignment horizontal="left" vertical="center" indent="1"/>
      <protection locked="0" hidden="1"/>
    </xf>
    <xf numFmtId="0" fontId="47" fillId="2" borderId="153" xfId="1" applyFont="1" applyBorder="1" applyAlignment="1" applyProtection="1">
      <alignment horizontal="center"/>
      <protection hidden="1"/>
    </xf>
    <xf numFmtId="0" fontId="47" fillId="2" borderId="152" xfId="1" applyFont="1" applyBorder="1" applyAlignment="1" applyProtection="1">
      <alignment horizontal="center"/>
      <protection hidden="1"/>
    </xf>
    <xf numFmtId="0" fontId="47" fillId="2" borderId="151" xfId="1" applyFont="1" applyBorder="1" applyAlignment="1" applyProtection="1">
      <alignment horizontal="center"/>
      <protection hidden="1"/>
    </xf>
    <xf numFmtId="0" fontId="47" fillId="2" borderId="91" xfId="1" applyFont="1" applyBorder="1" applyAlignment="1" applyProtection="1">
      <alignment horizontal="center" vertical="center" wrapText="1"/>
      <protection hidden="1"/>
    </xf>
    <xf numFmtId="0" fontId="47" fillId="2" borderId="86" xfId="1" applyFont="1" applyBorder="1" applyAlignment="1" applyProtection="1">
      <alignment horizontal="center" vertical="center" wrapText="1"/>
      <protection hidden="1"/>
    </xf>
    <xf numFmtId="166" fontId="60" fillId="2" borderId="76" xfId="1" applyNumberFormat="1" applyFont="1" applyBorder="1" applyAlignment="1" applyProtection="1">
      <alignment horizontal="center"/>
      <protection locked="0" hidden="1"/>
    </xf>
    <xf numFmtId="165" fontId="51" fillId="2" borderId="130" xfId="1" applyNumberFormat="1" applyFont="1" applyFill="1" applyBorder="1" applyAlignment="1" applyProtection="1">
      <alignment horizontal="left" vertical="center" wrapText="1" indent="1"/>
      <protection locked="0" hidden="1"/>
    </xf>
    <xf numFmtId="0" fontId="15" fillId="2" borderId="83" xfId="1" applyFont="1" applyBorder="1" applyAlignment="1" applyProtection="1">
      <alignment horizontal="center"/>
      <protection hidden="1"/>
    </xf>
    <xf numFmtId="1" fontId="22" fillId="2" borderId="81" xfId="1" applyNumberFormat="1" applyFont="1" applyFill="1" applyBorder="1" applyAlignment="1" applyProtection="1">
      <alignment horizontal="center"/>
    </xf>
    <xf numFmtId="1" fontId="22" fillId="2" borderId="80" xfId="1" applyNumberFormat="1" applyFont="1" applyFill="1" applyBorder="1" applyAlignment="1" applyProtection="1">
      <alignment horizontal="center"/>
    </xf>
    <xf numFmtId="1" fontId="15" fillId="2" borderId="83" xfId="1" applyNumberFormat="1" applyFont="1" applyFill="1" applyBorder="1" applyAlignment="1" applyProtection="1">
      <alignment horizontal="center"/>
    </xf>
    <xf numFmtId="1" fontId="25" fillId="2" borderId="77" xfId="1" applyNumberFormat="1" applyFont="1" applyFill="1" applyBorder="1" applyAlignment="1" applyProtection="1">
      <alignment horizontal="center"/>
    </xf>
    <xf numFmtId="1" fontId="25" fillId="2" borderId="0" xfId="1" applyNumberFormat="1" applyFont="1" applyFill="1" applyBorder="1" applyAlignment="1" applyProtection="1">
      <alignment horizontal="center"/>
    </xf>
    <xf numFmtId="1" fontId="24" fillId="2" borderId="77" xfId="1" applyNumberFormat="1" applyFont="1" applyFill="1" applyBorder="1" applyAlignment="1" applyProtection="1">
      <alignment horizontal="center"/>
    </xf>
    <xf numFmtId="1" fontId="24" fillId="2" borderId="0" xfId="1" applyNumberFormat="1" applyFont="1" applyFill="1" applyBorder="1" applyAlignment="1" applyProtection="1">
      <alignment horizontal="center"/>
    </xf>
    <xf numFmtId="1" fontId="12" fillId="2" borderId="0" xfId="1" applyNumberFormat="1" applyFill="1" applyBorder="1" applyAlignment="1" applyProtection="1">
      <alignment horizontal="center"/>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3" fillId="2" borderId="51" xfId="0" applyFont="1" applyFill="1" applyBorder="1" applyAlignment="1" applyProtection="1">
      <alignment horizontal="left" vertical="top" indent="1"/>
      <protection locked="0" hidden="1"/>
    </xf>
    <xf numFmtId="0" fontId="3" fillId="2" borderId="52" xfId="0" applyFont="1" applyFill="1" applyBorder="1" applyAlignment="1" applyProtection="1">
      <alignment horizontal="left" vertical="top" indent="1"/>
      <protection locked="0" hidden="1"/>
    </xf>
    <xf numFmtId="0" fontId="3" fillId="2" borderId="53" xfId="0" applyFont="1" applyFill="1" applyBorder="1" applyAlignment="1" applyProtection="1">
      <alignment horizontal="left" vertical="top" indent="1"/>
      <protection locked="0" hidden="1"/>
    </xf>
    <xf numFmtId="0" fontId="3" fillId="2" borderId="54" xfId="0" applyFont="1" applyFill="1" applyBorder="1" applyAlignment="1" applyProtection="1">
      <alignment horizontal="left" vertical="top" indent="1"/>
      <protection locked="0" hidden="1"/>
    </xf>
    <xf numFmtId="0" fontId="3" fillId="2" borderId="49" xfId="0" applyFont="1" applyFill="1" applyBorder="1" applyAlignment="1" applyProtection="1">
      <alignment horizontal="left" vertical="center" indent="1"/>
      <protection locked="0" hidden="1"/>
    </xf>
    <xf numFmtId="0" fontId="3" fillId="2" borderId="50"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center" indent="1"/>
      <protection locked="0" hidden="1"/>
    </xf>
    <xf numFmtId="0" fontId="3" fillId="2" borderId="52" xfId="0" applyFont="1" applyFill="1" applyBorder="1" applyAlignment="1" applyProtection="1">
      <alignment horizontal="left" vertical="center" indent="1"/>
      <protection locked="0" hidden="1"/>
    </xf>
    <xf numFmtId="165" fontId="9" fillId="2" borderId="55" xfId="0" applyNumberFormat="1" applyFont="1" applyFill="1" applyBorder="1" applyAlignment="1" applyProtection="1">
      <alignment horizontal="left" vertical="center" indent="1"/>
      <protection locked="0" hidden="1"/>
    </xf>
    <xf numFmtId="165" fontId="0" fillId="2" borderId="56" xfId="0" applyNumberFormat="1" applyFill="1" applyBorder="1" applyAlignment="1" applyProtection="1">
      <alignment horizontal="left" vertical="center" indent="1"/>
      <protection locked="0" hidden="1"/>
    </xf>
    <xf numFmtId="0" fontId="1" fillId="2" borderId="63" xfId="0" applyFont="1" applyFill="1" applyBorder="1" applyAlignment="1" applyProtection="1">
      <alignment horizontal="center"/>
      <protection hidden="1"/>
    </xf>
    <xf numFmtId="0" fontId="1" fillId="2" borderId="64" xfId="0" applyFont="1" applyFill="1" applyBorder="1" applyAlignment="1" applyProtection="1">
      <alignment horizontal="center"/>
      <protection hidden="1"/>
    </xf>
    <xf numFmtId="0" fontId="1" fillId="2" borderId="65" xfId="0" applyFont="1" applyFill="1" applyBorder="1" applyAlignment="1" applyProtection="1">
      <alignment horizontal="center"/>
      <protection hidden="1"/>
    </xf>
    <xf numFmtId="0" fontId="6" fillId="3" borderId="23" xfId="0" applyFont="1" applyFill="1" applyBorder="1" applyAlignment="1" applyProtection="1">
      <alignment horizontal="left" vertical="center" indent="1"/>
      <protection locked="0" hidden="1"/>
    </xf>
    <xf numFmtId="0" fontId="10" fillId="3" borderId="23" xfId="0" applyFont="1" applyFill="1" applyBorder="1" applyAlignment="1" applyProtection="1">
      <alignment horizontal="left" vertical="center" indent="1"/>
      <protection locked="0" hidden="1"/>
    </xf>
    <xf numFmtId="0" fontId="10" fillId="3" borderId="24" xfId="0" applyFont="1" applyFill="1" applyBorder="1" applyAlignment="1" applyProtection="1">
      <alignment horizontal="left" vertical="center" indent="1"/>
      <protection locked="0" hidden="1"/>
    </xf>
    <xf numFmtId="0" fontId="3" fillId="2" borderId="66" xfId="0" applyFont="1" applyFill="1" applyBorder="1" applyAlignment="1" applyProtection="1">
      <alignment horizontal="left" indent="1"/>
      <protection locked="0" hidden="1"/>
    </xf>
    <xf numFmtId="0" fontId="1" fillId="2" borderId="0" xfId="0" applyFont="1" applyFill="1" applyAlignment="1" applyProtection="1">
      <alignment horizontal="right"/>
      <protection hidden="1"/>
    </xf>
    <xf numFmtId="14" fontId="3" fillId="2" borderId="66" xfId="0" applyNumberFormat="1" applyFont="1" applyFill="1" applyBorder="1" applyAlignment="1" applyProtection="1">
      <alignment horizontal="center"/>
      <protection locked="0" hidden="1"/>
    </xf>
    <xf numFmtId="0" fontId="3" fillId="2" borderId="66" xfId="0" applyFont="1" applyFill="1" applyBorder="1" applyAlignment="1" applyProtection="1">
      <alignment horizontal="center"/>
      <protection locked="0" hidden="1"/>
    </xf>
    <xf numFmtId="0" fontId="7" fillId="2" borderId="0" xfId="0" applyFont="1" applyFill="1" applyAlignment="1" applyProtection="1">
      <alignment vertical="center" wrapText="1"/>
      <protection hidden="1"/>
    </xf>
    <xf numFmtId="0" fontId="7" fillId="2" borderId="67" xfId="0" applyFont="1" applyFill="1" applyBorder="1" applyAlignment="1" applyProtection="1">
      <alignment vertical="center" wrapText="1"/>
      <protection hidden="1"/>
    </xf>
    <xf numFmtId="0" fontId="11" fillId="2" borderId="0" xfId="0" applyFont="1" applyFill="1" applyAlignment="1" applyProtection="1">
      <alignment horizontal="center"/>
      <protection hidden="1"/>
    </xf>
    <xf numFmtId="0" fontId="1" fillId="2" borderId="59"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57" xfId="0" applyFont="1" applyFill="1" applyBorder="1" applyAlignment="1" applyProtection="1">
      <alignment horizontal="center" vertical="center" wrapText="1"/>
      <protection hidden="1"/>
    </xf>
    <xf numFmtId="0" fontId="1" fillId="2" borderId="58" xfId="0" applyFont="1" applyFill="1" applyBorder="1" applyAlignment="1" applyProtection="1">
      <alignment horizontal="center" vertical="center" wrapText="1"/>
      <protection hidden="1"/>
    </xf>
    <xf numFmtId="0" fontId="1" fillId="2" borderId="49" xfId="0" applyFont="1" applyFill="1" applyBorder="1" applyAlignment="1" applyProtection="1">
      <alignment horizontal="left" indent="1"/>
      <protection hidden="1"/>
    </xf>
    <xf numFmtId="0" fontId="0" fillId="2" borderId="50" xfId="0" applyFill="1" applyBorder="1" applyAlignment="1" applyProtection="1">
      <alignment horizontal="left" indent="1"/>
      <protection hidden="1"/>
    </xf>
    <xf numFmtId="0" fontId="1" fillId="2" borderId="61" xfId="0" applyFont="1" applyFill="1" applyBorder="1" applyAlignment="1" applyProtection="1">
      <alignment horizontal="left" indent="1"/>
      <protection hidden="1"/>
    </xf>
    <xf numFmtId="0" fontId="0" fillId="2" borderId="62" xfId="0" applyFill="1" applyBorder="1" applyAlignment="1" applyProtection="1">
      <alignment horizontal="left" indent="1"/>
      <protection hidden="1"/>
    </xf>
    <xf numFmtId="0" fontId="2" fillId="2" borderId="28" xfId="0" applyFont="1" applyFill="1" applyBorder="1" applyAlignment="1" applyProtection="1">
      <alignment horizontal="center" vertical="center"/>
      <protection hidden="1"/>
    </xf>
    <xf numFmtId="0" fontId="0" fillId="2" borderId="70" xfId="0" applyFill="1" applyBorder="1" applyAlignment="1" applyProtection="1">
      <alignment horizontal="left" indent="1"/>
      <protection hidden="1"/>
    </xf>
    <xf numFmtId="0" fontId="0" fillId="2" borderId="46" xfId="0" applyFill="1" applyBorder="1" applyAlignment="1" applyProtection="1">
      <alignment horizontal="left" indent="1"/>
      <protection hidden="1"/>
    </xf>
    <xf numFmtId="0" fontId="0" fillId="2" borderId="71" xfId="0" applyFill="1" applyBorder="1" applyAlignment="1" applyProtection="1">
      <alignment horizontal="left" indent="1"/>
      <protection hidden="1"/>
    </xf>
    <xf numFmtId="0" fontId="9" fillId="2" borderId="66" xfId="0" applyFont="1" applyFill="1" applyBorder="1" applyProtection="1">
      <protection locked="0" hidden="1"/>
    </xf>
    <xf numFmtId="0" fontId="1" fillId="2" borderId="43" xfId="0" applyFont="1" applyFill="1" applyBorder="1" applyAlignment="1" applyProtection="1">
      <alignment horizontal="left" vertical="top" wrapText="1" indent="1"/>
      <protection locked="0" hidden="1"/>
    </xf>
    <xf numFmtId="0" fontId="1" fillId="2" borderId="44" xfId="0" applyFont="1" applyFill="1" applyBorder="1" applyAlignment="1" applyProtection="1">
      <alignment horizontal="left" vertical="top" wrapText="1" indent="1"/>
      <protection locked="0" hidden="1"/>
    </xf>
    <xf numFmtId="0" fontId="1" fillId="2" borderId="45" xfId="0" applyFont="1" applyFill="1" applyBorder="1" applyAlignment="1" applyProtection="1">
      <alignment horizontal="left" vertical="top" wrapText="1" indent="1"/>
      <protection locked="0" hidden="1"/>
    </xf>
    <xf numFmtId="0" fontId="9" fillId="2" borderId="66" xfId="0" applyFont="1" applyFill="1" applyBorder="1" applyAlignment="1" applyProtection="1">
      <alignment horizontal="center"/>
      <protection locked="0" hidden="1"/>
    </xf>
    <xf numFmtId="0" fontId="9" fillId="2" borderId="68" xfId="0" applyFont="1" applyFill="1" applyBorder="1" applyAlignment="1" applyProtection="1">
      <alignment horizontal="center"/>
      <protection locked="0" hidden="1"/>
    </xf>
    <xf numFmtId="0" fontId="0" fillId="2" borderId="66" xfId="0" applyFill="1" applyBorder="1" applyProtection="1">
      <protection locked="0" hidden="1"/>
    </xf>
    <xf numFmtId="0" fontId="0" fillId="2" borderId="68" xfId="0" applyFill="1" applyBorder="1" applyProtection="1">
      <protection locked="0" hidden="1"/>
    </xf>
    <xf numFmtId="0" fontId="9" fillId="2" borderId="66" xfId="0" applyFont="1" applyFill="1" applyBorder="1" applyAlignment="1" applyProtection="1">
      <alignment horizontal="left" indent="1"/>
      <protection locked="0" hidden="1"/>
    </xf>
    <xf numFmtId="0" fontId="0" fillId="2" borderId="69" xfId="0" applyFill="1" applyBorder="1" applyAlignment="1" applyProtection="1">
      <alignment horizontal="left" indent="1"/>
      <protection locked="0" hidden="1"/>
    </xf>
    <xf numFmtId="0" fontId="1" fillId="2" borderId="72" xfId="0" applyFont="1" applyFill="1" applyBorder="1" applyAlignment="1" applyProtection="1">
      <alignment horizontal="left" vertical="center"/>
      <protection locked="0" hidden="1"/>
    </xf>
    <xf numFmtId="0" fontId="1" fillId="2" borderId="73" xfId="0" applyFont="1" applyFill="1" applyBorder="1" applyAlignment="1" applyProtection="1">
      <alignment horizontal="left" vertical="center"/>
      <protection locked="0" hidden="1"/>
    </xf>
    <xf numFmtId="0" fontId="1" fillId="2" borderId="74" xfId="0" applyFont="1" applyFill="1" applyBorder="1" applyAlignment="1" applyProtection="1">
      <alignment horizontal="left" vertical="center"/>
      <protection locked="0" hidden="1"/>
    </xf>
    <xf numFmtId="0" fontId="5" fillId="2" borderId="57" xfId="4" applyFont="1" applyFill="1" applyBorder="1" applyAlignment="1" applyProtection="1">
      <alignment horizontal="center" vertical="center"/>
      <protection hidden="1"/>
    </xf>
    <xf numFmtId="0" fontId="5" fillId="2" borderId="58" xfId="4" applyFont="1" applyFill="1" applyBorder="1" applyAlignment="1" applyProtection="1">
      <alignment horizontal="center" vertical="center"/>
      <protection hidden="1"/>
    </xf>
    <xf numFmtId="0" fontId="3" fillId="2" borderId="49" xfId="4" applyFont="1" applyFill="1" applyBorder="1" applyAlignment="1" applyProtection="1">
      <alignment horizontal="left" vertical="center" indent="1"/>
      <protection locked="0" hidden="1"/>
    </xf>
    <xf numFmtId="0" fontId="3" fillId="2" borderId="50" xfId="4" applyFont="1" applyFill="1" applyBorder="1" applyAlignment="1" applyProtection="1">
      <alignment horizontal="left" vertical="center" indent="1"/>
      <protection locked="0" hidden="1"/>
    </xf>
    <xf numFmtId="0" fontId="3" fillId="2" borderId="51" xfId="4" applyFont="1" applyFill="1" applyBorder="1" applyAlignment="1" applyProtection="1">
      <alignment horizontal="left" vertical="center" indent="1"/>
      <protection locked="0" hidden="1"/>
    </xf>
    <xf numFmtId="0" fontId="3" fillId="2" borderId="52" xfId="4" applyFont="1" applyFill="1" applyBorder="1" applyAlignment="1" applyProtection="1">
      <alignment horizontal="left" vertical="center" indent="1"/>
      <protection locked="0" hidden="1"/>
    </xf>
    <xf numFmtId="0" fontId="3" fillId="2" borderId="51" xfId="4" applyFont="1" applyFill="1" applyBorder="1" applyAlignment="1" applyProtection="1">
      <alignment horizontal="left" vertical="top" indent="1"/>
      <protection locked="0" hidden="1"/>
    </xf>
    <xf numFmtId="0" fontId="3" fillId="2" borderId="52" xfId="4" applyFont="1" applyFill="1" applyBorder="1" applyAlignment="1" applyProtection="1">
      <alignment horizontal="left" vertical="top" indent="1"/>
      <protection locked="0" hidden="1"/>
    </xf>
    <xf numFmtId="0" fontId="3" fillId="2" borderId="53" xfId="4" applyFont="1" applyFill="1" applyBorder="1" applyAlignment="1" applyProtection="1">
      <alignment horizontal="left" vertical="top" indent="1"/>
      <protection locked="0" hidden="1"/>
    </xf>
    <xf numFmtId="0" fontId="3" fillId="2" borderId="54" xfId="4" applyFont="1" applyFill="1" applyBorder="1" applyAlignment="1" applyProtection="1">
      <alignment horizontal="left" vertical="top" indent="1"/>
      <protection locked="0" hidden="1"/>
    </xf>
    <xf numFmtId="165" fontId="9" fillId="2" borderId="55" xfId="4" applyNumberFormat="1" applyFont="1" applyFill="1" applyBorder="1" applyAlignment="1" applyProtection="1">
      <alignment horizontal="left" vertical="center" indent="1"/>
      <protection locked="0" hidden="1"/>
    </xf>
    <xf numFmtId="165" fontId="0" fillId="2" borderId="56" xfId="4" applyNumberFormat="1" applyFont="1" applyFill="1" applyBorder="1" applyAlignment="1" applyProtection="1">
      <alignment horizontal="left" vertical="center" indent="1"/>
      <protection locked="0" hidden="1"/>
    </xf>
    <xf numFmtId="0" fontId="1" fillId="2" borderId="59" xfId="4" applyFont="1" applyFill="1" applyBorder="1" applyAlignment="1" applyProtection="1">
      <alignment horizontal="center"/>
      <protection hidden="1"/>
    </xf>
    <xf numFmtId="0" fontId="1" fillId="2" borderId="60" xfId="4" applyFont="1" applyFill="1" applyBorder="1" applyAlignment="1" applyProtection="1">
      <alignment horizontal="center"/>
      <protection hidden="1"/>
    </xf>
    <xf numFmtId="0" fontId="1" fillId="2" borderId="57" xfId="4" applyFont="1" applyFill="1" applyBorder="1" applyAlignment="1" applyProtection="1">
      <alignment horizontal="center" vertical="center" wrapText="1"/>
      <protection hidden="1"/>
    </xf>
    <xf numFmtId="0" fontId="1" fillId="2" borderId="58" xfId="4" applyFont="1" applyFill="1" applyBorder="1" applyAlignment="1" applyProtection="1">
      <alignment horizontal="center" vertical="center" wrapText="1"/>
      <protection hidden="1"/>
    </xf>
    <xf numFmtId="0" fontId="1" fillId="2" borderId="49" xfId="4" applyFont="1" applyFill="1" applyBorder="1" applyAlignment="1" applyProtection="1">
      <alignment horizontal="left" indent="1"/>
      <protection hidden="1"/>
    </xf>
    <xf numFmtId="0" fontId="0" fillId="2" borderId="50" xfId="4" applyFont="1" applyFill="1" applyBorder="1" applyAlignment="1" applyProtection="1">
      <alignment horizontal="left" indent="1"/>
      <protection hidden="1"/>
    </xf>
    <xf numFmtId="0" fontId="1" fillId="2" borderId="61" xfId="4" applyFont="1" applyFill="1" applyBorder="1" applyAlignment="1" applyProtection="1">
      <alignment horizontal="left" indent="1"/>
      <protection hidden="1"/>
    </xf>
    <xf numFmtId="0" fontId="0" fillId="2" borderId="62" xfId="4" applyFont="1" applyFill="1" applyBorder="1" applyAlignment="1" applyProtection="1">
      <alignment horizontal="left" indent="1"/>
      <protection hidden="1"/>
    </xf>
    <xf numFmtId="0" fontId="1" fillId="2" borderId="63" xfId="4" applyFont="1" applyFill="1" applyBorder="1" applyAlignment="1" applyProtection="1">
      <alignment horizontal="center"/>
      <protection hidden="1"/>
    </xf>
    <xf numFmtId="0" fontId="1" fillId="2" borderId="64" xfId="4" applyFont="1" applyFill="1" applyBorder="1" applyAlignment="1" applyProtection="1">
      <alignment horizontal="center"/>
      <protection hidden="1"/>
    </xf>
    <xf numFmtId="0" fontId="1" fillId="2" borderId="65" xfId="4" applyFont="1" applyFill="1" applyBorder="1" applyAlignment="1" applyProtection="1">
      <alignment horizontal="center"/>
      <protection hidden="1"/>
    </xf>
    <xf numFmtId="0" fontId="6" fillId="3" borderId="23" xfId="4" applyFont="1" applyFill="1" applyBorder="1" applyAlignment="1" applyProtection="1">
      <alignment horizontal="left" vertical="center" indent="1"/>
      <protection locked="0" hidden="1"/>
    </xf>
    <xf numFmtId="0" fontId="10" fillId="3" borderId="23" xfId="4" applyFont="1" applyFill="1" applyBorder="1" applyAlignment="1" applyProtection="1">
      <alignment horizontal="left" vertical="center" indent="1"/>
      <protection locked="0" hidden="1"/>
    </xf>
    <xf numFmtId="0" fontId="10" fillId="3" borderId="24" xfId="4" applyFont="1" applyFill="1" applyBorder="1" applyAlignment="1" applyProtection="1">
      <alignment horizontal="left" vertical="center" indent="1"/>
      <protection locked="0" hidden="1"/>
    </xf>
    <xf numFmtId="0" fontId="3" fillId="2" borderId="66" xfId="4" applyFont="1" applyFill="1" applyBorder="1" applyAlignment="1" applyProtection="1">
      <alignment horizontal="left" indent="1"/>
      <protection locked="0" hidden="1"/>
    </xf>
    <xf numFmtId="0" fontId="1" fillId="2" borderId="0" xfId="4" applyFont="1" applyFill="1" applyAlignment="1" applyProtection="1">
      <alignment horizontal="right"/>
      <protection hidden="1"/>
    </xf>
    <xf numFmtId="14" fontId="3" fillId="2" borderId="66" xfId="4" applyNumberFormat="1" applyFont="1" applyFill="1" applyBorder="1" applyAlignment="1" applyProtection="1">
      <alignment horizontal="center"/>
      <protection locked="0" hidden="1"/>
    </xf>
    <xf numFmtId="0" fontId="3" fillId="2" borderId="66" xfId="4" applyFont="1" applyFill="1" applyBorder="1" applyAlignment="1" applyProtection="1">
      <alignment horizontal="center"/>
      <protection locked="0" hidden="1"/>
    </xf>
    <xf numFmtId="0" fontId="7" fillId="2" borderId="0" xfId="4" applyFont="1" applyFill="1" applyAlignment="1" applyProtection="1">
      <alignment vertical="center" wrapText="1"/>
      <protection hidden="1"/>
    </xf>
    <xf numFmtId="0" fontId="7" fillId="2" borderId="67" xfId="4" applyFont="1" applyFill="1" applyBorder="1" applyAlignment="1" applyProtection="1">
      <alignment vertical="center" wrapText="1"/>
      <protection hidden="1"/>
    </xf>
    <xf numFmtId="0" fontId="11" fillId="2" borderId="0" xfId="4" applyFont="1" applyFill="1" applyAlignment="1" applyProtection="1">
      <alignment horizontal="center"/>
      <protection hidden="1"/>
    </xf>
    <xf numFmtId="0" fontId="2" fillId="2" borderId="28" xfId="4" applyFont="1" applyFill="1" applyBorder="1" applyAlignment="1" applyProtection="1">
      <alignment horizontal="center" vertical="center"/>
      <protection hidden="1"/>
    </xf>
    <xf numFmtId="0" fontId="9" fillId="2" borderId="66" xfId="4" applyFont="1" applyFill="1" applyBorder="1" applyAlignment="1" applyProtection="1">
      <alignment horizontal="left" indent="1"/>
      <protection locked="0" hidden="1"/>
    </xf>
    <xf numFmtId="0" fontId="0" fillId="2" borderId="70" xfId="4" applyFont="1" applyFill="1" applyBorder="1" applyAlignment="1" applyProtection="1">
      <alignment horizontal="left" indent="1"/>
      <protection hidden="1"/>
    </xf>
    <xf numFmtId="0" fontId="0" fillId="2" borderId="46" xfId="4" applyFont="1" applyFill="1" applyBorder="1" applyAlignment="1" applyProtection="1">
      <alignment horizontal="left" indent="1"/>
      <protection hidden="1"/>
    </xf>
    <xf numFmtId="0" fontId="0" fillId="2" borderId="71" xfId="4" applyFont="1" applyFill="1" applyBorder="1" applyAlignment="1" applyProtection="1">
      <alignment horizontal="left" indent="1"/>
      <protection hidden="1"/>
    </xf>
    <xf numFmtId="0" fontId="9" fillId="2" borderId="66" xfId="4" applyFont="1" applyFill="1" applyBorder="1" applyProtection="1">
      <protection locked="0" hidden="1"/>
    </xf>
    <xf numFmtId="0" fontId="1" fillId="2" borderId="43" xfId="4" applyFont="1" applyFill="1" applyBorder="1" applyAlignment="1" applyProtection="1">
      <alignment horizontal="left" vertical="top" wrapText="1" indent="1"/>
      <protection locked="0" hidden="1"/>
    </xf>
    <xf numFmtId="0" fontId="1" fillId="2" borderId="44" xfId="4" applyFont="1" applyFill="1" applyBorder="1" applyAlignment="1" applyProtection="1">
      <alignment horizontal="left" vertical="top" wrapText="1" indent="1"/>
      <protection locked="0" hidden="1"/>
    </xf>
    <xf numFmtId="0" fontId="1" fillId="2" borderId="45" xfId="4" applyFont="1" applyFill="1" applyBorder="1" applyAlignment="1" applyProtection="1">
      <alignment horizontal="left" vertical="top" wrapText="1" indent="1"/>
      <protection locked="0" hidden="1"/>
    </xf>
    <xf numFmtId="0" fontId="9" fillId="2" borderId="66" xfId="4" applyFont="1" applyFill="1" applyBorder="1" applyAlignment="1" applyProtection="1">
      <alignment horizontal="center"/>
      <protection locked="0" hidden="1"/>
    </xf>
    <xf numFmtId="0" fontId="9" fillId="2" borderId="68" xfId="4" applyFont="1" applyFill="1" applyBorder="1" applyAlignment="1" applyProtection="1">
      <alignment horizontal="center"/>
      <protection locked="0" hidden="1"/>
    </xf>
    <xf numFmtId="0" fontId="0" fillId="2" borderId="69" xfId="4" applyFont="1" applyFill="1" applyBorder="1" applyAlignment="1" applyProtection="1">
      <alignment horizontal="left" indent="1"/>
      <protection locked="0" hidden="1"/>
    </xf>
    <xf numFmtId="0" fontId="1" fillId="2" borderId="72" xfId="4" applyFont="1" applyFill="1" applyBorder="1" applyAlignment="1" applyProtection="1">
      <alignment horizontal="left" vertical="center"/>
      <protection locked="0" hidden="1"/>
    </xf>
    <xf numFmtId="0" fontId="1" fillId="2" borderId="74" xfId="4" applyFont="1" applyFill="1" applyBorder="1" applyAlignment="1" applyProtection="1">
      <alignment horizontal="left" vertical="center"/>
      <protection locked="0" hidden="1"/>
    </xf>
    <xf numFmtId="0" fontId="1" fillId="2" borderId="73" xfId="4" applyFont="1" applyFill="1" applyBorder="1" applyAlignment="1" applyProtection="1">
      <alignment horizontal="left" vertical="center"/>
      <protection locked="0" hidden="1"/>
    </xf>
    <xf numFmtId="0" fontId="0" fillId="2" borderId="68" xfId="4" applyFont="1" applyFill="1" applyBorder="1" applyProtection="1">
      <protection locked="0" hidden="1"/>
    </xf>
    <xf numFmtId="0" fontId="0" fillId="2" borderId="66" xfId="4" applyFont="1" applyFill="1" applyBorder="1" applyProtection="1">
      <protection locked="0" hidden="1"/>
    </xf>
  </cellXfs>
  <cellStyles count="5">
    <cellStyle name="Excel Built-in Normal" xfId="2"/>
    <cellStyle name="normální" xfId="0" builtinId="0"/>
    <cellStyle name="normální 2" xfId="1"/>
    <cellStyle name="normální 3" xfId="4"/>
    <cellStyle name="Styl 1" xfId="3"/>
  </cellStyles>
  <dxfs count="172">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1</xdr:row>
      <xdr:rowOff>28575</xdr:rowOff>
    </xdr:to>
    <xdr:pic>
      <xdr:nvPicPr>
        <xdr:cNvPr id="2" name="Picture 1" descr="ČKA čb"/>
        <xdr:cNvPicPr>
          <a:picLocks noChangeAspect="1" noChangeArrowheads="1"/>
        </xdr:cNvPicPr>
      </xdr:nvPicPr>
      <xdr:blipFill>
        <a:blip xmlns:r="http://schemas.openxmlformats.org/officeDocument/2006/relationships" r:embed="rId1"/>
        <a:srcRect/>
        <a:stretch>
          <a:fillRect/>
        </a:stretch>
      </xdr:blipFill>
      <xdr:spPr bwMode="auto">
        <a:xfrm>
          <a:off x="0" y="0"/>
          <a:ext cx="571500" cy="190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sheetPr>
    <pageSetUpPr autoPageBreaks="0"/>
  </sheetPr>
  <dimension ref="A1:S66"/>
  <sheetViews>
    <sheetView showGridLines="0" showRowColHeaders="0" tabSelected="1" workbookViewId="0">
      <selection activeCell="P43" sqref="P43:S43"/>
    </sheetView>
  </sheetViews>
  <sheetFormatPr defaultRowHeight="12.75"/>
  <cols>
    <col min="1" max="1" width="10.7109375" style="71" customWidth="1"/>
    <col min="2" max="2" width="15.7109375" style="71" customWidth="1"/>
    <col min="3" max="3" width="5.7109375" style="71" customWidth="1"/>
    <col min="4" max="5" width="6.7109375" style="71" customWidth="1"/>
    <col min="6" max="6" width="4.7109375" style="71" customWidth="1"/>
    <col min="7" max="7" width="6.7109375" style="71" customWidth="1"/>
    <col min="8" max="8" width="6.28515625" style="71" customWidth="1"/>
    <col min="9" max="9" width="6.7109375" style="71" customWidth="1"/>
    <col min="10" max="10" width="1.7109375" style="71" customWidth="1"/>
    <col min="11" max="11" width="10.7109375" style="71" customWidth="1"/>
    <col min="12" max="12" width="15.7109375" style="71" customWidth="1"/>
    <col min="13" max="13" width="5.7109375" style="71" customWidth="1"/>
    <col min="14" max="15" width="6.7109375" style="71" customWidth="1"/>
    <col min="16" max="16" width="4.7109375" style="71" customWidth="1"/>
    <col min="17" max="17" width="6.7109375" style="71" customWidth="1"/>
    <col min="18" max="18" width="6.28515625" style="71" customWidth="1"/>
    <col min="19" max="19" width="6.7109375" style="71" customWidth="1"/>
    <col min="20" max="16384" width="9.140625" style="71"/>
  </cols>
  <sheetData>
    <row r="1" spans="1:19" ht="26.25">
      <c r="B1" s="398" t="s">
        <v>0</v>
      </c>
      <c r="C1" s="398"/>
      <c r="D1" s="400" t="s">
        <v>1</v>
      </c>
      <c r="E1" s="400"/>
      <c r="F1" s="400"/>
      <c r="G1" s="400"/>
      <c r="H1" s="400"/>
      <c r="I1" s="400"/>
      <c r="K1" s="207" t="s">
        <v>2</v>
      </c>
      <c r="L1" s="393" t="s">
        <v>402</v>
      </c>
      <c r="M1" s="393"/>
      <c r="N1" s="393"/>
      <c r="O1" s="394" t="s">
        <v>4</v>
      </c>
      <c r="P1" s="394"/>
      <c r="Q1" s="395" t="s">
        <v>401</v>
      </c>
      <c r="R1" s="395"/>
      <c r="S1" s="395"/>
    </row>
    <row r="2" spans="1:19" ht="6" customHeight="1" thickBot="1">
      <c r="B2" s="399"/>
      <c r="C2" s="399"/>
    </row>
    <row r="3" spans="1:19" ht="20.100000000000001" customHeight="1" thickBot="1">
      <c r="A3" s="299" t="s">
        <v>6</v>
      </c>
      <c r="B3" s="390" t="s">
        <v>100</v>
      </c>
      <c r="C3" s="391"/>
      <c r="D3" s="391"/>
      <c r="E3" s="391"/>
      <c r="F3" s="391"/>
      <c r="G3" s="391"/>
      <c r="H3" s="391"/>
      <c r="I3" s="392"/>
      <c r="K3" s="299" t="s">
        <v>8</v>
      </c>
      <c r="L3" s="390" t="s">
        <v>77</v>
      </c>
      <c r="M3" s="391"/>
      <c r="N3" s="391"/>
      <c r="O3" s="391"/>
      <c r="P3" s="391"/>
      <c r="Q3" s="391"/>
      <c r="R3" s="391"/>
      <c r="S3" s="392"/>
    </row>
    <row r="4" spans="1:19" ht="5.0999999999999996" customHeight="1" thickBot="1"/>
    <row r="5" spans="1:19" ht="12.95" customHeight="1">
      <c r="A5" s="381" t="s">
        <v>10</v>
      </c>
      <c r="B5" s="382"/>
      <c r="C5" s="401" t="s">
        <v>11</v>
      </c>
      <c r="D5" s="387" t="s">
        <v>12</v>
      </c>
      <c r="E5" s="388"/>
      <c r="F5" s="388"/>
      <c r="G5" s="389"/>
      <c r="H5" s="396" t="s">
        <v>13</v>
      </c>
      <c r="I5" s="397"/>
      <c r="K5" s="381" t="s">
        <v>10</v>
      </c>
      <c r="L5" s="382"/>
      <c r="M5" s="401" t="s">
        <v>11</v>
      </c>
      <c r="N5" s="387" t="s">
        <v>12</v>
      </c>
      <c r="O5" s="388"/>
      <c r="P5" s="388"/>
      <c r="Q5" s="389"/>
      <c r="R5" s="396" t="s">
        <v>13</v>
      </c>
      <c r="S5" s="397"/>
    </row>
    <row r="6" spans="1:19" ht="12.95" customHeight="1" thickBot="1">
      <c r="A6" s="383" t="s">
        <v>14</v>
      </c>
      <c r="B6" s="384"/>
      <c r="C6" s="402"/>
      <c r="D6" s="298" t="s">
        <v>15</v>
      </c>
      <c r="E6" s="297" t="s">
        <v>16</v>
      </c>
      <c r="F6" s="297" t="s">
        <v>17</v>
      </c>
      <c r="G6" s="296" t="s">
        <v>18</v>
      </c>
      <c r="H6" s="295" t="s">
        <v>19</v>
      </c>
      <c r="I6" s="294" t="s">
        <v>20</v>
      </c>
      <c r="K6" s="383" t="s">
        <v>14</v>
      </c>
      <c r="L6" s="384"/>
      <c r="M6" s="402"/>
      <c r="N6" s="298" t="s">
        <v>15</v>
      </c>
      <c r="O6" s="297" t="s">
        <v>16</v>
      </c>
      <c r="P6" s="297" t="s">
        <v>17</v>
      </c>
      <c r="Q6" s="296" t="s">
        <v>18</v>
      </c>
      <c r="R6" s="295" t="s">
        <v>19</v>
      </c>
      <c r="S6" s="294" t="s">
        <v>20</v>
      </c>
    </row>
    <row r="7" spans="1:19" ht="5.0999999999999996" customHeight="1" thickBot="1">
      <c r="A7" s="74"/>
      <c r="B7" s="74"/>
      <c r="K7" s="74"/>
      <c r="L7" s="74"/>
    </row>
    <row r="8" spans="1:19" ht="12.95" customHeight="1">
      <c r="A8" s="373" t="s">
        <v>191</v>
      </c>
      <c r="B8" s="374"/>
      <c r="C8" s="293">
        <v>1</v>
      </c>
      <c r="D8" s="292">
        <v>155</v>
      </c>
      <c r="E8" s="246">
        <v>61</v>
      </c>
      <c r="F8" s="246">
        <v>0</v>
      </c>
      <c r="G8" s="291">
        <f>IF(AND(ISBLANK(D8),ISBLANK(E8)),"",D8+E8)</f>
        <v>216</v>
      </c>
      <c r="H8" s="290">
        <f>IF(OR(ISNUMBER($G8),ISNUMBER($Q8)),(SIGN(N($G8)-N($Q8))+1)/2,"")</f>
        <v>1</v>
      </c>
      <c r="I8" s="238"/>
      <c r="K8" s="373" t="s">
        <v>226</v>
      </c>
      <c r="L8" s="374"/>
      <c r="M8" s="293">
        <v>1</v>
      </c>
      <c r="N8" s="292">
        <v>133</v>
      </c>
      <c r="O8" s="246">
        <v>44</v>
      </c>
      <c r="P8" s="246">
        <v>6</v>
      </c>
      <c r="Q8" s="291">
        <f>IF(AND(ISBLANK(N8),ISBLANK(O8)),"",N8+O8)</f>
        <v>177</v>
      </c>
      <c r="R8" s="290">
        <f>IF(ISNUMBER($H8),1-$H8,"")</f>
        <v>0</v>
      </c>
      <c r="S8" s="238"/>
    </row>
    <row r="9" spans="1:19" ht="12.95" customHeight="1">
      <c r="A9" s="375"/>
      <c r="B9" s="376"/>
      <c r="C9" s="289">
        <v>2</v>
      </c>
      <c r="D9" s="288">
        <v>165</v>
      </c>
      <c r="E9" s="287">
        <v>72</v>
      </c>
      <c r="F9" s="287">
        <v>6</v>
      </c>
      <c r="G9" s="286">
        <f>IF(AND(ISBLANK(D9),ISBLANK(E9)),"",D9+E9)</f>
        <v>237</v>
      </c>
      <c r="H9" s="285">
        <f>IF(OR(ISNUMBER($G9),ISNUMBER($Q9)),(SIGN(N($G9)-N($Q9))+1)/2,"")</f>
        <v>1</v>
      </c>
      <c r="I9" s="238"/>
      <c r="K9" s="375"/>
      <c r="L9" s="376"/>
      <c r="M9" s="289">
        <v>2</v>
      </c>
      <c r="N9" s="288">
        <v>140</v>
      </c>
      <c r="O9" s="287">
        <v>45</v>
      </c>
      <c r="P9" s="287">
        <v>10</v>
      </c>
      <c r="Q9" s="286">
        <f>IF(AND(ISBLANK(N9),ISBLANK(O9)),"",N9+O9)</f>
        <v>185</v>
      </c>
      <c r="R9" s="285">
        <f>IF(ISNUMBER($H9),1-$H9,"")</f>
        <v>0</v>
      </c>
      <c r="S9" s="238"/>
    </row>
    <row r="10" spans="1:19" ht="12.95" customHeight="1" thickBot="1">
      <c r="A10" s="377" t="s">
        <v>31</v>
      </c>
      <c r="B10" s="378"/>
      <c r="C10" s="289">
        <v>3</v>
      </c>
      <c r="D10" s="288"/>
      <c r="E10" s="287"/>
      <c r="F10" s="287"/>
      <c r="G10" s="286" t="str">
        <f>IF(AND(ISBLANK(D10),ISBLANK(E10)),"",D10+E10)</f>
        <v/>
      </c>
      <c r="H10" s="285" t="str">
        <f>IF(OR(ISNUMBER($G10),ISNUMBER($Q10)),(SIGN(N($G10)-N($Q10))+1)/2,"")</f>
        <v/>
      </c>
      <c r="I10" s="238"/>
      <c r="K10" s="377" t="s">
        <v>174</v>
      </c>
      <c r="L10" s="378"/>
      <c r="M10" s="289">
        <v>3</v>
      </c>
      <c r="N10" s="288"/>
      <c r="O10" s="287"/>
      <c r="P10" s="287"/>
      <c r="Q10" s="286" t="str">
        <f>IF(AND(ISBLANK(N10),ISBLANK(O10)),"",N10+O10)</f>
        <v/>
      </c>
      <c r="R10" s="285" t="str">
        <f>IF(ISNUMBER($H10),1-$H10,"")</f>
        <v/>
      </c>
      <c r="S10" s="238"/>
    </row>
    <row r="11" spans="1:19" ht="12.95" customHeight="1">
      <c r="A11" s="379"/>
      <c r="B11" s="380"/>
      <c r="C11" s="284">
        <v>4</v>
      </c>
      <c r="D11" s="283"/>
      <c r="E11" s="241"/>
      <c r="F11" s="241"/>
      <c r="G11" s="282" t="str">
        <f>IF(AND(ISBLANK(D11),ISBLANK(E11)),"",D11+E11)</f>
        <v/>
      </c>
      <c r="H11" s="281" t="str">
        <f>IF(OR(ISNUMBER($G11),ISNUMBER($Q11)),(SIGN(N($G11)-N($Q11))+1)/2,"")</f>
        <v/>
      </c>
      <c r="I11" s="371">
        <f>IF(ISNUMBER(H12),(SIGN(1000*($H12-$R12)+$G12-$Q12)+1)/2,"")</f>
        <v>1</v>
      </c>
      <c r="K11" s="379"/>
      <c r="L11" s="380"/>
      <c r="M11" s="284">
        <v>4</v>
      </c>
      <c r="N11" s="283"/>
      <c r="O11" s="241"/>
      <c r="P11" s="241"/>
      <c r="Q11" s="282" t="str">
        <f>IF(AND(ISBLANK(N11),ISBLANK(O11)),"",N11+O11)</f>
        <v/>
      </c>
      <c r="R11" s="281" t="str">
        <f>IF(ISNUMBER($H11),1-$H11,"")</f>
        <v/>
      </c>
      <c r="S11" s="371">
        <f>IF(ISNUMBER($I11),1-$I11,"")</f>
        <v>0</v>
      </c>
    </row>
    <row r="12" spans="1:19" ht="15.95" customHeight="1" thickBot="1">
      <c r="A12" s="385">
        <v>1163</v>
      </c>
      <c r="B12" s="386"/>
      <c r="C12" s="280" t="s">
        <v>18</v>
      </c>
      <c r="D12" s="277">
        <f>IF(ISNUMBER($G12),SUM(D8:D11),"")</f>
        <v>320</v>
      </c>
      <c r="E12" s="279">
        <f>IF(ISNUMBER($G12),SUM(E8:E11),"")</f>
        <v>133</v>
      </c>
      <c r="F12" s="279">
        <f>IF(ISNUMBER($G12),SUM(F8:F11),"")</f>
        <v>6</v>
      </c>
      <c r="G12" s="278">
        <f>IF(SUM($G8:$G11)+SUM($Q8:$Q11)&gt;0,SUM(G8:G11),"")</f>
        <v>453</v>
      </c>
      <c r="H12" s="277">
        <f>IF(ISNUMBER($G12),SUM(H8:H11),"")</f>
        <v>2</v>
      </c>
      <c r="I12" s="372"/>
      <c r="K12" s="385">
        <v>13363</v>
      </c>
      <c r="L12" s="386"/>
      <c r="M12" s="280" t="s">
        <v>18</v>
      </c>
      <c r="N12" s="277">
        <f>IF(ISNUMBER($G12),SUM(N8:N11),"")</f>
        <v>273</v>
      </c>
      <c r="O12" s="279">
        <f>IF(ISNUMBER($G12),SUM(O8:O11),"")</f>
        <v>89</v>
      </c>
      <c r="P12" s="279">
        <f>IF(ISNUMBER($G12),SUM(P8:P11),"")</f>
        <v>16</v>
      </c>
      <c r="Q12" s="278">
        <f>IF(SUM($G8:$G11)+SUM($Q8:$Q11)&gt;0,SUM(Q8:Q11),"")</f>
        <v>362</v>
      </c>
      <c r="R12" s="277">
        <f>IF(ISNUMBER($G12),SUM(R8:R11),"")</f>
        <v>0</v>
      </c>
      <c r="S12" s="372"/>
    </row>
    <row r="13" spans="1:19" ht="12.95" customHeight="1">
      <c r="A13" s="373" t="s">
        <v>190</v>
      </c>
      <c r="B13" s="374"/>
      <c r="C13" s="293">
        <v>1</v>
      </c>
      <c r="D13" s="292">
        <v>164</v>
      </c>
      <c r="E13" s="246">
        <v>70</v>
      </c>
      <c r="F13" s="246">
        <v>3</v>
      </c>
      <c r="G13" s="291">
        <f>IF(AND(ISBLANK(D13),ISBLANK(E13)),"",D13+E13)</f>
        <v>234</v>
      </c>
      <c r="H13" s="290">
        <f>IF(OR(ISNUMBER($G13),ISNUMBER($Q13)),(SIGN(N($G13)-N($Q13))+1)/2,"")</f>
        <v>1</v>
      </c>
      <c r="I13" s="238"/>
      <c r="K13" s="373" t="s">
        <v>400</v>
      </c>
      <c r="L13" s="374"/>
      <c r="M13" s="293">
        <v>1</v>
      </c>
      <c r="N13" s="292">
        <v>151</v>
      </c>
      <c r="O13" s="246">
        <v>78</v>
      </c>
      <c r="P13" s="246">
        <v>3</v>
      </c>
      <c r="Q13" s="291">
        <f>IF(AND(ISBLANK(N13),ISBLANK(O13)),"",N13+O13)</f>
        <v>229</v>
      </c>
      <c r="R13" s="290">
        <f>IF(ISNUMBER($H13),1-$H13,"")</f>
        <v>0</v>
      </c>
      <c r="S13" s="238"/>
    </row>
    <row r="14" spans="1:19" ht="12.95" customHeight="1">
      <c r="A14" s="375"/>
      <c r="B14" s="376"/>
      <c r="C14" s="289">
        <v>2</v>
      </c>
      <c r="D14" s="288">
        <v>143</v>
      </c>
      <c r="E14" s="287">
        <v>43</v>
      </c>
      <c r="F14" s="287">
        <v>10</v>
      </c>
      <c r="G14" s="286">
        <f>IF(AND(ISBLANK(D14),ISBLANK(E14)),"",D14+E14)</f>
        <v>186</v>
      </c>
      <c r="H14" s="285">
        <f>IF(OR(ISNUMBER($G14),ISNUMBER($Q14)),(SIGN(N($G14)-N($Q14))+1)/2,"")</f>
        <v>0</v>
      </c>
      <c r="I14" s="238"/>
      <c r="K14" s="375"/>
      <c r="L14" s="376"/>
      <c r="M14" s="289">
        <v>2</v>
      </c>
      <c r="N14" s="288">
        <v>159</v>
      </c>
      <c r="O14" s="287">
        <v>48</v>
      </c>
      <c r="P14" s="287">
        <v>5</v>
      </c>
      <c r="Q14" s="286">
        <f>IF(AND(ISBLANK(N14),ISBLANK(O14)),"",N14+O14)</f>
        <v>207</v>
      </c>
      <c r="R14" s="285">
        <f>IF(ISNUMBER($H14),1-$H14,"")</f>
        <v>1</v>
      </c>
      <c r="S14" s="238"/>
    </row>
    <row r="15" spans="1:19" ht="12.95" customHeight="1" thickBot="1">
      <c r="A15" s="377" t="s">
        <v>189</v>
      </c>
      <c r="B15" s="378"/>
      <c r="C15" s="289">
        <v>3</v>
      </c>
      <c r="D15" s="288"/>
      <c r="E15" s="287"/>
      <c r="F15" s="287"/>
      <c r="G15" s="286" t="str">
        <f>IF(AND(ISBLANK(D15),ISBLANK(E15)),"",D15+E15)</f>
        <v/>
      </c>
      <c r="H15" s="285" t="str">
        <f>IF(OR(ISNUMBER($G15),ISNUMBER($Q15)),(SIGN(N($G15)-N($Q15))+1)/2,"")</f>
        <v/>
      </c>
      <c r="I15" s="238"/>
      <c r="K15" s="377" t="s">
        <v>222</v>
      </c>
      <c r="L15" s="378"/>
      <c r="M15" s="289">
        <v>3</v>
      </c>
      <c r="N15" s="288"/>
      <c r="O15" s="287"/>
      <c r="P15" s="287"/>
      <c r="Q15" s="286" t="str">
        <f>IF(AND(ISBLANK(N15),ISBLANK(O15)),"",N15+O15)</f>
        <v/>
      </c>
      <c r="R15" s="285" t="str">
        <f>IF(ISNUMBER($H15),1-$H15,"")</f>
        <v/>
      </c>
      <c r="S15" s="238"/>
    </row>
    <row r="16" spans="1:19" ht="12.95" customHeight="1">
      <c r="A16" s="379"/>
      <c r="B16" s="380"/>
      <c r="C16" s="284">
        <v>4</v>
      </c>
      <c r="D16" s="283"/>
      <c r="E16" s="241"/>
      <c r="F16" s="241"/>
      <c r="G16" s="282" t="str">
        <f>IF(AND(ISBLANK(D16),ISBLANK(E16)),"",D16+E16)</f>
        <v/>
      </c>
      <c r="H16" s="281" t="str">
        <f>IF(OR(ISNUMBER($G16),ISNUMBER($Q16)),(SIGN(N($G16)-N($Q16))+1)/2,"")</f>
        <v/>
      </c>
      <c r="I16" s="371">
        <f>IF(ISNUMBER(H17),(SIGN(1000*($H17-$R17)+$G17-$Q17)+1)/2,"")</f>
        <v>0</v>
      </c>
      <c r="K16" s="379"/>
      <c r="L16" s="380"/>
      <c r="M16" s="284">
        <v>4</v>
      </c>
      <c r="N16" s="283"/>
      <c r="O16" s="241"/>
      <c r="P16" s="241"/>
      <c r="Q16" s="282" t="str">
        <f>IF(AND(ISBLANK(N16),ISBLANK(O16)),"",N16+O16)</f>
        <v/>
      </c>
      <c r="R16" s="281" t="str">
        <f>IF(ISNUMBER($H16),1-$H16,"")</f>
        <v/>
      </c>
      <c r="S16" s="371">
        <f>IF(ISNUMBER($I16),1-$I16,"")</f>
        <v>1</v>
      </c>
    </row>
    <row r="17" spans="1:19" ht="15.95" customHeight="1" thickBot="1">
      <c r="A17" s="385">
        <v>1404</v>
      </c>
      <c r="B17" s="386"/>
      <c r="C17" s="280" t="s">
        <v>18</v>
      </c>
      <c r="D17" s="277">
        <f>IF(ISNUMBER($G17),SUM(D13:D16),"")</f>
        <v>307</v>
      </c>
      <c r="E17" s="279">
        <f>IF(ISNUMBER($G17),SUM(E13:E16),"")</f>
        <v>113</v>
      </c>
      <c r="F17" s="279">
        <f>IF(ISNUMBER($G17),SUM(F13:F16),"")</f>
        <v>13</v>
      </c>
      <c r="G17" s="278">
        <f>IF(SUM($G13:$G16)+SUM($Q13:$Q16)&gt;0,SUM(G13:G16),"")</f>
        <v>420</v>
      </c>
      <c r="H17" s="277">
        <f>IF(ISNUMBER($G17),SUM(H13:H16),"")</f>
        <v>1</v>
      </c>
      <c r="I17" s="372"/>
      <c r="K17" s="385">
        <v>13562</v>
      </c>
      <c r="L17" s="386"/>
      <c r="M17" s="280" t="s">
        <v>18</v>
      </c>
      <c r="N17" s="277">
        <f>IF(ISNUMBER($G17),SUM(N13:N16),"")</f>
        <v>310</v>
      </c>
      <c r="O17" s="279">
        <f>IF(ISNUMBER($G17),SUM(O13:O16),"")</f>
        <v>126</v>
      </c>
      <c r="P17" s="279">
        <f>IF(ISNUMBER($G17),SUM(P13:P16),"")</f>
        <v>8</v>
      </c>
      <c r="Q17" s="278">
        <f>IF(SUM($G13:$G16)+SUM($Q13:$Q16)&gt;0,SUM(Q13:Q16),"")</f>
        <v>436</v>
      </c>
      <c r="R17" s="277">
        <f>IF(ISNUMBER($G17),SUM(R13:R16),"")</f>
        <v>1</v>
      </c>
      <c r="S17" s="372"/>
    </row>
    <row r="18" spans="1:19" ht="12.95" customHeight="1">
      <c r="A18" s="373" t="s">
        <v>192</v>
      </c>
      <c r="B18" s="374"/>
      <c r="C18" s="293">
        <v>1</v>
      </c>
      <c r="D18" s="292">
        <v>137</v>
      </c>
      <c r="E18" s="246">
        <v>43</v>
      </c>
      <c r="F18" s="246">
        <v>10</v>
      </c>
      <c r="G18" s="291">
        <f>IF(AND(ISBLANK(D18),ISBLANK(E18)),"",D18+E18)</f>
        <v>180</v>
      </c>
      <c r="H18" s="290">
        <f>IF(OR(ISNUMBER($G18),ISNUMBER($Q18)),(SIGN(N($G18)-N($Q18))+1)/2,"")</f>
        <v>1</v>
      </c>
      <c r="I18" s="238"/>
      <c r="K18" s="373" t="s">
        <v>221</v>
      </c>
      <c r="L18" s="374"/>
      <c r="M18" s="293">
        <v>1</v>
      </c>
      <c r="N18" s="292">
        <v>120</v>
      </c>
      <c r="O18" s="246">
        <v>34</v>
      </c>
      <c r="P18" s="246">
        <v>9</v>
      </c>
      <c r="Q18" s="291">
        <f>IF(AND(ISBLANK(N18),ISBLANK(O18)),"",N18+O18)</f>
        <v>154</v>
      </c>
      <c r="R18" s="290">
        <f>IF(ISNUMBER($H18),1-$H18,"")</f>
        <v>0</v>
      </c>
      <c r="S18" s="238"/>
    </row>
    <row r="19" spans="1:19" ht="12.95" customHeight="1">
      <c r="A19" s="375"/>
      <c r="B19" s="376"/>
      <c r="C19" s="289">
        <v>2</v>
      </c>
      <c r="D19" s="288">
        <v>149</v>
      </c>
      <c r="E19" s="287">
        <v>40</v>
      </c>
      <c r="F19" s="287">
        <v>6</v>
      </c>
      <c r="G19" s="286">
        <f>IF(AND(ISBLANK(D19),ISBLANK(E19)),"",D19+E19)</f>
        <v>189</v>
      </c>
      <c r="H19" s="285">
        <f>IF(OR(ISNUMBER($G19),ISNUMBER($Q19)),(SIGN(N($G19)-N($Q19))+1)/2,"")</f>
        <v>0</v>
      </c>
      <c r="I19" s="238"/>
      <c r="K19" s="375"/>
      <c r="L19" s="376"/>
      <c r="M19" s="289">
        <v>2</v>
      </c>
      <c r="N19" s="288">
        <v>150</v>
      </c>
      <c r="O19" s="287">
        <v>44</v>
      </c>
      <c r="P19" s="287">
        <v>9</v>
      </c>
      <c r="Q19" s="286">
        <f>IF(AND(ISBLANK(N19),ISBLANK(O19)),"",N19+O19)</f>
        <v>194</v>
      </c>
      <c r="R19" s="285">
        <f>IF(ISNUMBER($H19),1-$H19,"")</f>
        <v>1</v>
      </c>
      <c r="S19" s="238"/>
    </row>
    <row r="20" spans="1:19" ht="12.95" customHeight="1" thickBot="1">
      <c r="A20" s="377" t="s">
        <v>146</v>
      </c>
      <c r="B20" s="378"/>
      <c r="C20" s="289">
        <v>3</v>
      </c>
      <c r="D20" s="288"/>
      <c r="E20" s="287"/>
      <c r="F20" s="287"/>
      <c r="G20" s="286" t="str">
        <f>IF(AND(ISBLANK(D20),ISBLANK(E20)),"",D20+E20)</f>
        <v/>
      </c>
      <c r="H20" s="285" t="str">
        <f>IF(OR(ISNUMBER($G20),ISNUMBER($Q20)),(SIGN(N($G20)-N($Q20))+1)/2,"")</f>
        <v/>
      </c>
      <c r="I20" s="238"/>
      <c r="K20" s="377" t="s">
        <v>180</v>
      </c>
      <c r="L20" s="378"/>
      <c r="M20" s="289">
        <v>3</v>
      </c>
      <c r="N20" s="288"/>
      <c r="O20" s="287"/>
      <c r="P20" s="287"/>
      <c r="Q20" s="286" t="str">
        <f>IF(AND(ISBLANK(N20),ISBLANK(O20)),"",N20+O20)</f>
        <v/>
      </c>
      <c r="R20" s="285" t="str">
        <f>IF(ISNUMBER($H20),1-$H20,"")</f>
        <v/>
      </c>
      <c r="S20" s="238"/>
    </row>
    <row r="21" spans="1:19" ht="12.95" customHeight="1">
      <c r="A21" s="379"/>
      <c r="B21" s="380"/>
      <c r="C21" s="284">
        <v>4</v>
      </c>
      <c r="D21" s="283"/>
      <c r="E21" s="241"/>
      <c r="F21" s="241"/>
      <c r="G21" s="282" t="str">
        <f>IF(AND(ISBLANK(D21),ISBLANK(E21)),"",D21+E21)</f>
        <v/>
      </c>
      <c r="H21" s="281" t="str">
        <f>IF(OR(ISNUMBER($G21),ISNUMBER($Q21)),(SIGN(N($G21)-N($Q21))+1)/2,"")</f>
        <v/>
      </c>
      <c r="I21" s="371">
        <f>IF(ISNUMBER(H22),(SIGN(1000*($H22-$R22)+$G22-$Q22)+1)/2,"")</f>
        <v>1</v>
      </c>
      <c r="K21" s="379"/>
      <c r="L21" s="380"/>
      <c r="M21" s="284">
        <v>4</v>
      </c>
      <c r="N21" s="283"/>
      <c r="O21" s="241"/>
      <c r="P21" s="241"/>
      <c r="Q21" s="282" t="str">
        <f>IF(AND(ISBLANK(N21),ISBLANK(O21)),"",N21+O21)</f>
        <v/>
      </c>
      <c r="R21" s="281" t="str">
        <f>IF(ISNUMBER($H21),1-$H21,"")</f>
        <v/>
      </c>
      <c r="S21" s="371">
        <f>IF(ISNUMBER($I21),1-$I21,"")</f>
        <v>0</v>
      </c>
    </row>
    <row r="22" spans="1:19" ht="15.95" customHeight="1" thickBot="1">
      <c r="A22" s="385">
        <v>4467</v>
      </c>
      <c r="B22" s="386"/>
      <c r="C22" s="280" t="s">
        <v>18</v>
      </c>
      <c r="D22" s="277">
        <f>IF(ISNUMBER($G22),SUM(D18:D21),"")</f>
        <v>286</v>
      </c>
      <c r="E22" s="279">
        <f>IF(ISNUMBER($G22),SUM(E18:E21),"")</f>
        <v>83</v>
      </c>
      <c r="F22" s="279">
        <f>IF(ISNUMBER($G22),SUM(F18:F21),"")</f>
        <v>16</v>
      </c>
      <c r="G22" s="278">
        <f>IF(SUM($G18:$G21)+SUM($Q18:$Q21)&gt;0,SUM(G18:G21),"")</f>
        <v>369</v>
      </c>
      <c r="H22" s="277">
        <f>IF(ISNUMBER($G22),SUM(H18:H21),"")</f>
        <v>1</v>
      </c>
      <c r="I22" s="372"/>
      <c r="K22" s="385">
        <v>19554</v>
      </c>
      <c r="L22" s="386"/>
      <c r="M22" s="280" t="s">
        <v>18</v>
      </c>
      <c r="N22" s="277">
        <f>IF(ISNUMBER($G22),SUM(N18:N21),"")</f>
        <v>270</v>
      </c>
      <c r="O22" s="279">
        <f>IF(ISNUMBER($G22),SUM(O18:O21),"")</f>
        <v>78</v>
      </c>
      <c r="P22" s="279">
        <f>IF(ISNUMBER($G22),SUM(P18:P21),"")</f>
        <v>18</v>
      </c>
      <c r="Q22" s="278">
        <f>IF(SUM($G18:$G21)+SUM($Q18:$Q21)&gt;0,SUM(Q18:Q21),"")</f>
        <v>348</v>
      </c>
      <c r="R22" s="277">
        <f>IF(ISNUMBER($G22),SUM(R18:R21),"")</f>
        <v>1</v>
      </c>
      <c r="S22" s="372"/>
    </row>
    <row r="23" spans="1:19" ht="12.95" customHeight="1">
      <c r="A23" s="373" t="s">
        <v>196</v>
      </c>
      <c r="B23" s="374"/>
      <c r="C23" s="293">
        <v>1</v>
      </c>
      <c r="D23" s="292">
        <v>136</v>
      </c>
      <c r="E23" s="246">
        <v>52</v>
      </c>
      <c r="F23" s="246">
        <v>7</v>
      </c>
      <c r="G23" s="291">
        <f>IF(AND(ISBLANK(D23),ISBLANK(E23)),"",D23+E23)</f>
        <v>188</v>
      </c>
      <c r="H23" s="290">
        <f>IF(OR(ISNUMBER($G23),ISNUMBER($Q23)),(SIGN(N($G23)-N($Q23))+1)/2,"")</f>
        <v>0</v>
      </c>
      <c r="I23" s="238"/>
      <c r="K23" s="373" t="s">
        <v>231</v>
      </c>
      <c r="L23" s="374"/>
      <c r="M23" s="293">
        <v>1</v>
      </c>
      <c r="N23" s="292">
        <v>142</v>
      </c>
      <c r="O23" s="246">
        <v>80</v>
      </c>
      <c r="P23" s="246">
        <v>5</v>
      </c>
      <c r="Q23" s="291">
        <f>IF(AND(ISBLANK(N23),ISBLANK(O23)),"",N23+O23)</f>
        <v>222</v>
      </c>
      <c r="R23" s="290">
        <f>IF(ISNUMBER($H23),1-$H23,"")</f>
        <v>1</v>
      </c>
      <c r="S23" s="238"/>
    </row>
    <row r="24" spans="1:19" ht="12.95" customHeight="1">
      <c r="A24" s="375"/>
      <c r="B24" s="376"/>
      <c r="C24" s="289">
        <v>2</v>
      </c>
      <c r="D24" s="288">
        <v>148</v>
      </c>
      <c r="E24" s="287">
        <v>60</v>
      </c>
      <c r="F24" s="287">
        <v>5</v>
      </c>
      <c r="G24" s="286">
        <f>IF(AND(ISBLANK(D24),ISBLANK(E24)),"",D24+E24)</f>
        <v>208</v>
      </c>
      <c r="H24" s="285">
        <f>IF(OR(ISNUMBER($G24),ISNUMBER($Q24)),(SIGN(N($G24)-N($Q24))+1)/2,"")</f>
        <v>1</v>
      </c>
      <c r="I24" s="238"/>
      <c r="K24" s="375"/>
      <c r="L24" s="376"/>
      <c r="M24" s="289">
        <v>2</v>
      </c>
      <c r="N24" s="288">
        <v>142</v>
      </c>
      <c r="O24" s="287">
        <v>54</v>
      </c>
      <c r="P24" s="287">
        <v>3</v>
      </c>
      <c r="Q24" s="286">
        <f>IF(AND(ISBLANK(N24),ISBLANK(O24)),"",N24+O24)</f>
        <v>196</v>
      </c>
      <c r="R24" s="285">
        <f>IF(ISNUMBER($H24),1-$H24,"")</f>
        <v>0</v>
      </c>
      <c r="S24" s="238"/>
    </row>
    <row r="25" spans="1:19" ht="12.95" customHeight="1" thickBot="1">
      <c r="A25" s="377" t="s">
        <v>195</v>
      </c>
      <c r="B25" s="378"/>
      <c r="C25" s="289">
        <v>3</v>
      </c>
      <c r="D25" s="288"/>
      <c r="E25" s="287"/>
      <c r="F25" s="287"/>
      <c r="G25" s="286" t="str">
        <f>IF(AND(ISBLANK(D25),ISBLANK(E25)),"",D25+E25)</f>
        <v/>
      </c>
      <c r="H25" s="285" t="str">
        <f>IF(OR(ISNUMBER($G25),ISNUMBER($Q25)),(SIGN(N($G25)-N($Q25))+1)/2,"")</f>
        <v/>
      </c>
      <c r="I25" s="238"/>
      <c r="K25" s="377" t="s">
        <v>185</v>
      </c>
      <c r="L25" s="378"/>
      <c r="M25" s="289">
        <v>3</v>
      </c>
      <c r="N25" s="288"/>
      <c r="O25" s="287"/>
      <c r="P25" s="287"/>
      <c r="Q25" s="286" t="str">
        <f>IF(AND(ISBLANK(N25),ISBLANK(O25)),"",N25+O25)</f>
        <v/>
      </c>
      <c r="R25" s="285" t="str">
        <f>IF(ISNUMBER($H25),1-$H25,"")</f>
        <v/>
      </c>
      <c r="S25" s="238"/>
    </row>
    <row r="26" spans="1:19" ht="12.95" customHeight="1">
      <c r="A26" s="379"/>
      <c r="B26" s="380"/>
      <c r="C26" s="284">
        <v>4</v>
      </c>
      <c r="D26" s="283"/>
      <c r="E26" s="241"/>
      <c r="F26" s="241"/>
      <c r="G26" s="282" t="str">
        <f>IF(AND(ISBLANK(D26),ISBLANK(E26)),"",D26+E26)</f>
        <v/>
      </c>
      <c r="H26" s="281" t="str">
        <f>IF(OR(ISNUMBER($G26),ISNUMBER($Q26)),(SIGN(N($G26)-N($Q26))+1)/2,"")</f>
        <v/>
      </c>
      <c r="I26" s="371">
        <f>IF(ISNUMBER(H27),(SIGN(1000*($H27-$R27)+$G27-$Q27)+1)/2,"")</f>
        <v>0</v>
      </c>
      <c r="K26" s="379"/>
      <c r="L26" s="380"/>
      <c r="M26" s="284">
        <v>4</v>
      </c>
      <c r="N26" s="283"/>
      <c r="O26" s="241"/>
      <c r="P26" s="241"/>
      <c r="Q26" s="282" t="str">
        <f>IF(AND(ISBLANK(N26),ISBLANK(O26)),"",N26+O26)</f>
        <v/>
      </c>
      <c r="R26" s="281" t="str">
        <f>IF(ISNUMBER($H26),1-$H26,"")</f>
        <v/>
      </c>
      <c r="S26" s="371">
        <f>IF(ISNUMBER($I26),1-$I26,"")</f>
        <v>1</v>
      </c>
    </row>
    <row r="27" spans="1:19" ht="15.95" customHeight="1" thickBot="1">
      <c r="A27" s="385">
        <v>5052</v>
      </c>
      <c r="B27" s="386"/>
      <c r="C27" s="280" t="s">
        <v>18</v>
      </c>
      <c r="D27" s="277">
        <f>IF(ISNUMBER($G27),SUM(D23:D26),"")</f>
        <v>284</v>
      </c>
      <c r="E27" s="279">
        <f>IF(ISNUMBER($G27),SUM(E23:E26),"")</f>
        <v>112</v>
      </c>
      <c r="F27" s="279">
        <f>IF(ISNUMBER($G27),SUM(F23:F26),"")</f>
        <v>12</v>
      </c>
      <c r="G27" s="278">
        <f>IF(SUM($G23:$G26)+SUM($Q23:$Q26)&gt;0,SUM(G23:G26),"")</f>
        <v>396</v>
      </c>
      <c r="H27" s="277">
        <f>IF(ISNUMBER($G27),SUM(H23:H26),"")</f>
        <v>1</v>
      </c>
      <c r="I27" s="372"/>
      <c r="K27" s="385">
        <v>15064</v>
      </c>
      <c r="L27" s="386"/>
      <c r="M27" s="280" t="s">
        <v>18</v>
      </c>
      <c r="N27" s="277">
        <f>IF(ISNUMBER($G27),SUM(N23:N26),"")</f>
        <v>284</v>
      </c>
      <c r="O27" s="279">
        <f>IF(ISNUMBER($G27),SUM(O23:O26),"")</f>
        <v>134</v>
      </c>
      <c r="P27" s="279">
        <f>IF(ISNUMBER($G27),SUM(P23:P26),"")</f>
        <v>8</v>
      </c>
      <c r="Q27" s="278">
        <f>IF(SUM($G23:$G26)+SUM($Q23:$Q26)&gt;0,SUM(Q23:Q26),"")</f>
        <v>418</v>
      </c>
      <c r="R27" s="277">
        <f>IF(ISNUMBER($G27),SUM(R23:R26),"")</f>
        <v>1</v>
      </c>
      <c r="S27" s="372"/>
    </row>
    <row r="28" spans="1:19" ht="12.95" customHeight="1">
      <c r="A28" s="373" t="s">
        <v>193</v>
      </c>
      <c r="B28" s="374"/>
      <c r="C28" s="293">
        <v>1</v>
      </c>
      <c r="D28" s="292">
        <v>131</v>
      </c>
      <c r="E28" s="246">
        <v>53</v>
      </c>
      <c r="F28" s="246">
        <v>6</v>
      </c>
      <c r="G28" s="291">
        <f>IF(AND(ISBLANK(D28),ISBLANK(E28)),"",D28+E28)</f>
        <v>184</v>
      </c>
      <c r="H28" s="290">
        <f>IF(OR(ISNUMBER($G28),ISNUMBER($Q28)),(SIGN(N($G28)-N($Q28))+1)/2,"")</f>
        <v>0</v>
      </c>
      <c r="I28" s="238"/>
      <c r="K28" s="373" t="s">
        <v>228</v>
      </c>
      <c r="L28" s="374"/>
      <c r="M28" s="293">
        <v>1</v>
      </c>
      <c r="N28" s="292">
        <v>153</v>
      </c>
      <c r="O28" s="246">
        <v>66</v>
      </c>
      <c r="P28" s="246">
        <v>4</v>
      </c>
      <c r="Q28" s="291">
        <f>IF(AND(ISBLANK(N28),ISBLANK(O28)),"",N28+O28)</f>
        <v>219</v>
      </c>
      <c r="R28" s="290">
        <f>IF(ISNUMBER($H28),1-$H28,"")</f>
        <v>1</v>
      </c>
      <c r="S28" s="238"/>
    </row>
    <row r="29" spans="1:19" ht="12.95" customHeight="1">
      <c r="A29" s="375"/>
      <c r="B29" s="376"/>
      <c r="C29" s="289">
        <v>2</v>
      </c>
      <c r="D29" s="288">
        <v>148</v>
      </c>
      <c r="E29" s="287">
        <v>62</v>
      </c>
      <c r="F29" s="287">
        <v>5</v>
      </c>
      <c r="G29" s="286">
        <f>IF(AND(ISBLANK(D29),ISBLANK(E29)),"",D29+E29)</f>
        <v>210</v>
      </c>
      <c r="H29" s="285">
        <f>IF(OR(ISNUMBER($G29),ISNUMBER($Q29)),(SIGN(N($G29)-N($Q29))+1)/2,"")</f>
        <v>1</v>
      </c>
      <c r="I29" s="238"/>
      <c r="K29" s="375"/>
      <c r="L29" s="376"/>
      <c r="M29" s="289">
        <v>2</v>
      </c>
      <c r="N29" s="288">
        <v>132</v>
      </c>
      <c r="O29" s="287">
        <v>45</v>
      </c>
      <c r="P29" s="287">
        <v>7</v>
      </c>
      <c r="Q29" s="286">
        <f>IF(AND(ISBLANK(N29),ISBLANK(O29)),"",N29+O29)</f>
        <v>177</v>
      </c>
      <c r="R29" s="285">
        <f>IF(ISNUMBER($H29),1-$H29,"")</f>
        <v>0</v>
      </c>
      <c r="S29" s="238"/>
    </row>
    <row r="30" spans="1:19" ht="12.95" customHeight="1" thickBot="1">
      <c r="A30" s="377" t="s">
        <v>32</v>
      </c>
      <c r="B30" s="378"/>
      <c r="C30" s="289">
        <v>3</v>
      </c>
      <c r="D30" s="288"/>
      <c r="E30" s="287"/>
      <c r="F30" s="287"/>
      <c r="G30" s="286" t="str">
        <f>IF(AND(ISBLANK(D30),ISBLANK(E30)),"",D30+E30)</f>
        <v/>
      </c>
      <c r="H30" s="285" t="str">
        <f>IF(OR(ISNUMBER($G30),ISNUMBER($Q30)),(SIGN(N($G30)-N($Q30))+1)/2,"")</f>
        <v/>
      </c>
      <c r="I30" s="238"/>
      <c r="K30" s="377" t="s">
        <v>227</v>
      </c>
      <c r="L30" s="378"/>
      <c r="M30" s="289">
        <v>3</v>
      </c>
      <c r="N30" s="288"/>
      <c r="O30" s="287"/>
      <c r="P30" s="287"/>
      <c r="Q30" s="286" t="str">
        <f>IF(AND(ISBLANK(N30),ISBLANK(O30)),"",N30+O30)</f>
        <v/>
      </c>
      <c r="R30" s="285" t="str">
        <f>IF(ISNUMBER($H30),1-$H30,"")</f>
        <v/>
      </c>
      <c r="S30" s="238"/>
    </row>
    <row r="31" spans="1:19" ht="12.95" customHeight="1">
      <c r="A31" s="379"/>
      <c r="B31" s="380"/>
      <c r="C31" s="284">
        <v>4</v>
      </c>
      <c r="D31" s="283"/>
      <c r="E31" s="241"/>
      <c r="F31" s="241"/>
      <c r="G31" s="282" t="str">
        <f>IF(AND(ISBLANK(D31),ISBLANK(E31)),"",D31+E31)</f>
        <v/>
      </c>
      <c r="H31" s="281" t="str">
        <f>IF(OR(ISNUMBER($G31),ISNUMBER($Q31)),(SIGN(N($G31)-N($Q31))+1)/2,"")</f>
        <v/>
      </c>
      <c r="I31" s="371">
        <f>IF(ISNUMBER(H32),(SIGN(1000*($H32-$R32)+$G32-$Q32)+1)/2,"")</f>
        <v>0</v>
      </c>
      <c r="K31" s="379"/>
      <c r="L31" s="380"/>
      <c r="M31" s="284">
        <v>4</v>
      </c>
      <c r="N31" s="283"/>
      <c r="O31" s="241"/>
      <c r="P31" s="241"/>
      <c r="Q31" s="282" t="str">
        <f>IF(AND(ISBLANK(N31),ISBLANK(O31)),"",N31+O31)</f>
        <v/>
      </c>
      <c r="R31" s="281" t="str">
        <f>IF(ISNUMBER($H31),1-$H31,"")</f>
        <v/>
      </c>
      <c r="S31" s="371">
        <f>IF(ISNUMBER($I31),1-$I31,"")</f>
        <v>1</v>
      </c>
    </row>
    <row r="32" spans="1:19" ht="15.95" customHeight="1" thickBot="1">
      <c r="A32" s="385">
        <v>1174</v>
      </c>
      <c r="B32" s="386"/>
      <c r="C32" s="280" t="s">
        <v>18</v>
      </c>
      <c r="D32" s="277">
        <f>IF(ISNUMBER($G32),SUM(D28:D31),"")</f>
        <v>279</v>
      </c>
      <c r="E32" s="279">
        <f>IF(ISNUMBER($G32),SUM(E28:E31),"")</f>
        <v>115</v>
      </c>
      <c r="F32" s="279">
        <f>IF(ISNUMBER($G32),SUM(F28:F31),"")</f>
        <v>11</v>
      </c>
      <c r="G32" s="278">
        <f>IF(SUM($G28:$G31)+SUM($Q28:$Q31)&gt;0,SUM(G28:G31),"")</f>
        <v>394</v>
      </c>
      <c r="H32" s="277">
        <f>IF(ISNUMBER($G32),SUM(H28:H31),"")</f>
        <v>1</v>
      </c>
      <c r="I32" s="372"/>
      <c r="K32" s="385">
        <v>16602</v>
      </c>
      <c r="L32" s="386"/>
      <c r="M32" s="280" t="s">
        <v>18</v>
      </c>
      <c r="N32" s="277">
        <f>IF(ISNUMBER($G32),SUM(N28:N31),"")</f>
        <v>285</v>
      </c>
      <c r="O32" s="279">
        <f>IF(ISNUMBER($G32),SUM(O28:O31),"")</f>
        <v>111</v>
      </c>
      <c r="P32" s="279">
        <f>IF(ISNUMBER($G32),SUM(P28:P31),"")</f>
        <v>11</v>
      </c>
      <c r="Q32" s="278">
        <f>IF(SUM($G28:$G31)+SUM($Q28:$Q31)&gt;0,SUM(Q28:Q31),"")</f>
        <v>396</v>
      </c>
      <c r="R32" s="277">
        <f>IF(ISNUMBER($G32),SUM(R28:R31),"")</f>
        <v>1</v>
      </c>
      <c r="S32" s="372"/>
    </row>
    <row r="33" spans="1:19" ht="12.95" customHeight="1">
      <c r="A33" s="373" t="s">
        <v>188</v>
      </c>
      <c r="B33" s="374"/>
      <c r="C33" s="293">
        <v>1</v>
      </c>
      <c r="D33" s="292">
        <v>142</v>
      </c>
      <c r="E33" s="246">
        <v>69</v>
      </c>
      <c r="F33" s="246">
        <v>1</v>
      </c>
      <c r="G33" s="291">
        <f>IF(AND(ISBLANK(D33),ISBLANK(E33)),"",D33+E33)</f>
        <v>211</v>
      </c>
      <c r="H33" s="290">
        <f>IF(OR(ISNUMBER($G33),ISNUMBER($Q33)),(SIGN(N($G33)-N($Q33))+1)/2,"")</f>
        <v>1</v>
      </c>
      <c r="I33" s="238"/>
      <c r="K33" s="373" t="s">
        <v>225</v>
      </c>
      <c r="L33" s="374"/>
      <c r="M33" s="293">
        <v>1</v>
      </c>
      <c r="N33" s="292">
        <v>143</v>
      </c>
      <c r="O33" s="246">
        <v>45</v>
      </c>
      <c r="P33" s="246">
        <v>2</v>
      </c>
      <c r="Q33" s="291">
        <f>IF(AND(ISBLANK(N33),ISBLANK(O33)),"",N33+O33)</f>
        <v>188</v>
      </c>
      <c r="R33" s="290">
        <f>IF(ISNUMBER($H33),1-$H33,"")</f>
        <v>0</v>
      </c>
      <c r="S33" s="238"/>
    </row>
    <row r="34" spans="1:19" ht="12.95" customHeight="1">
      <c r="A34" s="375"/>
      <c r="B34" s="376"/>
      <c r="C34" s="289">
        <v>2</v>
      </c>
      <c r="D34" s="288">
        <v>149</v>
      </c>
      <c r="E34" s="287">
        <v>71</v>
      </c>
      <c r="F34" s="287">
        <v>3</v>
      </c>
      <c r="G34" s="286">
        <f>IF(AND(ISBLANK(D34),ISBLANK(E34)),"",D34+E34)</f>
        <v>220</v>
      </c>
      <c r="H34" s="285">
        <f>IF(OR(ISNUMBER($G34),ISNUMBER($Q34)),(SIGN(N($G34)-N($Q34))+1)/2,"")</f>
        <v>1</v>
      </c>
      <c r="I34" s="238"/>
      <c r="K34" s="375"/>
      <c r="L34" s="376"/>
      <c r="M34" s="289">
        <v>2</v>
      </c>
      <c r="N34" s="288">
        <v>130</v>
      </c>
      <c r="O34" s="287">
        <v>52</v>
      </c>
      <c r="P34" s="287">
        <v>9</v>
      </c>
      <c r="Q34" s="286">
        <f>IF(AND(ISBLANK(N34),ISBLANK(O34)),"",N34+O34)</f>
        <v>182</v>
      </c>
      <c r="R34" s="285">
        <f>IF(ISNUMBER($H34),1-$H34,"")</f>
        <v>0</v>
      </c>
      <c r="S34" s="238"/>
    </row>
    <row r="35" spans="1:19" ht="12.95" customHeight="1" thickBot="1">
      <c r="A35" s="377" t="s">
        <v>174</v>
      </c>
      <c r="B35" s="378"/>
      <c r="C35" s="289">
        <v>3</v>
      </c>
      <c r="D35" s="288"/>
      <c r="E35" s="287"/>
      <c r="F35" s="287"/>
      <c r="G35" s="286" t="str">
        <f>IF(AND(ISBLANK(D35),ISBLANK(E35)),"",D35+E35)</f>
        <v/>
      </c>
      <c r="H35" s="285" t="str">
        <f>IF(OR(ISNUMBER($G35),ISNUMBER($Q35)),(SIGN(N($G35)-N($Q35))+1)/2,"")</f>
        <v/>
      </c>
      <c r="I35" s="238"/>
      <c r="K35" s="377" t="s">
        <v>174</v>
      </c>
      <c r="L35" s="378"/>
      <c r="M35" s="289">
        <v>3</v>
      </c>
      <c r="N35" s="288"/>
      <c r="O35" s="287"/>
      <c r="P35" s="287"/>
      <c r="Q35" s="286" t="str">
        <f>IF(AND(ISBLANK(N35),ISBLANK(O35)),"",N35+O35)</f>
        <v/>
      </c>
      <c r="R35" s="285" t="str">
        <f>IF(ISNUMBER($H35),1-$H35,"")</f>
        <v/>
      </c>
      <c r="S35" s="238"/>
    </row>
    <row r="36" spans="1:19" ht="12.95" customHeight="1">
      <c r="A36" s="379"/>
      <c r="B36" s="380"/>
      <c r="C36" s="284">
        <v>4</v>
      </c>
      <c r="D36" s="283"/>
      <c r="E36" s="241"/>
      <c r="F36" s="241"/>
      <c r="G36" s="282" t="str">
        <f>IF(AND(ISBLANK(D36),ISBLANK(E36)),"",D36+E36)</f>
        <v/>
      </c>
      <c r="H36" s="281" t="str">
        <f>IF(OR(ISNUMBER($G36),ISNUMBER($Q36)),(SIGN(N($G36)-N($Q36))+1)/2,"")</f>
        <v/>
      </c>
      <c r="I36" s="371">
        <f>IF(ISNUMBER(H37),(SIGN(1000*($H37-$R37)+$G37-$Q37)+1)/2,"")</f>
        <v>1</v>
      </c>
      <c r="K36" s="379"/>
      <c r="L36" s="380"/>
      <c r="M36" s="284">
        <v>4</v>
      </c>
      <c r="N36" s="283"/>
      <c r="O36" s="241"/>
      <c r="P36" s="241"/>
      <c r="Q36" s="282" t="str">
        <f>IF(AND(ISBLANK(N36),ISBLANK(O36)),"",N36+O36)</f>
        <v/>
      </c>
      <c r="R36" s="281" t="str">
        <f>IF(ISNUMBER($H36),1-$H36,"")</f>
        <v/>
      </c>
      <c r="S36" s="371">
        <f>IF(ISNUMBER($I36),1-$I36,"")</f>
        <v>0</v>
      </c>
    </row>
    <row r="37" spans="1:19" ht="15.95" customHeight="1" thickBot="1">
      <c r="A37" s="385">
        <v>1152</v>
      </c>
      <c r="B37" s="386"/>
      <c r="C37" s="280" t="s">
        <v>18</v>
      </c>
      <c r="D37" s="277">
        <f>IF(ISNUMBER($G37),SUM(D33:D36),"")</f>
        <v>291</v>
      </c>
      <c r="E37" s="279">
        <f>IF(ISNUMBER($G37),SUM(E33:E36),"")</f>
        <v>140</v>
      </c>
      <c r="F37" s="279">
        <f>IF(ISNUMBER($G37),SUM(F33:F36),"")</f>
        <v>4</v>
      </c>
      <c r="G37" s="278">
        <f>IF(SUM($G33:$G36)+SUM($Q33:$Q36)&gt;0,SUM(G33:G36),"")</f>
        <v>431</v>
      </c>
      <c r="H37" s="277">
        <f>IF(ISNUMBER($G37),SUM(H33:H36),"")</f>
        <v>2</v>
      </c>
      <c r="I37" s="372"/>
      <c r="K37" s="385">
        <v>23739</v>
      </c>
      <c r="L37" s="386"/>
      <c r="M37" s="280" t="s">
        <v>18</v>
      </c>
      <c r="N37" s="277">
        <f>IF(ISNUMBER($G37),SUM(N33:N36),"")</f>
        <v>273</v>
      </c>
      <c r="O37" s="279">
        <f>IF(ISNUMBER($G37),SUM(O33:O36),"")</f>
        <v>97</v>
      </c>
      <c r="P37" s="279">
        <f>IF(ISNUMBER($G37),SUM(P33:P36),"")</f>
        <v>11</v>
      </c>
      <c r="Q37" s="278">
        <f>IF(SUM($G33:$G36)+SUM($Q33:$Q36)&gt;0,SUM(Q33:Q36),"")</f>
        <v>370</v>
      </c>
      <c r="R37" s="277">
        <f>IF(ISNUMBER($G37),SUM(R33:R36),"")</f>
        <v>0</v>
      </c>
      <c r="S37" s="372"/>
    </row>
    <row r="38" spans="1:19" ht="5.0999999999999996" customHeight="1" thickBot="1"/>
    <row r="39" spans="1:19" ht="20.100000000000001" customHeight="1" thickBot="1">
      <c r="A39" s="276"/>
      <c r="B39" s="275"/>
      <c r="C39" s="274" t="s">
        <v>45</v>
      </c>
      <c r="D39" s="273">
        <f>IF(ISNUMBER($G39),SUM(D12,D17,D22,D27,D32,D37),"")</f>
        <v>1767</v>
      </c>
      <c r="E39" s="272">
        <f>IF(ISNUMBER($G39),SUM(E12,E17,E22,E27,E32,E37),"")</f>
        <v>696</v>
      </c>
      <c r="F39" s="272">
        <f>IF(ISNUMBER($G39),SUM(F12,F17,F22,F27,F32,F37),"")</f>
        <v>62</v>
      </c>
      <c r="G39" s="271">
        <f>IF(SUM($G$8:$G$37)+SUM($Q$8:$Q$37)&gt;0,SUM(G12,G17,G22,G27,G32,G37),"")</f>
        <v>2463</v>
      </c>
      <c r="H39" s="270">
        <f>IF(SUM($G$8:$G$37)+SUM($Q$8:$Q$37)&gt;0,SUM(H12,H17,H22,H27,H32,H37),"")</f>
        <v>8</v>
      </c>
      <c r="I39" s="269">
        <f>IF(ISNUMBER($G39),(SIGN($G39-$Q39)+1)/IF(COUNT(I$11,I$16,I$21,I$26,I$31,I$36)&gt;3,1,2),"")</f>
        <v>2</v>
      </c>
      <c r="K39" s="276"/>
      <c r="L39" s="275"/>
      <c r="M39" s="274" t="s">
        <v>45</v>
      </c>
      <c r="N39" s="273">
        <f>IF(ISNUMBER($G39),SUM(N12,N17,N22,N27,N32,N37),"")</f>
        <v>1695</v>
      </c>
      <c r="O39" s="272">
        <f>IF(ISNUMBER($G39),SUM(O12,O17,O22,O27,O32,O37),"")</f>
        <v>635</v>
      </c>
      <c r="P39" s="272">
        <f>IF(ISNUMBER($G39),SUM(P12,P17,P22,P27,P32,P37),"")</f>
        <v>72</v>
      </c>
      <c r="Q39" s="271">
        <f>IF(SUM($G$8:$G$37)+SUM($Q$8:$Q$37)&gt;0,SUM(Q12,Q17,Q22,Q27,Q32,Q37),"")</f>
        <v>2330</v>
      </c>
      <c r="R39" s="270">
        <f>IF(SUM($G$8:$G$37)+SUM($Q$8:$Q$37)&gt;0,SUM(R12,R17,R22,R27,R32,R37),"")</f>
        <v>4</v>
      </c>
      <c r="S39" s="269">
        <f>IF(ISNUMBER($I39),IF(COUNT(S$11,S$16,S$21,S$26,S$31,S$36)&gt;3,2,1)-$I39,"")</f>
        <v>0</v>
      </c>
    </row>
    <row r="40" spans="1:19" ht="5.0999999999999996" customHeight="1" thickBot="1"/>
    <row r="41" spans="1:19" ht="18" customHeight="1" thickBot="1">
      <c r="A41" s="215"/>
      <c r="B41" s="211" t="s">
        <v>46</v>
      </c>
      <c r="C41" s="416" t="s">
        <v>399</v>
      </c>
      <c r="D41" s="416"/>
      <c r="E41" s="416"/>
      <c r="G41" s="403"/>
      <c r="H41" s="403"/>
      <c r="I41" s="268">
        <f>IF(ISNUMBER(I$39),SUM(I11,I16,I21,I26,I31,I36,I39),"")</f>
        <v>5</v>
      </c>
      <c r="K41" s="215"/>
      <c r="L41" s="211" t="s">
        <v>46</v>
      </c>
      <c r="M41" s="416" t="s">
        <v>398</v>
      </c>
      <c r="N41" s="416"/>
      <c r="O41" s="416"/>
      <c r="Q41" s="403" t="s">
        <v>48</v>
      </c>
      <c r="R41" s="403"/>
      <c r="S41" s="268">
        <f>IF(ISNUMBER(S$39),SUM(S11,S16,S21,S26,S31,S36,S39),"")</f>
        <v>3</v>
      </c>
    </row>
    <row r="42" spans="1:19" ht="18" customHeight="1">
      <c r="A42" s="215"/>
      <c r="B42" s="211" t="s">
        <v>50</v>
      </c>
      <c r="C42" s="417"/>
      <c r="D42" s="417"/>
      <c r="E42" s="417"/>
      <c r="G42" s="267"/>
      <c r="H42" s="267"/>
      <c r="I42" s="267"/>
      <c r="K42" s="215"/>
      <c r="L42" s="211" t="s">
        <v>50</v>
      </c>
      <c r="M42" s="417"/>
      <c r="N42" s="417"/>
      <c r="O42" s="417"/>
      <c r="Q42" s="267"/>
      <c r="R42" s="267"/>
      <c r="S42" s="267"/>
    </row>
    <row r="43" spans="1:19" ht="20.100000000000001" customHeight="1">
      <c r="A43" s="211" t="s">
        <v>51</v>
      </c>
      <c r="B43" s="211" t="s">
        <v>52</v>
      </c>
      <c r="C43" s="418"/>
      <c r="D43" s="418"/>
      <c r="E43" s="418"/>
      <c r="F43" s="418"/>
      <c r="G43" s="418"/>
      <c r="H43" s="418"/>
      <c r="I43" s="211"/>
      <c r="J43" s="211"/>
      <c r="K43" s="211" t="s">
        <v>53</v>
      </c>
      <c r="L43" s="419"/>
      <c r="M43" s="419"/>
      <c r="O43" s="211" t="s">
        <v>50</v>
      </c>
      <c r="P43" s="418"/>
      <c r="Q43" s="418"/>
      <c r="R43" s="418"/>
      <c r="S43" s="418"/>
    </row>
    <row r="44" spans="1:19" ht="9.9499999999999993" customHeight="1">
      <c r="E44" s="215"/>
      <c r="H44" s="215"/>
    </row>
    <row r="45" spans="1:19" ht="30" customHeight="1">
      <c r="A45" s="209" t="str">
        <f>"Technické podmínky utkání:   " &amp; $B$3 &amp; IF(ISBLANK($B$3),""," – ") &amp; $L$3</f>
        <v>Technické podmínky utkání:   SK Rapid Praha A – AC Sparta Praha B</v>
      </c>
    </row>
    <row r="46" spans="1:19" ht="20.100000000000001" customHeight="1">
      <c r="B46" s="207" t="s">
        <v>54</v>
      </c>
      <c r="C46" s="412">
        <v>0.70833333333333337</v>
      </c>
      <c r="D46" s="413"/>
      <c r="I46" s="207" t="s">
        <v>56</v>
      </c>
      <c r="J46" s="413">
        <v>22</v>
      </c>
      <c r="K46" s="413"/>
    </row>
    <row r="47" spans="1:19" ht="20.100000000000001" customHeight="1">
      <c r="B47" s="207" t="s">
        <v>57</v>
      </c>
      <c r="C47" s="414">
        <v>0.8125</v>
      </c>
      <c r="D47" s="415"/>
      <c r="I47" s="207" t="s">
        <v>59</v>
      </c>
      <c r="J47" s="415">
        <v>4</v>
      </c>
      <c r="K47" s="415"/>
      <c r="P47" s="207" t="s">
        <v>60</v>
      </c>
      <c r="Q47" s="407">
        <v>44419</v>
      </c>
      <c r="R47" s="408"/>
      <c r="S47" s="408"/>
    </row>
    <row r="48" spans="1:19" ht="9.9499999999999993" customHeight="1"/>
    <row r="49" spans="1:19" ht="15" customHeight="1">
      <c r="A49" s="404" t="s">
        <v>62</v>
      </c>
      <c r="B49" s="405"/>
      <c r="C49" s="405"/>
      <c r="D49" s="405"/>
      <c r="E49" s="405"/>
      <c r="F49" s="405"/>
      <c r="G49" s="405"/>
      <c r="H49" s="405"/>
      <c r="I49" s="405"/>
      <c r="J49" s="405"/>
      <c r="K49" s="405"/>
      <c r="L49" s="405"/>
      <c r="M49" s="405"/>
      <c r="N49" s="405"/>
      <c r="O49" s="405"/>
      <c r="P49" s="405"/>
      <c r="Q49" s="405"/>
      <c r="R49" s="405"/>
      <c r="S49" s="406"/>
    </row>
    <row r="50" spans="1:19" ht="81" customHeight="1">
      <c r="A50" s="409"/>
      <c r="B50" s="410"/>
      <c r="C50" s="410"/>
      <c r="D50" s="410"/>
      <c r="E50" s="410"/>
      <c r="F50" s="410"/>
      <c r="G50" s="410"/>
      <c r="H50" s="410"/>
      <c r="I50" s="410"/>
      <c r="J50" s="410"/>
      <c r="K50" s="410"/>
      <c r="L50" s="410"/>
      <c r="M50" s="410"/>
      <c r="N50" s="410"/>
      <c r="O50" s="410"/>
      <c r="P50" s="410"/>
      <c r="Q50" s="410"/>
      <c r="R50" s="410"/>
      <c r="S50" s="411"/>
    </row>
    <row r="51" spans="1:19" ht="5.0999999999999996" customHeight="1"/>
    <row r="52" spans="1:19" ht="15" customHeight="1">
      <c r="A52" s="404" t="s">
        <v>63</v>
      </c>
      <c r="B52" s="405"/>
      <c r="C52" s="405"/>
      <c r="D52" s="405"/>
      <c r="E52" s="405"/>
      <c r="F52" s="405"/>
      <c r="G52" s="405"/>
      <c r="H52" s="405"/>
      <c r="I52" s="405"/>
      <c r="J52" s="405"/>
      <c r="K52" s="405"/>
      <c r="L52" s="405"/>
      <c r="M52" s="405"/>
      <c r="N52" s="405"/>
      <c r="O52" s="405"/>
      <c r="P52" s="405"/>
      <c r="Q52" s="405"/>
      <c r="R52" s="405"/>
      <c r="S52" s="406"/>
    </row>
    <row r="53" spans="1:19" ht="6" customHeight="1">
      <c r="A53" s="206"/>
      <c r="B53" s="181"/>
      <c r="C53" s="181"/>
      <c r="D53" s="181"/>
      <c r="E53" s="181"/>
      <c r="F53" s="181"/>
      <c r="G53" s="181"/>
      <c r="H53" s="181"/>
      <c r="I53" s="181"/>
      <c r="J53" s="181"/>
      <c r="K53" s="181"/>
      <c r="L53" s="181"/>
      <c r="M53" s="181"/>
      <c r="N53" s="181"/>
      <c r="O53" s="181"/>
      <c r="P53" s="181"/>
      <c r="Q53" s="181"/>
      <c r="R53" s="181"/>
      <c r="S53" s="204"/>
    </row>
    <row r="54" spans="1:19" ht="21" customHeight="1">
      <c r="A54" s="205" t="s">
        <v>6</v>
      </c>
      <c r="B54" s="181"/>
      <c r="C54" s="181"/>
      <c r="D54" s="181"/>
      <c r="E54" s="181"/>
      <c r="F54" s="181"/>
      <c r="G54" s="181"/>
      <c r="H54" s="181"/>
      <c r="I54" s="181"/>
      <c r="J54" s="181"/>
      <c r="K54" s="182" t="s">
        <v>8</v>
      </c>
      <c r="L54" s="181"/>
      <c r="M54" s="181"/>
      <c r="N54" s="181"/>
      <c r="O54" s="181"/>
      <c r="P54" s="181"/>
      <c r="Q54" s="181"/>
      <c r="R54" s="181"/>
      <c r="S54" s="204"/>
    </row>
    <row r="55" spans="1:19" ht="21" customHeight="1">
      <c r="A55" s="203"/>
      <c r="B55" s="200" t="s">
        <v>64</v>
      </c>
      <c r="C55" s="199"/>
      <c r="D55" s="201"/>
      <c r="E55" s="200" t="s">
        <v>65</v>
      </c>
      <c r="F55" s="199"/>
      <c r="G55" s="199"/>
      <c r="H55" s="199"/>
      <c r="I55" s="201"/>
      <c r="J55" s="181"/>
      <c r="K55" s="202"/>
      <c r="L55" s="200" t="s">
        <v>64</v>
      </c>
      <c r="M55" s="199"/>
      <c r="N55" s="201"/>
      <c r="O55" s="200" t="s">
        <v>65</v>
      </c>
      <c r="P55" s="199"/>
      <c r="Q55" s="199"/>
      <c r="R55" s="199"/>
      <c r="S55" s="198"/>
    </row>
    <row r="56" spans="1:19" ht="21" customHeight="1">
      <c r="A56" s="197" t="s">
        <v>66</v>
      </c>
      <c r="B56" s="193" t="s">
        <v>67</v>
      </c>
      <c r="C56" s="195"/>
      <c r="D56" s="194" t="s">
        <v>68</v>
      </c>
      <c r="E56" s="193" t="s">
        <v>67</v>
      </c>
      <c r="F56" s="192"/>
      <c r="G56" s="192"/>
      <c r="H56" s="191"/>
      <c r="I56" s="194" t="s">
        <v>68</v>
      </c>
      <c r="J56" s="181"/>
      <c r="K56" s="196" t="s">
        <v>66</v>
      </c>
      <c r="L56" s="193" t="s">
        <v>67</v>
      </c>
      <c r="M56" s="195"/>
      <c r="N56" s="194" t="s">
        <v>68</v>
      </c>
      <c r="O56" s="193" t="s">
        <v>67</v>
      </c>
      <c r="P56" s="192"/>
      <c r="Q56" s="192"/>
      <c r="R56" s="191"/>
      <c r="S56" s="190" t="s">
        <v>68</v>
      </c>
    </row>
    <row r="57" spans="1:19" ht="21" customHeight="1">
      <c r="A57" s="189"/>
      <c r="B57" s="427"/>
      <c r="C57" s="428"/>
      <c r="D57" s="266"/>
      <c r="E57" s="427"/>
      <c r="F57" s="429"/>
      <c r="G57" s="429"/>
      <c r="H57" s="428"/>
      <c r="I57" s="266"/>
      <c r="J57" s="181"/>
      <c r="K57" s="188"/>
      <c r="L57" s="427"/>
      <c r="M57" s="428"/>
      <c r="N57" s="266"/>
      <c r="O57" s="427"/>
      <c r="P57" s="429"/>
      <c r="Q57" s="429"/>
      <c r="R57" s="428"/>
      <c r="S57" s="265"/>
    </row>
    <row r="58" spans="1:19" ht="21" customHeight="1">
      <c r="A58" s="189"/>
      <c r="B58" s="427"/>
      <c r="C58" s="428"/>
      <c r="D58" s="266"/>
      <c r="E58" s="427"/>
      <c r="F58" s="429"/>
      <c r="G58" s="429"/>
      <c r="H58" s="428"/>
      <c r="I58" s="266"/>
      <c r="J58" s="181"/>
      <c r="K58" s="188"/>
      <c r="L58" s="427"/>
      <c r="M58" s="428"/>
      <c r="N58" s="266"/>
      <c r="O58" s="427"/>
      <c r="P58" s="429"/>
      <c r="Q58" s="429"/>
      <c r="R58" s="428"/>
      <c r="S58" s="265"/>
    </row>
    <row r="59" spans="1:19" ht="12" customHeight="1">
      <c r="A59" s="185"/>
      <c r="B59" s="184"/>
      <c r="C59" s="184"/>
      <c r="D59" s="184"/>
      <c r="E59" s="184"/>
      <c r="F59" s="184"/>
      <c r="G59" s="184"/>
      <c r="H59" s="184"/>
      <c r="I59" s="184"/>
      <c r="J59" s="184"/>
      <c r="K59" s="184"/>
      <c r="L59" s="184"/>
      <c r="M59" s="184"/>
      <c r="N59" s="184"/>
      <c r="O59" s="184"/>
      <c r="P59" s="184"/>
      <c r="Q59" s="184"/>
      <c r="R59" s="184"/>
      <c r="S59" s="183"/>
    </row>
    <row r="60" spans="1:19" ht="5.0999999999999996" customHeight="1"/>
    <row r="61" spans="1:19" ht="15" customHeight="1">
      <c r="A61" s="421" t="s">
        <v>69</v>
      </c>
      <c r="B61" s="422"/>
      <c r="C61" s="422"/>
      <c r="D61" s="422"/>
      <c r="E61" s="422"/>
      <c r="F61" s="422"/>
      <c r="G61" s="422"/>
      <c r="H61" s="422"/>
      <c r="I61" s="422"/>
      <c r="J61" s="422"/>
      <c r="K61" s="422"/>
      <c r="L61" s="422"/>
      <c r="M61" s="422"/>
      <c r="N61" s="422"/>
      <c r="O61" s="422"/>
      <c r="P61" s="422"/>
      <c r="Q61" s="422"/>
      <c r="R61" s="422"/>
      <c r="S61" s="423"/>
    </row>
    <row r="62" spans="1:19" ht="81" customHeight="1">
      <c r="A62" s="424"/>
      <c r="B62" s="425"/>
      <c r="C62" s="425"/>
      <c r="D62" s="425"/>
      <c r="E62" s="425"/>
      <c r="F62" s="425"/>
      <c r="G62" s="425"/>
      <c r="H62" s="425"/>
      <c r="I62" s="425"/>
      <c r="J62" s="425"/>
      <c r="K62" s="425"/>
      <c r="L62" s="425"/>
      <c r="M62" s="425"/>
      <c r="N62" s="425"/>
      <c r="O62" s="425"/>
      <c r="P62" s="425"/>
      <c r="Q62" s="425"/>
      <c r="R62" s="425"/>
      <c r="S62" s="426"/>
    </row>
    <row r="63" spans="1:19" ht="5.0999999999999996" customHeight="1"/>
    <row r="64" spans="1:19" ht="15" customHeight="1">
      <c r="A64" s="404" t="s">
        <v>70</v>
      </c>
      <c r="B64" s="405"/>
      <c r="C64" s="405"/>
      <c r="D64" s="405"/>
      <c r="E64" s="405"/>
      <c r="F64" s="405"/>
      <c r="G64" s="405"/>
      <c r="H64" s="405"/>
      <c r="I64" s="405"/>
      <c r="J64" s="405"/>
      <c r="K64" s="405"/>
      <c r="L64" s="405"/>
      <c r="M64" s="405"/>
      <c r="N64" s="405"/>
      <c r="O64" s="405"/>
      <c r="P64" s="405"/>
      <c r="Q64" s="405"/>
      <c r="R64" s="405"/>
      <c r="S64" s="406"/>
    </row>
    <row r="65" spans="1:19" ht="81" customHeight="1">
      <c r="A65" s="409"/>
      <c r="B65" s="410"/>
      <c r="C65" s="410"/>
      <c r="D65" s="410"/>
      <c r="E65" s="410"/>
      <c r="F65" s="410"/>
      <c r="G65" s="410"/>
      <c r="H65" s="410"/>
      <c r="I65" s="410"/>
      <c r="J65" s="410"/>
      <c r="K65" s="410"/>
      <c r="L65" s="410"/>
      <c r="M65" s="410"/>
      <c r="N65" s="410"/>
      <c r="O65" s="410"/>
      <c r="P65" s="410"/>
      <c r="Q65" s="410"/>
      <c r="R65" s="410"/>
      <c r="S65" s="411"/>
    </row>
    <row r="66" spans="1:19" ht="30" customHeight="1">
      <c r="A66" s="264"/>
      <c r="B66" s="263" t="s">
        <v>71</v>
      </c>
      <c r="C66" s="420"/>
      <c r="D66" s="420"/>
      <c r="E66" s="420"/>
      <c r="F66" s="420"/>
      <c r="G66" s="420"/>
      <c r="H66" s="420"/>
    </row>
  </sheetData>
  <sheetProtection password="FC6B" sheet="1" objects="1" scenarios="1"/>
  <mergeCells count="95">
    <mergeCell ref="B57:C57"/>
    <mergeCell ref="B58:C58"/>
    <mergeCell ref="P43:S43"/>
    <mergeCell ref="L57:M57"/>
    <mergeCell ref="L58:M58"/>
    <mergeCell ref="E57:H57"/>
    <mergeCell ref="E58:H58"/>
    <mergeCell ref="O57:R57"/>
    <mergeCell ref="O58:R58"/>
    <mergeCell ref="C66:H66"/>
    <mergeCell ref="A61:S61"/>
    <mergeCell ref="A62:S62"/>
    <mergeCell ref="A64:S64"/>
    <mergeCell ref="A65:S65"/>
    <mergeCell ref="Q41:R41"/>
    <mergeCell ref="A52:S52"/>
    <mergeCell ref="Q47:S47"/>
    <mergeCell ref="A49:S49"/>
    <mergeCell ref="A50:S50"/>
    <mergeCell ref="C46:D46"/>
    <mergeCell ref="J46:K46"/>
    <mergeCell ref="C47:D47"/>
    <mergeCell ref="J47:K47"/>
    <mergeCell ref="G41:H41"/>
    <mergeCell ref="C41:E41"/>
    <mergeCell ref="C42:E42"/>
    <mergeCell ref="C43:H43"/>
    <mergeCell ref="L43:M43"/>
    <mergeCell ref="M42:O42"/>
    <mergeCell ref="M41:O41"/>
    <mergeCell ref="A28:B29"/>
    <mergeCell ref="K23:L24"/>
    <mergeCell ref="K28:L29"/>
    <mergeCell ref="K30:L31"/>
    <mergeCell ref="K32:L32"/>
    <mergeCell ref="K27:L27"/>
    <mergeCell ref="A30:B31"/>
    <mergeCell ref="A32:B32"/>
    <mergeCell ref="A22:B22"/>
    <mergeCell ref="A23:B24"/>
    <mergeCell ref="A25:B26"/>
    <mergeCell ref="A27:B27"/>
    <mergeCell ref="A8:B9"/>
    <mergeCell ref="A10:B11"/>
    <mergeCell ref="A12:B12"/>
    <mergeCell ref="A13:B14"/>
    <mergeCell ref="L3:S3"/>
    <mergeCell ref="L1:N1"/>
    <mergeCell ref="O1:P1"/>
    <mergeCell ref="Q1:S1"/>
    <mergeCell ref="I26:I27"/>
    <mergeCell ref="R5:S5"/>
    <mergeCell ref="K8:L9"/>
    <mergeCell ref="B3:I3"/>
    <mergeCell ref="B1:C2"/>
    <mergeCell ref="D1:I1"/>
    <mergeCell ref="C5:C6"/>
    <mergeCell ref="D5:G5"/>
    <mergeCell ref="H5:I5"/>
    <mergeCell ref="A5:B5"/>
    <mergeCell ref="A6:B6"/>
    <mergeCell ref="M5:M6"/>
    <mergeCell ref="A35:B36"/>
    <mergeCell ref="A37:B37"/>
    <mergeCell ref="N5:Q5"/>
    <mergeCell ref="K12:L12"/>
    <mergeCell ref="K17:L17"/>
    <mergeCell ref="A17:B17"/>
    <mergeCell ref="A18:B19"/>
    <mergeCell ref="A20:B21"/>
    <mergeCell ref="I16:I17"/>
    <mergeCell ref="I21:I22"/>
    <mergeCell ref="A33:B34"/>
    <mergeCell ref="A15:B16"/>
    <mergeCell ref="I11:I12"/>
    <mergeCell ref="I36:I37"/>
    <mergeCell ref="I31:I32"/>
    <mergeCell ref="K37:L37"/>
    <mergeCell ref="K5:L5"/>
    <mergeCell ref="K6:L6"/>
    <mergeCell ref="S21:S22"/>
    <mergeCell ref="K18:L19"/>
    <mergeCell ref="K20:L21"/>
    <mergeCell ref="K22:L22"/>
    <mergeCell ref="K15:L16"/>
    <mergeCell ref="S16:S17"/>
    <mergeCell ref="S11:S12"/>
    <mergeCell ref="K13:L14"/>
    <mergeCell ref="K10:L11"/>
    <mergeCell ref="S36:S37"/>
    <mergeCell ref="K33:L34"/>
    <mergeCell ref="S26:S27"/>
    <mergeCell ref="S31:S32"/>
    <mergeCell ref="K25:L26"/>
    <mergeCell ref="K35:L36"/>
  </mergeCells>
  <dataValidations count="4">
    <dataValidation type="whole" allowBlank="1" showInputMessage="1" showErrorMessage="1" sqref="A57:A58 IW57:IW58 SS57:SS58 ACO57:ACO58 AMK57:AMK58 AWG57:AWG58 BGC57:BGC58 BPY57:BPY58 BZU57:BZU58 CJQ57:CJQ58 CTM57:CTM58 DDI57:DDI58 DNE57:DNE58 DXA57:DXA58 EGW57:EGW58 EQS57:EQS58 FAO57:FAO58 FKK57:FKK58 FUG57:FUG58 GEC57:GEC58 GNY57:GNY58 GXU57:GXU58 HHQ57:HHQ58 HRM57:HRM58 IBI57:IBI58 ILE57:ILE58 IVA57:IVA58 JEW57:JEW58 JOS57:JOS58 JYO57:JYO58 KIK57:KIK58 KSG57:KSG58 LCC57:LCC58 LLY57:LLY58 LVU57:LVU58 MFQ57:MFQ58 MPM57:MPM58 MZI57:MZI58 NJE57:NJE58 NTA57:NTA58 OCW57:OCW58 OMS57:OMS58 OWO57:OWO58 PGK57:PGK58 PQG57:PQG58 QAC57:QAC58 QJY57:QJY58 QTU57:QTU58 RDQ57:RDQ58 RNM57:RNM58 RXI57:RXI58 SHE57:SHE58 SRA57:SRA58 TAW57:TAW58 TKS57:TKS58 TUO57:TUO58 UEK57:UEK58 UOG57:UOG58 UYC57:UYC58 VHY57:VHY58 VRU57:VRU58 WBQ57:WBQ58 WLM57:WLM58 WVI57:WVI58 A65593:A65594 IW65593:IW65594 SS65593:SS65594 ACO65593:ACO65594 AMK65593:AMK65594 AWG65593:AWG65594 BGC65593:BGC65594 BPY65593:BPY65594 BZU65593:BZU65594 CJQ65593:CJQ65594 CTM65593:CTM65594 DDI65593:DDI65594 DNE65593:DNE65594 DXA65593:DXA65594 EGW65593:EGW65594 EQS65593:EQS65594 FAO65593:FAO65594 FKK65593:FKK65594 FUG65593:FUG65594 GEC65593:GEC65594 GNY65593:GNY65594 GXU65593:GXU65594 HHQ65593:HHQ65594 HRM65593:HRM65594 IBI65593:IBI65594 ILE65593:ILE65594 IVA65593:IVA65594 JEW65593:JEW65594 JOS65593:JOS65594 JYO65593:JYO65594 KIK65593:KIK65594 KSG65593:KSG65594 LCC65593:LCC65594 LLY65593:LLY65594 LVU65593:LVU65594 MFQ65593:MFQ65594 MPM65593:MPM65594 MZI65593:MZI65594 NJE65593:NJE65594 NTA65593:NTA65594 OCW65593:OCW65594 OMS65593:OMS65594 OWO65593:OWO65594 PGK65593:PGK65594 PQG65593:PQG65594 QAC65593:QAC65594 QJY65593:QJY65594 QTU65593:QTU65594 RDQ65593:RDQ65594 RNM65593:RNM65594 RXI65593:RXI65594 SHE65593:SHE65594 SRA65593:SRA65594 TAW65593:TAW65594 TKS65593:TKS65594 TUO65593:TUO65594 UEK65593:UEK65594 UOG65593:UOG65594 UYC65593:UYC65594 VHY65593:VHY65594 VRU65593:VRU65594 WBQ65593:WBQ65594 WLM65593:WLM65594 WVI65593:WVI65594 A131129:A131130 IW131129:IW131130 SS131129:SS131130 ACO131129:ACO131130 AMK131129:AMK131130 AWG131129:AWG131130 BGC131129:BGC131130 BPY131129:BPY131130 BZU131129:BZU131130 CJQ131129:CJQ131130 CTM131129:CTM131130 DDI131129:DDI131130 DNE131129:DNE131130 DXA131129:DXA131130 EGW131129:EGW131130 EQS131129:EQS131130 FAO131129:FAO131130 FKK131129:FKK131130 FUG131129:FUG131130 GEC131129:GEC131130 GNY131129:GNY131130 GXU131129:GXU131130 HHQ131129:HHQ131130 HRM131129:HRM131130 IBI131129:IBI131130 ILE131129:ILE131130 IVA131129:IVA131130 JEW131129:JEW131130 JOS131129:JOS131130 JYO131129:JYO131130 KIK131129:KIK131130 KSG131129:KSG131130 LCC131129:LCC131130 LLY131129:LLY131130 LVU131129:LVU131130 MFQ131129:MFQ131130 MPM131129:MPM131130 MZI131129:MZI131130 NJE131129:NJE131130 NTA131129:NTA131130 OCW131129:OCW131130 OMS131129:OMS131130 OWO131129:OWO131130 PGK131129:PGK131130 PQG131129:PQG131130 QAC131129:QAC131130 QJY131129:QJY131130 QTU131129:QTU131130 RDQ131129:RDQ131130 RNM131129:RNM131130 RXI131129:RXI131130 SHE131129:SHE131130 SRA131129:SRA131130 TAW131129:TAW131130 TKS131129:TKS131130 TUO131129:TUO131130 UEK131129:UEK131130 UOG131129:UOG131130 UYC131129:UYC131130 VHY131129:VHY131130 VRU131129:VRU131130 WBQ131129:WBQ131130 WLM131129:WLM131130 WVI131129:WVI131130 A196665:A196666 IW196665:IW196666 SS196665:SS196666 ACO196665:ACO196666 AMK196665:AMK196666 AWG196665:AWG196666 BGC196665:BGC196666 BPY196665:BPY196666 BZU196665:BZU196666 CJQ196665:CJQ196666 CTM196665:CTM196666 DDI196665:DDI196666 DNE196665:DNE196666 DXA196665:DXA196666 EGW196665:EGW196666 EQS196665:EQS196666 FAO196665:FAO196666 FKK196665:FKK196666 FUG196665:FUG196666 GEC196665:GEC196666 GNY196665:GNY196666 GXU196665:GXU196666 HHQ196665:HHQ196666 HRM196665:HRM196666 IBI196665:IBI196666 ILE196665:ILE196666 IVA196665:IVA196666 JEW196665:JEW196666 JOS196665:JOS196666 JYO196665:JYO196666 KIK196665:KIK196666 KSG196665:KSG196666 LCC196665:LCC196666 LLY196665:LLY196666 LVU196665:LVU196666 MFQ196665:MFQ196666 MPM196665:MPM196666 MZI196665:MZI196666 NJE196665:NJE196666 NTA196665:NTA196666 OCW196665:OCW196666 OMS196665:OMS196666 OWO196665:OWO196666 PGK196665:PGK196666 PQG196665:PQG196666 QAC196665:QAC196666 QJY196665:QJY196666 QTU196665:QTU196666 RDQ196665:RDQ196666 RNM196665:RNM196666 RXI196665:RXI196666 SHE196665:SHE196666 SRA196665:SRA196666 TAW196665:TAW196666 TKS196665:TKS196666 TUO196665:TUO196666 UEK196665:UEK196666 UOG196665:UOG196666 UYC196665:UYC196666 VHY196665:VHY196666 VRU196665:VRU196666 WBQ196665:WBQ196666 WLM196665:WLM196666 WVI196665:WVI196666 A262201:A262202 IW262201:IW262202 SS262201:SS262202 ACO262201:ACO262202 AMK262201:AMK262202 AWG262201:AWG262202 BGC262201:BGC262202 BPY262201:BPY262202 BZU262201:BZU262202 CJQ262201:CJQ262202 CTM262201:CTM262202 DDI262201:DDI262202 DNE262201:DNE262202 DXA262201:DXA262202 EGW262201:EGW262202 EQS262201:EQS262202 FAO262201:FAO262202 FKK262201:FKK262202 FUG262201:FUG262202 GEC262201:GEC262202 GNY262201:GNY262202 GXU262201:GXU262202 HHQ262201:HHQ262202 HRM262201:HRM262202 IBI262201:IBI262202 ILE262201:ILE262202 IVA262201:IVA262202 JEW262201:JEW262202 JOS262201:JOS262202 JYO262201:JYO262202 KIK262201:KIK262202 KSG262201:KSG262202 LCC262201:LCC262202 LLY262201:LLY262202 LVU262201:LVU262202 MFQ262201:MFQ262202 MPM262201:MPM262202 MZI262201:MZI262202 NJE262201:NJE262202 NTA262201:NTA262202 OCW262201:OCW262202 OMS262201:OMS262202 OWO262201:OWO262202 PGK262201:PGK262202 PQG262201:PQG262202 QAC262201:QAC262202 QJY262201:QJY262202 QTU262201:QTU262202 RDQ262201:RDQ262202 RNM262201:RNM262202 RXI262201:RXI262202 SHE262201:SHE262202 SRA262201:SRA262202 TAW262201:TAW262202 TKS262201:TKS262202 TUO262201:TUO262202 UEK262201:UEK262202 UOG262201:UOG262202 UYC262201:UYC262202 VHY262201:VHY262202 VRU262201:VRU262202 WBQ262201:WBQ262202 WLM262201:WLM262202 WVI262201:WVI262202 A327737:A327738 IW327737:IW327738 SS327737:SS327738 ACO327737:ACO327738 AMK327737:AMK327738 AWG327737:AWG327738 BGC327737:BGC327738 BPY327737:BPY327738 BZU327737:BZU327738 CJQ327737:CJQ327738 CTM327737:CTM327738 DDI327737:DDI327738 DNE327737:DNE327738 DXA327737:DXA327738 EGW327737:EGW327738 EQS327737:EQS327738 FAO327737:FAO327738 FKK327737:FKK327738 FUG327737:FUG327738 GEC327737:GEC327738 GNY327737:GNY327738 GXU327737:GXU327738 HHQ327737:HHQ327738 HRM327737:HRM327738 IBI327737:IBI327738 ILE327737:ILE327738 IVA327737:IVA327738 JEW327737:JEW327738 JOS327737:JOS327738 JYO327737:JYO327738 KIK327737:KIK327738 KSG327737:KSG327738 LCC327737:LCC327738 LLY327737:LLY327738 LVU327737:LVU327738 MFQ327737:MFQ327738 MPM327737:MPM327738 MZI327737:MZI327738 NJE327737:NJE327738 NTA327737:NTA327738 OCW327737:OCW327738 OMS327737:OMS327738 OWO327737:OWO327738 PGK327737:PGK327738 PQG327737:PQG327738 QAC327737:QAC327738 QJY327737:QJY327738 QTU327737:QTU327738 RDQ327737:RDQ327738 RNM327737:RNM327738 RXI327737:RXI327738 SHE327737:SHE327738 SRA327737:SRA327738 TAW327737:TAW327738 TKS327737:TKS327738 TUO327737:TUO327738 UEK327737:UEK327738 UOG327737:UOG327738 UYC327737:UYC327738 VHY327737:VHY327738 VRU327737:VRU327738 WBQ327737:WBQ327738 WLM327737:WLM327738 WVI327737:WVI327738 A393273:A393274 IW393273:IW393274 SS393273:SS393274 ACO393273:ACO393274 AMK393273:AMK393274 AWG393273:AWG393274 BGC393273:BGC393274 BPY393273:BPY393274 BZU393273:BZU393274 CJQ393273:CJQ393274 CTM393273:CTM393274 DDI393273:DDI393274 DNE393273:DNE393274 DXA393273:DXA393274 EGW393273:EGW393274 EQS393273:EQS393274 FAO393273:FAO393274 FKK393273:FKK393274 FUG393273:FUG393274 GEC393273:GEC393274 GNY393273:GNY393274 GXU393273:GXU393274 HHQ393273:HHQ393274 HRM393273:HRM393274 IBI393273:IBI393274 ILE393273:ILE393274 IVA393273:IVA393274 JEW393273:JEW393274 JOS393273:JOS393274 JYO393273:JYO393274 KIK393273:KIK393274 KSG393273:KSG393274 LCC393273:LCC393274 LLY393273:LLY393274 LVU393273:LVU393274 MFQ393273:MFQ393274 MPM393273:MPM393274 MZI393273:MZI393274 NJE393273:NJE393274 NTA393273:NTA393274 OCW393273:OCW393274 OMS393273:OMS393274 OWO393273:OWO393274 PGK393273:PGK393274 PQG393273:PQG393274 QAC393273:QAC393274 QJY393273:QJY393274 QTU393273:QTU393274 RDQ393273:RDQ393274 RNM393273:RNM393274 RXI393273:RXI393274 SHE393273:SHE393274 SRA393273:SRA393274 TAW393273:TAW393274 TKS393273:TKS393274 TUO393273:TUO393274 UEK393273:UEK393274 UOG393273:UOG393274 UYC393273:UYC393274 VHY393273:VHY393274 VRU393273:VRU393274 WBQ393273:WBQ393274 WLM393273:WLM393274 WVI393273:WVI393274 A458809:A458810 IW458809:IW458810 SS458809:SS458810 ACO458809:ACO458810 AMK458809:AMK458810 AWG458809:AWG458810 BGC458809:BGC458810 BPY458809:BPY458810 BZU458809:BZU458810 CJQ458809:CJQ458810 CTM458809:CTM458810 DDI458809:DDI458810 DNE458809:DNE458810 DXA458809:DXA458810 EGW458809:EGW458810 EQS458809:EQS458810 FAO458809:FAO458810 FKK458809:FKK458810 FUG458809:FUG458810 GEC458809:GEC458810 GNY458809:GNY458810 GXU458809:GXU458810 HHQ458809:HHQ458810 HRM458809:HRM458810 IBI458809:IBI458810 ILE458809:ILE458810 IVA458809:IVA458810 JEW458809:JEW458810 JOS458809:JOS458810 JYO458809:JYO458810 KIK458809:KIK458810 KSG458809:KSG458810 LCC458809:LCC458810 LLY458809:LLY458810 LVU458809:LVU458810 MFQ458809:MFQ458810 MPM458809:MPM458810 MZI458809:MZI458810 NJE458809:NJE458810 NTA458809:NTA458810 OCW458809:OCW458810 OMS458809:OMS458810 OWO458809:OWO458810 PGK458809:PGK458810 PQG458809:PQG458810 QAC458809:QAC458810 QJY458809:QJY458810 QTU458809:QTU458810 RDQ458809:RDQ458810 RNM458809:RNM458810 RXI458809:RXI458810 SHE458809:SHE458810 SRA458809:SRA458810 TAW458809:TAW458810 TKS458809:TKS458810 TUO458809:TUO458810 UEK458809:UEK458810 UOG458809:UOG458810 UYC458809:UYC458810 VHY458809:VHY458810 VRU458809:VRU458810 WBQ458809:WBQ458810 WLM458809:WLM458810 WVI458809:WVI458810 A524345:A524346 IW524345:IW524346 SS524345:SS524346 ACO524345:ACO524346 AMK524345:AMK524346 AWG524345:AWG524346 BGC524345:BGC524346 BPY524345:BPY524346 BZU524345:BZU524346 CJQ524345:CJQ524346 CTM524345:CTM524346 DDI524345:DDI524346 DNE524345:DNE524346 DXA524345:DXA524346 EGW524345:EGW524346 EQS524345:EQS524346 FAO524345:FAO524346 FKK524345:FKK524346 FUG524345:FUG524346 GEC524345:GEC524346 GNY524345:GNY524346 GXU524345:GXU524346 HHQ524345:HHQ524346 HRM524345:HRM524346 IBI524345:IBI524346 ILE524345:ILE524346 IVA524345:IVA524346 JEW524345:JEW524346 JOS524345:JOS524346 JYO524345:JYO524346 KIK524345:KIK524346 KSG524345:KSG524346 LCC524345:LCC524346 LLY524345:LLY524346 LVU524345:LVU524346 MFQ524345:MFQ524346 MPM524345:MPM524346 MZI524345:MZI524346 NJE524345:NJE524346 NTA524345:NTA524346 OCW524345:OCW524346 OMS524345:OMS524346 OWO524345:OWO524346 PGK524345:PGK524346 PQG524345:PQG524346 QAC524345:QAC524346 QJY524345:QJY524346 QTU524345:QTU524346 RDQ524345:RDQ524346 RNM524345:RNM524346 RXI524345:RXI524346 SHE524345:SHE524346 SRA524345:SRA524346 TAW524345:TAW524346 TKS524345:TKS524346 TUO524345:TUO524346 UEK524345:UEK524346 UOG524345:UOG524346 UYC524345:UYC524346 VHY524345:VHY524346 VRU524345:VRU524346 WBQ524345:WBQ524346 WLM524345:WLM524346 WVI524345:WVI524346 A589881:A589882 IW589881:IW589882 SS589881:SS589882 ACO589881:ACO589882 AMK589881:AMK589882 AWG589881:AWG589882 BGC589881:BGC589882 BPY589881:BPY589882 BZU589881:BZU589882 CJQ589881:CJQ589882 CTM589881:CTM589882 DDI589881:DDI589882 DNE589881:DNE589882 DXA589881:DXA589882 EGW589881:EGW589882 EQS589881:EQS589882 FAO589881:FAO589882 FKK589881:FKK589882 FUG589881:FUG589882 GEC589881:GEC589882 GNY589881:GNY589882 GXU589881:GXU589882 HHQ589881:HHQ589882 HRM589881:HRM589882 IBI589881:IBI589882 ILE589881:ILE589882 IVA589881:IVA589882 JEW589881:JEW589882 JOS589881:JOS589882 JYO589881:JYO589882 KIK589881:KIK589882 KSG589881:KSG589882 LCC589881:LCC589882 LLY589881:LLY589882 LVU589881:LVU589882 MFQ589881:MFQ589882 MPM589881:MPM589882 MZI589881:MZI589882 NJE589881:NJE589882 NTA589881:NTA589882 OCW589881:OCW589882 OMS589881:OMS589882 OWO589881:OWO589882 PGK589881:PGK589882 PQG589881:PQG589882 QAC589881:QAC589882 QJY589881:QJY589882 QTU589881:QTU589882 RDQ589881:RDQ589882 RNM589881:RNM589882 RXI589881:RXI589882 SHE589881:SHE589882 SRA589881:SRA589882 TAW589881:TAW589882 TKS589881:TKS589882 TUO589881:TUO589882 UEK589881:UEK589882 UOG589881:UOG589882 UYC589881:UYC589882 VHY589881:VHY589882 VRU589881:VRU589882 WBQ589881:WBQ589882 WLM589881:WLM589882 WVI589881:WVI589882 A655417:A655418 IW655417:IW655418 SS655417:SS655418 ACO655417:ACO655418 AMK655417:AMK655418 AWG655417:AWG655418 BGC655417:BGC655418 BPY655417:BPY655418 BZU655417:BZU655418 CJQ655417:CJQ655418 CTM655417:CTM655418 DDI655417:DDI655418 DNE655417:DNE655418 DXA655417:DXA655418 EGW655417:EGW655418 EQS655417:EQS655418 FAO655417:FAO655418 FKK655417:FKK655418 FUG655417:FUG655418 GEC655417:GEC655418 GNY655417:GNY655418 GXU655417:GXU655418 HHQ655417:HHQ655418 HRM655417:HRM655418 IBI655417:IBI655418 ILE655417:ILE655418 IVA655417:IVA655418 JEW655417:JEW655418 JOS655417:JOS655418 JYO655417:JYO655418 KIK655417:KIK655418 KSG655417:KSG655418 LCC655417:LCC655418 LLY655417:LLY655418 LVU655417:LVU655418 MFQ655417:MFQ655418 MPM655417:MPM655418 MZI655417:MZI655418 NJE655417:NJE655418 NTA655417:NTA655418 OCW655417:OCW655418 OMS655417:OMS655418 OWO655417:OWO655418 PGK655417:PGK655418 PQG655417:PQG655418 QAC655417:QAC655418 QJY655417:QJY655418 QTU655417:QTU655418 RDQ655417:RDQ655418 RNM655417:RNM655418 RXI655417:RXI655418 SHE655417:SHE655418 SRA655417:SRA655418 TAW655417:TAW655418 TKS655417:TKS655418 TUO655417:TUO655418 UEK655417:UEK655418 UOG655417:UOG655418 UYC655417:UYC655418 VHY655417:VHY655418 VRU655417:VRU655418 WBQ655417:WBQ655418 WLM655417:WLM655418 WVI655417:WVI655418 A720953:A720954 IW720953:IW720954 SS720953:SS720954 ACO720953:ACO720954 AMK720953:AMK720954 AWG720953:AWG720954 BGC720953:BGC720954 BPY720953:BPY720954 BZU720953:BZU720954 CJQ720953:CJQ720954 CTM720953:CTM720954 DDI720953:DDI720954 DNE720953:DNE720954 DXA720953:DXA720954 EGW720953:EGW720954 EQS720953:EQS720954 FAO720953:FAO720954 FKK720953:FKK720954 FUG720953:FUG720954 GEC720953:GEC720954 GNY720953:GNY720954 GXU720953:GXU720954 HHQ720953:HHQ720954 HRM720953:HRM720954 IBI720953:IBI720954 ILE720953:ILE720954 IVA720953:IVA720954 JEW720953:JEW720954 JOS720953:JOS720954 JYO720953:JYO720954 KIK720953:KIK720954 KSG720953:KSG720954 LCC720953:LCC720954 LLY720953:LLY720954 LVU720953:LVU720954 MFQ720953:MFQ720954 MPM720953:MPM720954 MZI720953:MZI720954 NJE720953:NJE720954 NTA720953:NTA720954 OCW720953:OCW720954 OMS720953:OMS720954 OWO720953:OWO720954 PGK720953:PGK720954 PQG720953:PQG720954 QAC720953:QAC720954 QJY720953:QJY720954 QTU720953:QTU720954 RDQ720953:RDQ720954 RNM720953:RNM720954 RXI720953:RXI720954 SHE720953:SHE720954 SRA720953:SRA720954 TAW720953:TAW720954 TKS720953:TKS720954 TUO720953:TUO720954 UEK720953:UEK720954 UOG720953:UOG720954 UYC720953:UYC720954 VHY720953:VHY720954 VRU720953:VRU720954 WBQ720953:WBQ720954 WLM720953:WLM720954 WVI720953:WVI720954 A786489:A786490 IW786489:IW786490 SS786489:SS786490 ACO786489:ACO786490 AMK786489:AMK786490 AWG786489:AWG786490 BGC786489:BGC786490 BPY786489:BPY786490 BZU786489:BZU786490 CJQ786489:CJQ786490 CTM786489:CTM786490 DDI786489:DDI786490 DNE786489:DNE786490 DXA786489:DXA786490 EGW786489:EGW786490 EQS786489:EQS786490 FAO786489:FAO786490 FKK786489:FKK786490 FUG786489:FUG786490 GEC786489:GEC786490 GNY786489:GNY786490 GXU786489:GXU786490 HHQ786489:HHQ786490 HRM786489:HRM786490 IBI786489:IBI786490 ILE786489:ILE786490 IVA786489:IVA786490 JEW786489:JEW786490 JOS786489:JOS786490 JYO786489:JYO786490 KIK786489:KIK786490 KSG786489:KSG786490 LCC786489:LCC786490 LLY786489:LLY786490 LVU786489:LVU786490 MFQ786489:MFQ786490 MPM786489:MPM786490 MZI786489:MZI786490 NJE786489:NJE786490 NTA786489:NTA786490 OCW786489:OCW786490 OMS786489:OMS786490 OWO786489:OWO786490 PGK786489:PGK786490 PQG786489:PQG786490 QAC786489:QAC786490 QJY786489:QJY786490 QTU786489:QTU786490 RDQ786489:RDQ786490 RNM786489:RNM786490 RXI786489:RXI786490 SHE786489:SHE786490 SRA786489:SRA786490 TAW786489:TAW786490 TKS786489:TKS786490 TUO786489:TUO786490 UEK786489:UEK786490 UOG786489:UOG786490 UYC786489:UYC786490 VHY786489:VHY786490 VRU786489:VRU786490 WBQ786489:WBQ786490 WLM786489:WLM786490 WVI786489:WVI786490 A852025:A852026 IW852025:IW852026 SS852025:SS852026 ACO852025:ACO852026 AMK852025:AMK852026 AWG852025:AWG852026 BGC852025:BGC852026 BPY852025:BPY852026 BZU852025:BZU852026 CJQ852025:CJQ852026 CTM852025:CTM852026 DDI852025:DDI852026 DNE852025:DNE852026 DXA852025:DXA852026 EGW852025:EGW852026 EQS852025:EQS852026 FAO852025:FAO852026 FKK852025:FKK852026 FUG852025:FUG852026 GEC852025:GEC852026 GNY852025:GNY852026 GXU852025:GXU852026 HHQ852025:HHQ852026 HRM852025:HRM852026 IBI852025:IBI852026 ILE852025:ILE852026 IVA852025:IVA852026 JEW852025:JEW852026 JOS852025:JOS852026 JYO852025:JYO852026 KIK852025:KIK852026 KSG852025:KSG852026 LCC852025:LCC852026 LLY852025:LLY852026 LVU852025:LVU852026 MFQ852025:MFQ852026 MPM852025:MPM852026 MZI852025:MZI852026 NJE852025:NJE852026 NTA852025:NTA852026 OCW852025:OCW852026 OMS852025:OMS852026 OWO852025:OWO852026 PGK852025:PGK852026 PQG852025:PQG852026 QAC852025:QAC852026 QJY852025:QJY852026 QTU852025:QTU852026 RDQ852025:RDQ852026 RNM852025:RNM852026 RXI852025:RXI852026 SHE852025:SHE852026 SRA852025:SRA852026 TAW852025:TAW852026 TKS852025:TKS852026 TUO852025:TUO852026 UEK852025:UEK852026 UOG852025:UOG852026 UYC852025:UYC852026 VHY852025:VHY852026 VRU852025:VRU852026 WBQ852025:WBQ852026 WLM852025:WLM852026 WVI852025:WVI852026 A917561:A917562 IW917561:IW917562 SS917561:SS917562 ACO917561:ACO917562 AMK917561:AMK917562 AWG917561:AWG917562 BGC917561:BGC917562 BPY917561:BPY917562 BZU917561:BZU917562 CJQ917561:CJQ917562 CTM917561:CTM917562 DDI917561:DDI917562 DNE917561:DNE917562 DXA917561:DXA917562 EGW917561:EGW917562 EQS917561:EQS917562 FAO917561:FAO917562 FKK917561:FKK917562 FUG917561:FUG917562 GEC917561:GEC917562 GNY917561:GNY917562 GXU917561:GXU917562 HHQ917561:HHQ917562 HRM917561:HRM917562 IBI917561:IBI917562 ILE917561:ILE917562 IVA917561:IVA917562 JEW917561:JEW917562 JOS917561:JOS917562 JYO917561:JYO917562 KIK917561:KIK917562 KSG917561:KSG917562 LCC917561:LCC917562 LLY917561:LLY917562 LVU917561:LVU917562 MFQ917561:MFQ917562 MPM917561:MPM917562 MZI917561:MZI917562 NJE917561:NJE917562 NTA917561:NTA917562 OCW917561:OCW917562 OMS917561:OMS917562 OWO917561:OWO917562 PGK917561:PGK917562 PQG917561:PQG917562 QAC917561:QAC917562 QJY917561:QJY917562 QTU917561:QTU917562 RDQ917561:RDQ917562 RNM917561:RNM917562 RXI917561:RXI917562 SHE917561:SHE917562 SRA917561:SRA917562 TAW917561:TAW917562 TKS917561:TKS917562 TUO917561:TUO917562 UEK917561:UEK917562 UOG917561:UOG917562 UYC917561:UYC917562 VHY917561:VHY917562 VRU917561:VRU917562 WBQ917561:WBQ917562 WLM917561:WLM917562 WVI917561:WVI917562 A983097:A983098 IW983097:IW983098 SS983097:SS983098 ACO983097:ACO983098 AMK983097:AMK983098 AWG983097:AWG983098 BGC983097:BGC983098 BPY983097:BPY983098 BZU983097:BZU983098 CJQ983097:CJQ983098 CTM983097:CTM983098 DDI983097:DDI983098 DNE983097:DNE983098 DXA983097:DXA983098 EGW983097:EGW983098 EQS983097:EQS983098 FAO983097:FAO983098 FKK983097:FKK983098 FUG983097:FUG983098 GEC983097:GEC983098 GNY983097:GNY983098 GXU983097:GXU983098 HHQ983097:HHQ983098 HRM983097:HRM983098 IBI983097:IBI983098 ILE983097:ILE983098 IVA983097:IVA983098 JEW983097:JEW983098 JOS983097:JOS983098 JYO983097:JYO983098 KIK983097:KIK983098 KSG983097:KSG983098 LCC983097:LCC983098 LLY983097:LLY983098 LVU983097:LVU983098 MFQ983097:MFQ983098 MPM983097:MPM983098 MZI983097:MZI983098 NJE983097:NJE983098 NTA983097:NTA983098 OCW983097:OCW983098 OMS983097:OMS983098 OWO983097:OWO983098 PGK983097:PGK983098 PQG983097:PQG983098 QAC983097:QAC983098 QJY983097:QJY983098 QTU983097:QTU983098 RDQ983097:RDQ983098 RNM983097:RNM983098 RXI983097:RXI983098 SHE983097:SHE983098 SRA983097:SRA983098 TAW983097:TAW983098 TKS983097:TKS983098 TUO983097:TUO983098 UEK983097:UEK983098 UOG983097:UOG983098 UYC983097:UYC983098 VHY983097:VHY983098 VRU983097:VRU983098 WBQ983097:WBQ983098 WLM983097:WLM983098 WVI983097:WVI983098 K57:K58 JG57:JG58 TC57:TC58 ACY57:ACY58 AMU57:AMU58 AWQ57:AWQ58 BGM57:BGM58 BQI57:BQI58 CAE57:CAE58 CKA57:CKA58 CTW57:CTW58 DDS57:DDS58 DNO57:DNO58 DXK57:DXK58 EHG57:EHG58 ERC57:ERC58 FAY57:FAY58 FKU57:FKU58 FUQ57:FUQ58 GEM57:GEM58 GOI57:GOI58 GYE57:GYE58 HIA57:HIA58 HRW57:HRW58 IBS57:IBS58 ILO57:ILO58 IVK57:IVK58 JFG57:JFG58 JPC57:JPC58 JYY57:JYY58 KIU57:KIU58 KSQ57:KSQ58 LCM57:LCM58 LMI57:LMI58 LWE57:LWE58 MGA57:MGA58 MPW57:MPW58 MZS57:MZS58 NJO57:NJO58 NTK57:NTK58 ODG57:ODG58 ONC57:ONC58 OWY57:OWY58 PGU57:PGU58 PQQ57:PQQ58 QAM57:QAM58 QKI57:QKI58 QUE57:QUE58 REA57:REA58 RNW57:RNW58 RXS57:RXS58 SHO57:SHO58 SRK57:SRK58 TBG57:TBG58 TLC57:TLC58 TUY57:TUY58 UEU57:UEU58 UOQ57:UOQ58 UYM57:UYM58 VII57:VII58 VSE57:VSE58 WCA57:WCA58 WLW57:WLW58 WVS57:WVS58 K65593:K65594 JG65593:JG65594 TC65593:TC65594 ACY65593:ACY65594 AMU65593:AMU65594 AWQ65593:AWQ65594 BGM65593:BGM65594 BQI65593:BQI65594 CAE65593:CAE65594 CKA65593:CKA65594 CTW65593:CTW65594 DDS65593:DDS65594 DNO65593:DNO65594 DXK65593:DXK65594 EHG65593:EHG65594 ERC65593:ERC65594 FAY65593:FAY65594 FKU65593:FKU65594 FUQ65593:FUQ65594 GEM65593:GEM65594 GOI65593:GOI65594 GYE65593:GYE65594 HIA65593:HIA65594 HRW65593:HRW65594 IBS65593:IBS65594 ILO65593:ILO65594 IVK65593:IVK65594 JFG65593:JFG65594 JPC65593:JPC65594 JYY65593:JYY65594 KIU65593:KIU65594 KSQ65593:KSQ65594 LCM65593:LCM65594 LMI65593:LMI65594 LWE65593:LWE65594 MGA65593:MGA65594 MPW65593:MPW65594 MZS65593:MZS65594 NJO65593:NJO65594 NTK65593:NTK65594 ODG65593:ODG65594 ONC65593:ONC65594 OWY65593:OWY65594 PGU65593:PGU65594 PQQ65593:PQQ65594 QAM65593:QAM65594 QKI65593:QKI65594 QUE65593:QUE65594 REA65593:REA65594 RNW65593:RNW65594 RXS65593:RXS65594 SHO65593:SHO65594 SRK65593:SRK65594 TBG65593:TBG65594 TLC65593:TLC65594 TUY65593:TUY65594 UEU65593:UEU65594 UOQ65593:UOQ65594 UYM65593:UYM65594 VII65593:VII65594 VSE65593:VSE65594 WCA65593:WCA65594 WLW65593:WLW65594 WVS65593:WVS65594 K131129:K131130 JG131129:JG131130 TC131129:TC131130 ACY131129:ACY131130 AMU131129:AMU131130 AWQ131129:AWQ131130 BGM131129:BGM131130 BQI131129:BQI131130 CAE131129:CAE131130 CKA131129:CKA131130 CTW131129:CTW131130 DDS131129:DDS131130 DNO131129:DNO131130 DXK131129:DXK131130 EHG131129:EHG131130 ERC131129:ERC131130 FAY131129:FAY131130 FKU131129:FKU131130 FUQ131129:FUQ131130 GEM131129:GEM131130 GOI131129:GOI131130 GYE131129:GYE131130 HIA131129:HIA131130 HRW131129:HRW131130 IBS131129:IBS131130 ILO131129:ILO131130 IVK131129:IVK131130 JFG131129:JFG131130 JPC131129:JPC131130 JYY131129:JYY131130 KIU131129:KIU131130 KSQ131129:KSQ131130 LCM131129:LCM131130 LMI131129:LMI131130 LWE131129:LWE131130 MGA131129:MGA131130 MPW131129:MPW131130 MZS131129:MZS131130 NJO131129:NJO131130 NTK131129:NTK131130 ODG131129:ODG131130 ONC131129:ONC131130 OWY131129:OWY131130 PGU131129:PGU131130 PQQ131129:PQQ131130 QAM131129:QAM131130 QKI131129:QKI131130 QUE131129:QUE131130 REA131129:REA131130 RNW131129:RNW131130 RXS131129:RXS131130 SHO131129:SHO131130 SRK131129:SRK131130 TBG131129:TBG131130 TLC131129:TLC131130 TUY131129:TUY131130 UEU131129:UEU131130 UOQ131129:UOQ131130 UYM131129:UYM131130 VII131129:VII131130 VSE131129:VSE131130 WCA131129:WCA131130 WLW131129:WLW131130 WVS131129:WVS131130 K196665:K196666 JG196665:JG196666 TC196665:TC196666 ACY196665:ACY196666 AMU196665:AMU196666 AWQ196665:AWQ196666 BGM196665:BGM196666 BQI196665:BQI196666 CAE196665:CAE196666 CKA196665:CKA196666 CTW196665:CTW196666 DDS196665:DDS196666 DNO196665:DNO196666 DXK196665:DXK196666 EHG196665:EHG196666 ERC196665:ERC196666 FAY196665:FAY196666 FKU196665:FKU196666 FUQ196665:FUQ196666 GEM196665:GEM196666 GOI196665:GOI196666 GYE196665:GYE196666 HIA196665:HIA196666 HRW196665:HRW196666 IBS196665:IBS196666 ILO196665:ILO196666 IVK196665:IVK196666 JFG196665:JFG196666 JPC196665:JPC196666 JYY196665:JYY196666 KIU196665:KIU196666 KSQ196665:KSQ196666 LCM196665:LCM196666 LMI196665:LMI196666 LWE196665:LWE196666 MGA196665:MGA196666 MPW196665:MPW196666 MZS196665:MZS196666 NJO196665:NJO196666 NTK196665:NTK196666 ODG196665:ODG196666 ONC196665:ONC196666 OWY196665:OWY196666 PGU196665:PGU196666 PQQ196665:PQQ196666 QAM196665:QAM196666 QKI196665:QKI196666 QUE196665:QUE196666 REA196665:REA196666 RNW196665:RNW196666 RXS196665:RXS196666 SHO196665:SHO196666 SRK196665:SRK196666 TBG196665:TBG196666 TLC196665:TLC196666 TUY196665:TUY196666 UEU196665:UEU196666 UOQ196665:UOQ196666 UYM196665:UYM196666 VII196665:VII196666 VSE196665:VSE196666 WCA196665:WCA196666 WLW196665:WLW196666 WVS196665:WVS196666 K262201:K262202 JG262201:JG262202 TC262201:TC262202 ACY262201:ACY262202 AMU262201:AMU262202 AWQ262201:AWQ262202 BGM262201:BGM262202 BQI262201:BQI262202 CAE262201:CAE262202 CKA262201:CKA262202 CTW262201:CTW262202 DDS262201:DDS262202 DNO262201:DNO262202 DXK262201:DXK262202 EHG262201:EHG262202 ERC262201:ERC262202 FAY262201:FAY262202 FKU262201:FKU262202 FUQ262201:FUQ262202 GEM262201:GEM262202 GOI262201:GOI262202 GYE262201:GYE262202 HIA262201:HIA262202 HRW262201:HRW262202 IBS262201:IBS262202 ILO262201:ILO262202 IVK262201:IVK262202 JFG262201:JFG262202 JPC262201:JPC262202 JYY262201:JYY262202 KIU262201:KIU262202 KSQ262201:KSQ262202 LCM262201:LCM262202 LMI262201:LMI262202 LWE262201:LWE262202 MGA262201:MGA262202 MPW262201:MPW262202 MZS262201:MZS262202 NJO262201:NJO262202 NTK262201:NTK262202 ODG262201:ODG262202 ONC262201:ONC262202 OWY262201:OWY262202 PGU262201:PGU262202 PQQ262201:PQQ262202 QAM262201:QAM262202 QKI262201:QKI262202 QUE262201:QUE262202 REA262201:REA262202 RNW262201:RNW262202 RXS262201:RXS262202 SHO262201:SHO262202 SRK262201:SRK262202 TBG262201:TBG262202 TLC262201:TLC262202 TUY262201:TUY262202 UEU262201:UEU262202 UOQ262201:UOQ262202 UYM262201:UYM262202 VII262201:VII262202 VSE262201:VSE262202 WCA262201:WCA262202 WLW262201:WLW262202 WVS262201:WVS262202 K327737:K327738 JG327737:JG327738 TC327737:TC327738 ACY327737:ACY327738 AMU327737:AMU327738 AWQ327737:AWQ327738 BGM327737:BGM327738 BQI327737:BQI327738 CAE327737:CAE327738 CKA327737:CKA327738 CTW327737:CTW327738 DDS327737:DDS327738 DNO327737:DNO327738 DXK327737:DXK327738 EHG327737:EHG327738 ERC327737:ERC327738 FAY327737:FAY327738 FKU327737:FKU327738 FUQ327737:FUQ327738 GEM327737:GEM327738 GOI327737:GOI327738 GYE327737:GYE327738 HIA327737:HIA327738 HRW327737:HRW327738 IBS327737:IBS327738 ILO327737:ILO327738 IVK327737:IVK327738 JFG327737:JFG327738 JPC327737:JPC327738 JYY327737:JYY327738 KIU327737:KIU327738 KSQ327737:KSQ327738 LCM327737:LCM327738 LMI327737:LMI327738 LWE327737:LWE327738 MGA327737:MGA327738 MPW327737:MPW327738 MZS327737:MZS327738 NJO327737:NJO327738 NTK327737:NTK327738 ODG327737:ODG327738 ONC327737:ONC327738 OWY327737:OWY327738 PGU327737:PGU327738 PQQ327737:PQQ327738 QAM327737:QAM327738 QKI327737:QKI327738 QUE327737:QUE327738 REA327737:REA327738 RNW327737:RNW327738 RXS327737:RXS327738 SHO327737:SHO327738 SRK327737:SRK327738 TBG327737:TBG327738 TLC327737:TLC327738 TUY327737:TUY327738 UEU327737:UEU327738 UOQ327737:UOQ327738 UYM327737:UYM327738 VII327737:VII327738 VSE327737:VSE327738 WCA327737:WCA327738 WLW327737:WLW327738 WVS327737:WVS327738 K393273:K393274 JG393273:JG393274 TC393273:TC393274 ACY393273:ACY393274 AMU393273:AMU393274 AWQ393273:AWQ393274 BGM393273:BGM393274 BQI393273:BQI393274 CAE393273:CAE393274 CKA393273:CKA393274 CTW393273:CTW393274 DDS393273:DDS393274 DNO393273:DNO393274 DXK393273:DXK393274 EHG393273:EHG393274 ERC393273:ERC393274 FAY393273:FAY393274 FKU393273:FKU393274 FUQ393273:FUQ393274 GEM393273:GEM393274 GOI393273:GOI393274 GYE393273:GYE393274 HIA393273:HIA393274 HRW393273:HRW393274 IBS393273:IBS393274 ILO393273:ILO393274 IVK393273:IVK393274 JFG393273:JFG393274 JPC393273:JPC393274 JYY393273:JYY393274 KIU393273:KIU393274 KSQ393273:KSQ393274 LCM393273:LCM393274 LMI393273:LMI393274 LWE393273:LWE393274 MGA393273:MGA393274 MPW393273:MPW393274 MZS393273:MZS393274 NJO393273:NJO393274 NTK393273:NTK393274 ODG393273:ODG393274 ONC393273:ONC393274 OWY393273:OWY393274 PGU393273:PGU393274 PQQ393273:PQQ393274 QAM393273:QAM393274 QKI393273:QKI393274 QUE393273:QUE393274 REA393273:REA393274 RNW393273:RNW393274 RXS393273:RXS393274 SHO393273:SHO393274 SRK393273:SRK393274 TBG393273:TBG393274 TLC393273:TLC393274 TUY393273:TUY393274 UEU393273:UEU393274 UOQ393273:UOQ393274 UYM393273:UYM393274 VII393273:VII393274 VSE393273:VSE393274 WCA393273:WCA393274 WLW393273:WLW393274 WVS393273:WVS393274 K458809:K458810 JG458809:JG458810 TC458809:TC458810 ACY458809:ACY458810 AMU458809:AMU458810 AWQ458809:AWQ458810 BGM458809:BGM458810 BQI458809:BQI458810 CAE458809:CAE458810 CKA458809:CKA458810 CTW458809:CTW458810 DDS458809:DDS458810 DNO458809:DNO458810 DXK458809:DXK458810 EHG458809:EHG458810 ERC458809:ERC458810 FAY458809:FAY458810 FKU458809:FKU458810 FUQ458809:FUQ458810 GEM458809:GEM458810 GOI458809:GOI458810 GYE458809:GYE458810 HIA458809:HIA458810 HRW458809:HRW458810 IBS458809:IBS458810 ILO458809:ILO458810 IVK458809:IVK458810 JFG458809:JFG458810 JPC458809:JPC458810 JYY458809:JYY458810 KIU458809:KIU458810 KSQ458809:KSQ458810 LCM458809:LCM458810 LMI458809:LMI458810 LWE458809:LWE458810 MGA458809:MGA458810 MPW458809:MPW458810 MZS458809:MZS458810 NJO458809:NJO458810 NTK458809:NTK458810 ODG458809:ODG458810 ONC458809:ONC458810 OWY458809:OWY458810 PGU458809:PGU458810 PQQ458809:PQQ458810 QAM458809:QAM458810 QKI458809:QKI458810 QUE458809:QUE458810 REA458809:REA458810 RNW458809:RNW458810 RXS458809:RXS458810 SHO458809:SHO458810 SRK458809:SRK458810 TBG458809:TBG458810 TLC458809:TLC458810 TUY458809:TUY458810 UEU458809:UEU458810 UOQ458809:UOQ458810 UYM458809:UYM458810 VII458809:VII458810 VSE458809:VSE458810 WCA458809:WCA458810 WLW458809:WLW458810 WVS458809:WVS458810 K524345:K524346 JG524345:JG524346 TC524345:TC524346 ACY524345:ACY524346 AMU524345:AMU524346 AWQ524345:AWQ524346 BGM524345:BGM524346 BQI524345:BQI524346 CAE524345:CAE524346 CKA524345:CKA524346 CTW524345:CTW524346 DDS524345:DDS524346 DNO524345:DNO524346 DXK524345:DXK524346 EHG524345:EHG524346 ERC524345:ERC524346 FAY524345:FAY524346 FKU524345:FKU524346 FUQ524345:FUQ524346 GEM524345:GEM524346 GOI524345:GOI524346 GYE524345:GYE524346 HIA524345:HIA524346 HRW524345:HRW524346 IBS524345:IBS524346 ILO524345:ILO524346 IVK524345:IVK524346 JFG524345:JFG524346 JPC524345:JPC524346 JYY524345:JYY524346 KIU524345:KIU524346 KSQ524345:KSQ524346 LCM524345:LCM524346 LMI524345:LMI524346 LWE524345:LWE524346 MGA524345:MGA524346 MPW524345:MPW524346 MZS524345:MZS524346 NJO524345:NJO524346 NTK524345:NTK524346 ODG524345:ODG524346 ONC524345:ONC524346 OWY524345:OWY524346 PGU524345:PGU524346 PQQ524345:PQQ524346 QAM524345:QAM524346 QKI524345:QKI524346 QUE524345:QUE524346 REA524345:REA524346 RNW524345:RNW524346 RXS524345:RXS524346 SHO524345:SHO524346 SRK524345:SRK524346 TBG524345:TBG524346 TLC524345:TLC524346 TUY524345:TUY524346 UEU524345:UEU524346 UOQ524345:UOQ524346 UYM524345:UYM524346 VII524345:VII524346 VSE524345:VSE524346 WCA524345:WCA524346 WLW524345:WLW524346 WVS524345:WVS524346 K589881:K589882 JG589881:JG589882 TC589881:TC589882 ACY589881:ACY589882 AMU589881:AMU589882 AWQ589881:AWQ589882 BGM589881:BGM589882 BQI589881:BQI589882 CAE589881:CAE589882 CKA589881:CKA589882 CTW589881:CTW589882 DDS589881:DDS589882 DNO589881:DNO589882 DXK589881:DXK589882 EHG589881:EHG589882 ERC589881:ERC589882 FAY589881:FAY589882 FKU589881:FKU589882 FUQ589881:FUQ589882 GEM589881:GEM589882 GOI589881:GOI589882 GYE589881:GYE589882 HIA589881:HIA589882 HRW589881:HRW589882 IBS589881:IBS589882 ILO589881:ILO589882 IVK589881:IVK589882 JFG589881:JFG589882 JPC589881:JPC589882 JYY589881:JYY589882 KIU589881:KIU589882 KSQ589881:KSQ589882 LCM589881:LCM589882 LMI589881:LMI589882 LWE589881:LWE589882 MGA589881:MGA589882 MPW589881:MPW589882 MZS589881:MZS589882 NJO589881:NJO589882 NTK589881:NTK589882 ODG589881:ODG589882 ONC589881:ONC589882 OWY589881:OWY589882 PGU589881:PGU589882 PQQ589881:PQQ589882 QAM589881:QAM589882 QKI589881:QKI589882 QUE589881:QUE589882 REA589881:REA589882 RNW589881:RNW589882 RXS589881:RXS589882 SHO589881:SHO589882 SRK589881:SRK589882 TBG589881:TBG589882 TLC589881:TLC589882 TUY589881:TUY589882 UEU589881:UEU589882 UOQ589881:UOQ589882 UYM589881:UYM589882 VII589881:VII589882 VSE589881:VSE589882 WCA589881:WCA589882 WLW589881:WLW589882 WVS589881:WVS589882 K655417:K655418 JG655417:JG655418 TC655417:TC655418 ACY655417:ACY655418 AMU655417:AMU655418 AWQ655417:AWQ655418 BGM655417:BGM655418 BQI655417:BQI655418 CAE655417:CAE655418 CKA655417:CKA655418 CTW655417:CTW655418 DDS655417:DDS655418 DNO655417:DNO655418 DXK655417:DXK655418 EHG655417:EHG655418 ERC655417:ERC655418 FAY655417:FAY655418 FKU655417:FKU655418 FUQ655417:FUQ655418 GEM655417:GEM655418 GOI655417:GOI655418 GYE655417:GYE655418 HIA655417:HIA655418 HRW655417:HRW655418 IBS655417:IBS655418 ILO655417:ILO655418 IVK655417:IVK655418 JFG655417:JFG655418 JPC655417:JPC655418 JYY655417:JYY655418 KIU655417:KIU655418 KSQ655417:KSQ655418 LCM655417:LCM655418 LMI655417:LMI655418 LWE655417:LWE655418 MGA655417:MGA655418 MPW655417:MPW655418 MZS655417:MZS655418 NJO655417:NJO655418 NTK655417:NTK655418 ODG655417:ODG655418 ONC655417:ONC655418 OWY655417:OWY655418 PGU655417:PGU655418 PQQ655417:PQQ655418 QAM655417:QAM655418 QKI655417:QKI655418 QUE655417:QUE655418 REA655417:REA655418 RNW655417:RNW655418 RXS655417:RXS655418 SHO655417:SHO655418 SRK655417:SRK655418 TBG655417:TBG655418 TLC655417:TLC655418 TUY655417:TUY655418 UEU655417:UEU655418 UOQ655417:UOQ655418 UYM655417:UYM655418 VII655417:VII655418 VSE655417:VSE655418 WCA655417:WCA655418 WLW655417:WLW655418 WVS655417:WVS655418 K720953:K720954 JG720953:JG720954 TC720953:TC720954 ACY720953:ACY720954 AMU720953:AMU720954 AWQ720953:AWQ720954 BGM720953:BGM720954 BQI720953:BQI720954 CAE720953:CAE720954 CKA720953:CKA720954 CTW720953:CTW720954 DDS720953:DDS720954 DNO720953:DNO720954 DXK720953:DXK720954 EHG720953:EHG720954 ERC720953:ERC720954 FAY720953:FAY720954 FKU720953:FKU720954 FUQ720953:FUQ720954 GEM720953:GEM720954 GOI720953:GOI720954 GYE720953:GYE720954 HIA720953:HIA720954 HRW720953:HRW720954 IBS720953:IBS720954 ILO720953:ILO720954 IVK720953:IVK720954 JFG720953:JFG720954 JPC720953:JPC720954 JYY720953:JYY720954 KIU720953:KIU720954 KSQ720953:KSQ720954 LCM720953:LCM720954 LMI720953:LMI720954 LWE720953:LWE720954 MGA720953:MGA720954 MPW720953:MPW720954 MZS720953:MZS720954 NJO720953:NJO720954 NTK720953:NTK720954 ODG720953:ODG720954 ONC720953:ONC720954 OWY720953:OWY720954 PGU720953:PGU720954 PQQ720953:PQQ720954 QAM720953:QAM720954 QKI720953:QKI720954 QUE720953:QUE720954 REA720953:REA720954 RNW720953:RNW720954 RXS720953:RXS720954 SHO720953:SHO720954 SRK720953:SRK720954 TBG720953:TBG720954 TLC720953:TLC720954 TUY720953:TUY720954 UEU720953:UEU720954 UOQ720953:UOQ720954 UYM720953:UYM720954 VII720953:VII720954 VSE720953:VSE720954 WCA720953:WCA720954 WLW720953:WLW720954 WVS720953:WVS720954 K786489:K786490 JG786489:JG786490 TC786489:TC786490 ACY786489:ACY786490 AMU786489:AMU786490 AWQ786489:AWQ786490 BGM786489:BGM786490 BQI786489:BQI786490 CAE786489:CAE786490 CKA786489:CKA786490 CTW786489:CTW786490 DDS786489:DDS786490 DNO786489:DNO786490 DXK786489:DXK786490 EHG786489:EHG786490 ERC786489:ERC786490 FAY786489:FAY786490 FKU786489:FKU786490 FUQ786489:FUQ786490 GEM786489:GEM786490 GOI786489:GOI786490 GYE786489:GYE786490 HIA786489:HIA786490 HRW786489:HRW786490 IBS786489:IBS786490 ILO786489:ILO786490 IVK786489:IVK786490 JFG786489:JFG786490 JPC786489:JPC786490 JYY786489:JYY786490 KIU786489:KIU786490 KSQ786489:KSQ786490 LCM786489:LCM786490 LMI786489:LMI786490 LWE786489:LWE786490 MGA786489:MGA786490 MPW786489:MPW786490 MZS786489:MZS786490 NJO786489:NJO786490 NTK786489:NTK786490 ODG786489:ODG786490 ONC786489:ONC786490 OWY786489:OWY786490 PGU786489:PGU786490 PQQ786489:PQQ786490 QAM786489:QAM786490 QKI786489:QKI786490 QUE786489:QUE786490 REA786489:REA786490 RNW786489:RNW786490 RXS786489:RXS786490 SHO786489:SHO786490 SRK786489:SRK786490 TBG786489:TBG786490 TLC786489:TLC786490 TUY786489:TUY786490 UEU786489:UEU786490 UOQ786489:UOQ786490 UYM786489:UYM786490 VII786489:VII786490 VSE786489:VSE786490 WCA786489:WCA786490 WLW786489:WLW786490 WVS786489:WVS786490 K852025:K852026 JG852025:JG852026 TC852025:TC852026 ACY852025:ACY852026 AMU852025:AMU852026 AWQ852025:AWQ852026 BGM852025:BGM852026 BQI852025:BQI852026 CAE852025:CAE852026 CKA852025:CKA852026 CTW852025:CTW852026 DDS852025:DDS852026 DNO852025:DNO852026 DXK852025:DXK852026 EHG852025:EHG852026 ERC852025:ERC852026 FAY852025:FAY852026 FKU852025:FKU852026 FUQ852025:FUQ852026 GEM852025:GEM852026 GOI852025:GOI852026 GYE852025:GYE852026 HIA852025:HIA852026 HRW852025:HRW852026 IBS852025:IBS852026 ILO852025:ILO852026 IVK852025:IVK852026 JFG852025:JFG852026 JPC852025:JPC852026 JYY852025:JYY852026 KIU852025:KIU852026 KSQ852025:KSQ852026 LCM852025:LCM852026 LMI852025:LMI852026 LWE852025:LWE852026 MGA852025:MGA852026 MPW852025:MPW852026 MZS852025:MZS852026 NJO852025:NJO852026 NTK852025:NTK852026 ODG852025:ODG852026 ONC852025:ONC852026 OWY852025:OWY852026 PGU852025:PGU852026 PQQ852025:PQQ852026 QAM852025:QAM852026 QKI852025:QKI852026 QUE852025:QUE852026 REA852025:REA852026 RNW852025:RNW852026 RXS852025:RXS852026 SHO852025:SHO852026 SRK852025:SRK852026 TBG852025:TBG852026 TLC852025:TLC852026 TUY852025:TUY852026 UEU852025:UEU852026 UOQ852025:UOQ852026 UYM852025:UYM852026 VII852025:VII852026 VSE852025:VSE852026 WCA852025:WCA852026 WLW852025:WLW852026 WVS852025:WVS852026 K917561:K917562 JG917561:JG917562 TC917561:TC917562 ACY917561:ACY917562 AMU917561:AMU917562 AWQ917561:AWQ917562 BGM917561:BGM917562 BQI917561:BQI917562 CAE917561:CAE917562 CKA917561:CKA917562 CTW917561:CTW917562 DDS917561:DDS917562 DNO917561:DNO917562 DXK917561:DXK917562 EHG917561:EHG917562 ERC917561:ERC917562 FAY917561:FAY917562 FKU917561:FKU917562 FUQ917561:FUQ917562 GEM917561:GEM917562 GOI917561:GOI917562 GYE917561:GYE917562 HIA917561:HIA917562 HRW917561:HRW917562 IBS917561:IBS917562 ILO917561:ILO917562 IVK917561:IVK917562 JFG917561:JFG917562 JPC917561:JPC917562 JYY917561:JYY917562 KIU917561:KIU917562 KSQ917561:KSQ917562 LCM917561:LCM917562 LMI917561:LMI917562 LWE917561:LWE917562 MGA917561:MGA917562 MPW917561:MPW917562 MZS917561:MZS917562 NJO917561:NJO917562 NTK917561:NTK917562 ODG917561:ODG917562 ONC917561:ONC917562 OWY917561:OWY917562 PGU917561:PGU917562 PQQ917561:PQQ917562 QAM917561:QAM917562 QKI917561:QKI917562 QUE917561:QUE917562 REA917561:REA917562 RNW917561:RNW917562 RXS917561:RXS917562 SHO917561:SHO917562 SRK917561:SRK917562 TBG917561:TBG917562 TLC917561:TLC917562 TUY917561:TUY917562 UEU917561:UEU917562 UOQ917561:UOQ917562 UYM917561:UYM917562 VII917561:VII917562 VSE917561:VSE917562 WCA917561:WCA917562 WLW917561:WLW917562 WVS917561:WVS917562 K983097:K983098 JG983097:JG983098 TC983097:TC983098 ACY983097:ACY983098 AMU983097:AMU983098 AWQ983097:AWQ983098 BGM983097:BGM983098 BQI983097:BQI983098 CAE983097:CAE983098 CKA983097:CKA983098 CTW983097:CTW983098 DDS983097:DDS983098 DNO983097:DNO983098 DXK983097:DXK983098 EHG983097:EHG983098 ERC983097:ERC983098 FAY983097:FAY983098 FKU983097:FKU983098 FUQ983097:FUQ983098 GEM983097:GEM983098 GOI983097:GOI983098 GYE983097:GYE983098 HIA983097:HIA983098 HRW983097:HRW983098 IBS983097:IBS983098 ILO983097:ILO983098 IVK983097:IVK983098 JFG983097:JFG983098 JPC983097:JPC983098 JYY983097:JYY983098 KIU983097:KIU983098 KSQ983097:KSQ983098 LCM983097:LCM983098 LMI983097:LMI983098 LWE983097:LWE983098 MGA983097:MGA983098 MPW983097:MPW983098 MZS983097:MZS983098 NJO983097:NJO983098 NTK983097:NTK983098 ODG983097:ODG983098 ONC983097:ONC983098 OWY983097:OWY983098 PGU983097:PGU983098 PQQ983097:PQQ983098 QAM983097:QAM983098 QKI983097:QKI983098 QUE983097:QUE983098 REA983097:REA983098 RNW983097:RNW983098 RXS983097:RXS983098 SHO983097:SHO983098 SRK983097:SRK983098 TBG983097:TBG983098 TLC983097:TLC983098 TUY983097:TUY983098 UEU983097:UEU983098 UOQ983097:UOQ983098 UYM983097:UYM983098 VII983097:VII983098 VSE983097:VSE983098 WCA983097:WCA983098 WLW983097:WLW983098 WVS983097:WVS983098">
      <formula1>1</formula1>
      <formula2>200</formula2>
    </dataValidation>
    <dataValidation type="whole" allowBlank="1" showInputMessage="1" showErrorMessage="1" sqref="A12:B12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A65548:B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A131084:B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A196620:B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A262156:B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A327692:B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A393228:B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A458764:B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A524300:B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A589836:B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A655372:B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A720908:B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A786444:B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A851980:B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A917516:B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A983052:B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 A17:B17 IW17:IX17 SS17:ST17 ACO17:ACP17 AMK17:AML17 AWG17:AWH17 BGC17:BGD17 BPY17:BPZ17 BZU17:BZV17 CJQ17:CJR17 CTM17:CTN17 DDI17:DDJ17 DNE17:DNF17 DXA17:DXB17 EGW17:EGX17 EQS17:EQT17 FAO17:FAP17 FKK17:FKL17 FUG17:FUH17 GEC17:GED17 GNY17:GNZ17 GXU17:GXV17 HHQ17:HHR17 HRM17:HRN17 IBI17:IBJ17 ILE17:ILF17 IVA17:IVB17 JEW17:JEX17 JOS17:JOT17 JYO17:JYP17 KIK17:KIL17 KSG17:KSH17 LCC17:LCD17 LLY17:LLZ17 LVU17:LVV17 MFQ17:MFR17 MPM17:MPN17 MZI17:MZJ17 NJE17:NJF17 NTA17:NTB17 OCW17:OCX17 OMS17:OMT17 OWO17:OWP17 PGK17:PGL17 PQG17:PQH17 QAC17:QAD17 QJY17:QJZ17 QTU17:QTV17 RDQ17:RDR17 RNM17:RNN17 RXI17:RXJ17 SHE17:SHF17 SRA17:SRB17 TAW17:TAX17 TKS17:TKT17 TUO17:TUP17 UEK17:UEL17 UOG17:UOH17 UYC17:UYD17 VHY17:VHZ17 VRU17:VRV17 WBQ17:WBR17 WLM17:WLN17 WVI17:WVJ17 A65553:B65553 IW65553:IX65553 SS65553:ST65553 ACO65553:ACP65553 AMK65553:AML65553 AWG65553:AWH65553 BGC65553:BGD65553 BPY65553:BPZ65553 BZU65553:BZV65553 CJQ65553:CJR65553 CTM65553:CTN65553 DDI65553:DDJ65553 DNE65553:DNF65553 DXA65553:DXB65553 EGW65553:EGX65553 EQS65553:EQT65553 FAO65553:FAP65553 FKK65553:FKL65553 FUG65553:FUH65553 GEC65553:GED65553 GNY65553:GNZ65553 GXU65553:GXV65553 HHQ65553:HHR65553 HRM65553:HRN65553 IBI65553:IBJ65553 ILE65553:ILF65553 IVA65553:IVB65553 JEW65553:JEX65553 JOS65553:JOT65553 JYO65553:JYP65553 KIK65553:KIL65553 KSG65553:KSH65553 LCC65553:LCD65553 LLY65553:LLZ65553 LVU65553:LVV65553 MFQ65553:MFR65553 MPM65553:MPN65553 MZI65553:MZJ65553 NJE65553:NJF65553 NTA65553:NTB65553 OCW65553:OCX65553 OMS65553:OMT65553 OWO65553:OWP65553 PGK65553:PGL65553 PQG65553:PQH65553 QAC65553:QAD65553 QJY65553:QJZ65553 QTU65553:QTV65553 RDQ65553:RDR65553 RNM65553:RNN65553 RXI65553:RXJ65553 SHE65553:SHF65553 SRA65553:SRB65553 TAW65553:TAX65553 TKS65553:TKT65553 TUO65553:TUP65553 UEK65553:UEL65553 UOG65553:UOH65553 UYC65553:UYD65553 VHY65553:VHZ65553 VRU65553:VRV65553 WBQ65553:WBR65553 WLM65553:WLN65553 WVI65553:WVJ65553 A131089:B131089 IW131089:IX131089 SS131089:ST131089 ACO131089:ACP131089 AMK131089:AML131089 AWG131089:AWH131089 BGC131089:BGD131089 BPY131089:BPZ131089 BZU131089:BZV131089 CJQ131089:CJR131089 CTM131089:CTN131089 DDI131089:DDJ131089 DNE131089:DNF131089 DXA131089:DXB131089 EGW131089:EGX131089 EQS131089:EQT131089 FAO131089:FAP131089 FKK131089:FKL131089 FUG131089:FUH131089 GEC131089:GED131089 GNY131089:GNZ131089 GXU131089:GXV131089 HHQ131089:HHR131089 HRM131089:HRN131089 IBI131089:IBJ131089 ILE131089:ILF131089 IVA131089:IVB131089 JEW131089:JEX131089 JOS131089:JOT131089 JYO131089:JYP131089 KIK131089:KIL131089 KSG131089:KSH131089 LCC131089:LCD131089 LLY131089:LLZ131089 LVU131089:LVV131089 MFQ131089:MFR131089 MPM131089:MPN131089 MZI131089:MZJ131089 NJE131089:NJF131089 NTA131089:NTB131089 OCW131089:OCX131089 OMS131089:OMT131089 OWO131089:OWP131089 PGK131089:PGL131089 PQG131089:PQH131089 QAC131089:QAD131089 QJY131089:QJZ131089 QTU131089:QTV131089 RDQ131089:RDR131089 RNM131089:RNN131089 RXI131089:RXJ131089 SHE131089:SHF131089 SRA131089:SRB131089 TAW131089:TAX131089 TKS131089:TKT131089 TUO131089:TUP131089 UEK131089:UEL131089 UOG131089:UOH131089 UYC131089:UYD131089 VHY131089:VHZ131089 VRU131089:VRV131089 WBQ131089:WBR131089 WLM131089:WLN131089 WVI131089:WVJ131089 A196625:B196625 IW196625:IX196625 SS196625:ST196625 ACO196625:ACP196625 AMK196625:AML196625 AWG196625:AWH196625 BGC196625:BGD196625 BPY196625:BPZ196625 BZU196625:BZV196625 CJQ196625:CJR196625 CTM196625:CTN196625 DDI196625:DDJ196625 DNE196625:DNF196625 DXA196625:DXB196625 EGW196625:EGX196625 EQS196625:EQT196625 FAO196625:FAP196625 FKK196625:FKL196625 FUG196625:FUH196625 GEC196625:GED196625 GNY196625:GNZ196625 GXU196625:GXV196625 HHQ196625:HHR196625 HRM196625:HRN196625 IBI196625:IBJ196625 ILE196625:ILF196625 IVA196625:IVB196625 JEW196625:JEX196625 JOS196625:JOT196625 JYO196625:JYP196625 KIK196625:KIL196625 KSG196625:KSH196625 LCC196625:LCD196625 LLY196625:LLZ196625 LVU196625:LVV196625 MFQ196625:MFR196625 MPM196625:MPN196625 MZI196625:MZJ196625 NJE196625:NJF196625 NTA196625:NTB196625 OCW196625:OCX196625 OMS196625:OMT196625 OWO196625:OWP196625 PGK196625:PGL196625 PQG196625:PQH196625 QAC196625:QAD196625 QJY196625:QJZ196625 QTU196625:QTV196625 RDQ196625:RDR196625 RNM196625:RNN196625 RXI196625:RXJ196625 SHE196625:SHF196625 SRA196625:SRB196625 TAW196625:TAX196625 TKS196625:TKT196625 TUO196625:TUP196625 UEK196625:UEL196625 UOG196625:UOH196625 UYC196625:UYD196625 VHY196625:VHZ196625 VRU196625:VRV196625 WBQ196625:WBR196625 WLM196625:WLN196625 WVI196625:WVJ196625 A262161:B262161 IW262161:IX262161 SS262161:ST262161 ACO262161:ACP262161 AMK262161:AML262161 AWG262161:AWH262161 BGC262161:BGD262161 BPY262161:BPZ262161 BZU262161:BZV262161 CJQ262161:CJR262161 CTM262161:CTN262161 DDI262161:DDJ262161 DNE262161:DNF262161 DXA262161:DXB262161 EGW262161:EGX262161 EQS262161:EQT262161 FAO262161:FAP262161 FKK262161:FKL262161 FUG262161:FUH262161 GEC262161:GED262161 GNY262161:GNZ262161 GXU262161:GXV262161 HHQ262161:HHR262161 HRM262161:HRN262161 IBI262161:IBJ262161 ILE262161:ILF262161 IVA262161:IVB262161 JEW262161:JEX262161 JOS262161:JOT262161 JYO262161:JYP262161 KIK262161:KIL262161 KSG262161:KSH262161 LCC262161:LCD262161 LLY262161:LLZ262161 LVU262161:LVV262161 MFQ262161:MFR262161 MPM262161:MPN262161 MZI262161:MZJ262161 NJE262161:NJF262161 NTA262161:NTB262161 OCW262161:OCX262161 OMS262161:OMT262161 OWO262161:OWP262161 PGK262161:PGL262161 PQG262161:PQH262161 QAC262161:QAD262161 QJY262161:QJZ262161 QTU262161:QTV262161 RDQ262161:RDR262161 RNM262161:RNN262161 RXI262161:RXJ262161 SHE262161:SHF262161 SRA262161:SRB262161 TAW262161:TAX262161 TKS262161:TKT262161 TUO262161:TUP262161 UEK262161:UEL262161 UOG262161:UOH262161 UYC262161:UYD262161 VHY262161:VHZ262161 VRU262161:VRV262161 WBQ262161:WBR262161 WLM262161:WLN262161 WVI262161:WVJ262161 A327697:B327697 IW327697:IX327697 SS327697:ST327697 ACO327697:ACP327697 AMK327697:AML327697 AWG327697:AWH327697 BGC327697:BGD327697 BPY327697:BPZ327697 BZU327697:BZV327697 CJQ327697:CJR327697 CTM327697:CTN327697 DDI327697:DDJ327697 DNE327697:DNF327697 DXA327697:DXB327697 EGW327697:EGX327697 EQS327697:EQT327697 FAO327697:FAP327697 FKK327697:FKL327697 FUG327697:FUH327697 GEC327697:GED327697 GNY327697:GNZ327697 GXU327697:GXV327697 HHQ327697:HHR327697 HRM327697:HRN327697 IBI327697:IBJ327697 ILE327697:ILF327697 IVA327697:IVB327697 JEW327697:JEX327697 JOS327697:JOT327697 JYO327697:JYP327697 KIK327697:KIL327697 KSG327697:KSH327697 LCC327697:LCD327697 LLY327697:LLZ327697 LVU327697:LVV327697 MFQ327697:MFR327697 MPM327697:MPN327697 MZI327697:MZJ327697 NJE327697:NJF327697 NTA327697:NTB327697 OCW327697:OCX327697 OMS327697:OMT327697 OWO327697:OWP327697 PGK327697:PGL327697 PQG327697:PQH327697 QAC327697:QAD327697 QJY327697:QJZ327697 QTU327697:QTV327697 RDQ327697:RDR327697 RNM327697:RNN327697 RXI327697:RXJ327697 SHE327697:SHF327697 SRA327697:SRB327697 TAW327697:TAX327697 TKS327697:TKT327697 TUO327697:TUP327697 UEK327697:UEL327697 UOG327697:UOH327697 UYC327697:UYD327697 VHY327697:VHZ327697 VRU327697:VRV327697 WBQ327697:WBR327697 WLM327697:WLN327697 WVI327697:WVJ327697 A393233:B393233 IW393233:IX393233 SS393233:ST393233 ACO393233:ACP393233 AMK393233:AML393233 AWG393233:AWH393233 BGC393233:BGD393233 BPY393233:BPZ393233 BZU393233:BZV393233 CJQ393233:CJR393233 CTM393233:CTN393233 DDI393233:DDJ393233 DNE393233:DNF393233 DXA393233:DXB393233 EGW393233:EGX393233 EQS393233:EQT393233 FAO393233:FAP393233 FKK393233:FKL393233 FUG393233:FUH393233 GEC393233:GED393233 GNY393233:GNZ393233 GXU393233:GXV393233 HHQ393233:HHR393233 HRM393233:HRN393233 IBI393233:IBJ393233 ILE393233:ILF393233 IVA393233:IVB393233 JEW393233:JEX393233 JOS393233:JOT393233 JYO393233:JYP393233 KIK393233:KIL393233 KSG393233:KSH393233 LCC393233:LCD393233 LLY393233:LLZ393233 LVU393233:LVV393233 MFQ393233:MFR393233 MPM393233:MPN393233 MZI393233:MZJ393233 NJE393233:NJF393233 NTA393233:NTB393233 OCW393233:OCX393233 OMS393233:OMT393233 OWO393233:OWP393233 PGK393233:PGL393233 PQG393233:PQH393233 QAC393233:QAD393233 QJY393233:QJZ393233 QTU393233:QTV393233 RDQ393233:RDR393233 RNM393233:RNN393233 RXI393233:RXJ393233 SHE393233:SHF393233 SRA393233:SRB393233 TAW393233:TAX393233 TKS393233:TKT393233 TUO393233:TUP393233 UEK393233:UEL393233 UOG393233:UOH393233 UYC393233:UYD393233 VHY393233:VHZ393233 VRU393233:VRV393233 WBQ393233:WBR393233 WLM393233:WLN393233 WVI393233:WVJ393233 A458769:B458769 IW458769:IX458769 SS458769:ST458769 ACO458769:ACP458769 AMK458769:AML458769 AWG458769:AWH458769 BGC458769:BGD458769 BPY458769:BPZ458769 BZU458769:BZV458769 CJQ458769:CJR458769 CTM458769:CTN458769 DDI458769:DDJ458769 DNE458769:DNF458769 DXA458769:DXB458769 EGW458769:EGX458769 EQS458769:EQT458769 FAO458769:FAP458769 FKK458769:FKL458769 FUG458769:FUH458769 GEC458769:GED458769 GNY458769:GNZ458769 GXU458769:GXV458769 HHQ458769:HHR458769 HRM458769:HRN458769 IBI458769:IBJ458769 ILE458769:ILF458769 IVA458769:IVB458769 JEW458769:JEX458769 JOS458769:JOT458769 JYO458769:JYP458769 KIK458769:KIL458769 KSG458769:KSH458769 LCC458769:LCD458769 LLY458769:LLZ458769 LVU458769:LVV458769 MFQ458769:MFR458769 MPM458769:MPN458769 MZI458769:MZJ458769 NJE458769:NJF458769 NTA458769:NTB458769 OCW458769:OCX458769 OMS458769:OMT458769 OWO458769:OWP458769 PGK458769:PGL458769 PQG458769:PQH458769 QAC458769:QAD458769 QJY458769:QJZ458769 QTU458769:QTV458769 RDQ458769:RDR458769 RNM458769:RNN458769 RXI458769:RXJ458769 SHE458769:SHF458769 SRA458769:SRB458769 TAW458769:TAX458769 TKS458769:TKT458769 TUO458769:TUP458769 UEK458769:UEL458769 UOG458769:UOH458769 UYC458769:UYD458769 VHY458769:VHZ458769 VRU458769:VRV458769 WBQ458769:WBR458769 WLM458769:WLN458769 WVI458769:WVJ458769 A524305:B524305 IW524305:IX524305 SS524305:ST524305 ACO524305:ACP524305 AMK524305:AML524305 AWG524305:AWH524305 BGC524305:BGD524305 BPY524305:BPZ524305 BZU524305:BZV524305 CJQ524305:CJR524305 CTM524305:CTN524305 DDI524305:DDJ524305 DNE524305:DNF524305 DXA524305:DXB524305 EGW524305:EGX524305 EQS524305:EQT524305 FAO524305:FAP524305 FKK524305:FKL524305 FUG524305:FUH524305 GEC524305:GED524305 GNY524305:GNZ524305 GXU524305:GXV524305 HHQ524305:HHR524305 HRM524305:HRN524305 IBI524305:IBJ524305 ILE524305:ILF524305 IVA524305:IVB524305 JEW524305:JEX524305 JOS524305:JOT524305 JYO524305:JYP524305 KIK524305:KIL524305 KSG524305:KSH524305 LCC524305:LCD524305 LLY524305:LLZ524305 LVU524305:LVV524305 MFQ524305:MFR524305 MPM524305:MPN524305 MZI524305:MZJ524305 NJE524305:NJF524305 NTA524305:NTB524305 OCW524305:OCX524305 OMS524305:OMT524305 OWO524305:OWP524305 PGK524305:PGL524305 PQG524305:PQH524305 QAC524305:QAD524305 QJY524305:QJZ524305 QTU524305:QTV524305 RDQ524305:RDR524305 RNM524305:RNN524305 RXI524305:RXJ524305 SHE524305:SHF524305 SRA524305:SRB524305 TAW524305:TAX524305 TKS524305:TKT524305 TUO524305:TUP524305 UEK524305:UEL524305 UOG524305:UOH524305 UYC524305:UYD524305 VHY524305:VHZ524305 VRU524305:VRV524305 WBQ524305:WBR524305 WLM524305:WLN524305 WVI524305:WVJ524305 A589841:B589841 IW589841:IX589841 SS589841:ST589841 ACO589841:ACP589841 AMK589841:AML589841 AWG589841:AWH589841 BGC589841:BGD589841 BPY589841:BPZ589841 BZU589841:BZV589841 CJQ589841:CJR589841 CTM589841:CTN589841 DDI589841:DDJ589841 DNE589841:DNF589841 DXA589841:DXB589841 EGW589841:EGX589841 EQS589841:EQT589841 FAO589841:FAP589841 FKK589841:FKL589841 FUG589841:FUH589841 GEC589841:GED589841 GNY589841:GNZ589841 GXU589841:GXV589841 HHQ589841:HHR589841 HRM589841:HRN589841 IBI589841:IBJ589841 ILE589841:ILF589841 IVA589841:IVB589841 JEW589841:JEX589841 JOS589841:JOT589841 JYO589841:JYP589841 KIK589841:KIL589841 KSG589841:KSH589841 LCC589841:LCD589841 LLY589841:LLZ589841 LVU589841:LVV589841 MFQ589841:MFR589841 MPM589841:MPN589841 MZI589841:MZJ589841 NJE589841:NJF589841 NTA589841:NTB589841 OCW589841:OCX589841 OMS589841:OMT589841 OWO589841:OWP589841 PGK589841:PGL589841 PQG589841:PQH589841 QAC589841:QAD589841 QJY589841:QJZ589841 QTU589841:QTV589841 RDQ589841:RDR589841 RNM589841:RNN589841 RXI589841:RXJ589841 SHE589841:SHF589841 SRA589841:SRB589841 TAW589841:TAX589841 TKS589841:TKT589841 TUO589841:TUP589841 UEK589841:UEL589841 UOG589841:UOH589841 UYC589841:UYD589841 VHY589841:VHZ589841 VRU589841:VRV589841 WBQ589841:WBR589841 WLM589841:WLN589841 WVI589841:WVJ589841 A655377:B655377 IW655377:IX655377 SS655377:ST655377 ACO655377:ACP655377 AMK655377:AML655377 AWG655377:AWH655377 BGC655377:BGD655377 BPY655377:BPZ655377 BZU655377:BZV655377 CJQ655377:CJR655377 CTM655377:CTN655377 DDI655377:DDJ655377 DNE655377:DNF655377 DXA655377:DXB655377 EGW655377:EGX655377 EQS655377:EQT655377 FAO655377:FAP655377 FKK655377:FKL655377 FUG655377:FUH655377 GEC655377:GED655377 GNY655377:GNZ655377 GXU655377:GXV655377 HHQ655377:HHR655377 HRM655377:HRN655377 IBI655377:IBJ655377 ILE655377:ILF655377 IVA655377:IVB655377 JEW655377:JEX655377 JOS655377:JOT655377 JYO655377:JYP655377 KIK655377:KIL655377 KSG655377:KSH655377 LCC655377:LCD655377 LLY655377:LLZ655377 LVU655377:LVV655377 MFQ655377:MFR655377 MPM655377:MPN655377 MZI655377:MZJ655377 NJE655377:NJF655377 NTA655377:NTB655377 OCW655377:OCX655377 OMS655377:OMT655377 OWO655377:OWP655377 PGK655377:PGL655377 PQG655377:PQH655377 QAC655377:QAD655377 QJY655377:QJZ655377 QTU655377:QTV655377 RDQ655377:RDR655377 RNM655377:RNN655377 RXI655377:RXJ655377 SHE655377:SHF655377 SRA655377:SRB655377 TAW655377:TAX655377 TKS655377:TKT655377 TUO655377:TUP655377 UEK655377:UEL655377 UOG655377:UOH655377 UYC655377:UYD655377 VHY655377:VHZ655377 VRU655377:VRV655377 WBQ655377:WBR655377 WLM655377:WLN655377 WVI655377:WVJ655377 A720913:B720913 IW720913:IX720913 SS720913:ST720913 ACO720913:ACP720913 AMK720913:AML720913 AWG720913:AWH720913 BGC720913:BGD720913 BPY720913:BPZ720913 BZU720913:BZV720913 CJQ720913:CJR720913 CTM720913:CTN720913 DDI720913:DDJ720913 DNE720913:DNF720913 DXA720913:DXB720913 EGW720913:EGX720913 EQS720913:EQT720913 FAO720913:FAP720913 FKK720913:FKL720913 FUG720913:FUH720913 GEC720913:GED720913 GNY720913:GNZ720913 GXU720913:GXV720913 HHQ720913:HHR720913 HRM720913:HRN720913 IBI720913:IBJ720913 ILE720913:ILF720913 IVA720913:IVB720913 JEW720913:JEX720913 JOS720913:JOT720913 JYO720913:JYP720913 KIK720913:KIL720913 KSG720913:KSH720913 LCC720913:LCD720913 LLY720913:LLZ720913 LVU720913:LVV720913 MFQ720913:MFR720913 MPM720913:MPN720913 MZI720913:MZJ720913 NJE720913:NJF720913 NTA720913:NTB720913 OCW720913:OCX720913 OMS720913:OMT720913 OWO720913:OWP720913 PGK720913:PGL720913 PQG720913:PQH720913 QAC720913:QAD720913 QJY720913:QJZ720913 QTU720913:QTV720913 RDQ720913:RDR720913 RNM720913:RNN720913 RXI720913:RXJ720913 SHE720913:SHF720913 SRA720913:SRB720913 TAW720913:TAX720913 TKS720913:TKT720913 TUO720913:TUP720913 UEK720913:UEL720913 UOG720913:UOH720913 UYC720913:UYD720913 VHY720913:VHZ720913 VRU720913:VRV720913 WBQ720913:WBR720913 WLM720913:WLN720913 WVI720913:WVJ720913 A786449:B786449 IW786449:IX786449 SS786449:ST786449 ACO786449:ACP786449 AMK786449:AML786449 AWG786449:AWH786449 BGC786449:BGD786449 BPY786449:BPZ786449 BZU786449:BZV786449 CJQ786449:CJR786449 CTM786449:CTN786449 DDI786449:DDJ786449 DNE786449:DNF786449 DXA786449:DXB786449 EGW786449:EGX786449 EQS786449:EQT786449 FAO786449:FAP786449 FKK786449:FKL786449 FUG786449:FUH786449 GEC786449:GED786449 GNY786449:GNZ786449 GXU786449:GXV786449 HHQ786449:HHR786449 HRM786449:HRN786449 IBI786449:IBJ786449 ILE786449:ILF786449 IVA786449:IVB786449 JEW786449:JEX786449 JOS786449:JOT786449 JYO786449:JYP786449 KIK786449:KIL786449 KSG786449:KSH786449 LCC786449:LCD786449 LLY786449:LLZ786449 LVU786449:LVV786449 MFQ786449:MFR786449 MPM786449:MPN786449 MZI786449:MZJ786449 NJE786449:NJF786449 NTA786449:NTB786449 OCW786449:OCX786449 OMS786449:OMT786449 OWO786449:OWP786449 PGK786449:PGL786449 PQG786449:PQH786449 QAC786449:QAD786449 QJY786449:QJZ786449 QTU786449:QTV786449 RDQ786449:RDR786449 RNM786449:RNN786449 RXI786449:RXJ786449 SHE786449:SHF786449 SRA786449:SRB786449 TAW786449:TAX786449 TKS786449:TKT786449 TUO786449:TUP786449 UEK786449:UEL786449 UOG786449:UOH786449 UYC786449:UYD786449 VHY786449:VHZ786449 VRU786449:VRV786449 WBQ786449:WBR786449 WLM786449:WLN786449 WVI786449:WVJ786449 A851985:B851985 IW851985:IX851985 SS851985:ST851985 ACO851985:ACP851985 AMK851985:AML851985 AWG851985:AWH851985 BGC851985:BGD851985 BPY851985:BPZ851985 BZU851985:BZV851985 CJQ851985:CJR851985 CTM851985:CTN851985 DDI851985:DDJ851985 DNE851985:DNF851985 DXA851985:DXB851985 EGW851985:EGX851985 EQS851985:EQT851985 FAO851985:FAP851985 FKK851985:FKL851985 FUG851985:FUH851985 GEC851985:GED851985 GNY851985:GNZ851985 GXU851985:GXV851985 HHQ851985:HHR851985 HRM851985:HRN851985 IBI851985:IBJ851985 ILE851985:ILF851985 IVA851985:IVB851985 JEW851985:JEX851985 JOS851985:JOT851985 JYO851985:JYP851985 KIK851985:KIL851985 KSG851985:KSH851985 LCC851985:LCD851985 LLY851985:LLZ851985 LVU851985:LVV851985 MFQ851985:MFR851985 MPM851985:MPN851985 MZI851985:MZJ851985 NJE851985:NJF851985 NTA851985:NTB851985 OCW851985:OCX851985 OMS851985:OMT851985 OWO851985:OWP851985 PGK851985:PGL851985 PQG851985:PQH851985 QAC851985:QAD851985 QJY851985:QJZ851985 QTU851985:QTV851985 RDQ851985:RDR851985 RNM851985:RNN851985 RXI851985:RXJ851985 SHE851985:SHF851985 SRA851985:SRB851985 TAW851985:TAX851985 TKS851985:TKT851985 TUO851985:TUP851985 UEK851985:UEL851985 UOG851985:UOH851985 UYC851985:UYD851985 VHY851985:VHZ851985 VRU851985:VRV851985 WBQ851985:WBR851985 WLM851985:WLN851985 WVI851985:WVJ851985 A917521:B917521 IW917521:IX917521 SS917521:ST917521 ACO917521:ACP917521 AMK917521:AML917521 AWG917521:AWH917521 BGC917521:BGD917521 BPY917521:BPZ917521 BZU917521:BZV917521 CJQ917521:CJR917521 CTM917521:CTN917521 DDI917521:DDJ917521 DNE917521:DNF917521 DXA917521:DXB917521 EGW917521:EGX917521 EQS917521:EQT917521 FAO917521:FAP917521 FKK917521:FKL917521 FUG917521:FUH917521 GEC917521:GED917521 GNY917521:GNZ917521 GXU917521:GXV917521 HHQ917521:HHR917521 HRM917521:HRN917521 IBI917521:IBJ917521 ILE917521:ILF917521 IVA917521:IVB917521 JEW917521:JEX917521 JOS917521:JOT917521 JYO917521:JYP917521 KIK917521:KIL917521 KSG917521:KSH917521 LCC917521:LCD917521 LLY917521:LLZ917521 LVU917521:LVV917521 MFQ917521:MFR917521 MPM917521:MPN917521 MZI917521:MZJ917521 NJE917521:NJF917521 NTA917521:NTB917521 OCW917521:OCX917521 OMS917521:OMT917521 OWO917521:OWP917521 PGK917521:PGL917521 PQG917521:PQH917521 QAC917521:QAD917521 QJY917521:QJZ917521 QTU917521:QTV917521 RDQ917521:RDR917521 RNM917521:RNN917521 RXI917521:RXJ917521 SHE917521:SHF917521 SRA917521:SRB917521 TAW917521:TAX917521 TKS917521:TKT917521 TUO917521:TUP917521 UEK917521:UEL917521 UOG917521:UOH917521 UYC917521:UYD917521 VHY917521:VHZ917521 VRU917521:VRV917521 WBQ917521:WBR917521 WLM917521:WLN917521 WVI917521:WVJ917521 A983057:B983057 IW983057:IX983057 SS983057:ST983057 ACO983057:ACP983057 AMK983057:AML983057 AWG983057:AWH983057 BGC983057:BGD983057 BPY983057:BPZ983057 BZU983057:BZV983057 CJQ983057:CJR983057 CTM983057:CTN983057 DDI983057:DDJ983057 DNE983057:DNF983057 DXA983057:DXB983057 EGW983057:EGX983057 EQS983057:EQT983057 FAO983057:FAP983057 FKK983057:FKL983057 FUG983057:FUH983057 GEC983057:GED983057 GNY983057:GNZ983057 GXU983057:GXV983057 HHQ983057:HHR983057 HRM983057:HRN983057 IBI983057:IBJ983057 ILE983057:ILF983057 IVA983057:IVB983057 JEW983057:JEX983057 JOS983057:JOT983057 JYO983057:JYP983057 KIK983057:KIL983057 KSG983057:KSH983057 LCC983057:LCD983057 LLY983057:LLZ983057 LVU983057:LVV983057 MFQ983057:MFR983057 MPM983057:MPN983057 MZI983057:MZJ983057 NJE983057:NJF983057 NTA983057:NTB983057 OCW983057:OCX983057 OMS983057:OMT983057 OWO983057:OWP983057 PGK983057:PGL983057 PQG983057:PQH983057 QAC983057:QAD983057 QJY983057:QJZ983057 QTU983057:QTV983057 RDQ983057:RDR983057 RNM983057:RNN983057 RXI983057:RXJ983057 SHE983057:SHF983057 SRA983057:SRB983057 TAW983057:TAX983057 TKS983057:TKT983057 TUO983057:TUP983057 UEK983057:UEL983057 UOG983057:UOH983057 UYC983057:UYD983057 VHY983057:VHZ983057 VRU983057:VRV983057 WBQ983057:WBR983057 WLM983057:WLN983057 WVI983057:WVJ983057 A22:B22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A65558:B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A131094:B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A196630:B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A262166:B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A327702:B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A393238:B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A458774:B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A524310:B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A589846:B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A655382:B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A720918:B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A786454:B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A851990:B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A917526:B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A983062:B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A27:B27 IW27:IX27 SS27:ST27 ACO27:ACP27 AMK27:AML27 AWG27:AWH27 BGC27:BGD27 BPY27:BPZ27 BZU27:BZV27 CJQ27:CJR27 CTM27:CTN27 DDI27:DDJ27 DNE27:DNF27 DXA27:DXB27 EGW27:EGX27 EQS27:EQT27 FAO27:FAP27 FKK27:FKL27 FUG27:FUH27 GEC27:GED27 GNY27:GNZ27 GXU27:GXV27 HHQ27:HHR27 HRM27:HRN27 IBI27:IBJ27 ILE27:ILF27 IVA27:IVB27 JEW27:JEX27 JOS27:JOT27 JYO27:JYP27 KIK27:KIL27 KSG27:KSH27 LCC27:LCD27 LLY27:LLZ27 LVU27:LVV27 MFQ27:MFR27 MPM27:MPN27 MZI27:MZJ27 NJE27:NJF27 NTA27:NTB27 OCW27:OCX27 OMS27:OMT27 OWO27:OWP27 PGK27:PGL27 PQG27:PQH27 QAC27:QAD27 QJY27:QJZ27 QTU27:QTV27 RDQ27:RDR27 RNM27:RNN27 RXI27:RXJ27 SHE27:SHF27 SRA27:SRB27 TAW27:TAX27 TKS27:TKT27 TUO27:TUP27 UEK27:UEL27 UOG27:UOH27 UYC27:UYD27 VHY27:VHZ27 VRU27:VRV27 WBQ27:WBR27 WLM27:WLN27 WVI27:WVJ27 A65563:B65563 IW65563:IX65563 SS65563:ST65563 ACO65563:ACP65563 AMK65563:AML65563 AWG65563:AWH65563 BGC65563:BGD65563 BPY65563:BPZ65563 BZU65563:BZV65563 CJQ65563:CJR65563 CTM65563:CTN65563 DDI65563:DDJ65563 DNE65563:DNF65563 DXA65563:DXB65563 EGW65563:EGX65563 EQS65563:EQT65563 FAO65563:FAP65563 FKK65563:FKL65563 FUG65563:FUH65563 GEC65563:GED65563 GNY65563:GNZ65563 GXU65563:GXV65563 HHQ65563:HHR65563 HRM65563:HRN65563 IBI65563:IBJ65563 ILE65563:ILF65563 IVA65563:IVB65563 JEW65563:JEX65563 JOS65563:JOT65563 JYO65563:JYP65563 KIK65563:KIL65563 KSG65563:KSH65563 LCC65563:LCD65563 LLY65563:LLZ65563 LVU65563:LVV65563 MFQ65563:MFR65563 MPM65563:MPN65563 MZI65563:MZJ65563 NJE65563:NJF65563 NTA65563:NTB65563 OCW65563:OCX65563 OMS65563:OMT65563 OWO65563:OWP65563 PGK65563:PGL65563 PQG65563:PQH65563 QAC65563:QAD65563 QJY65563:QJZ65563 QTU65563:QTV65563 RDQ65563:RDR65563 RNM65563:RNN65563 RXI65563:RXJ65563 SHE65563:SHF65563 SRA65563:SRB65563 TAW65563:TAX65563 TKS65563:TKT65563 TUO65563:TUP65563 UEK65563:UEL65563 UOG65563:UOH65563 UYC65563:UYD65563 VHY65563:VHZ65563 VRU65563:VRV65563 WBQ65563:WBR65563 WLM65563:WLN65563 WVI65563:WVJ65563 A131099:B131099 IW131099:IX131099 SS131099:ST131099 ACO131099:ACP131099 AMK131099:AML131099 AWG131099:AWH131099 BGC131099:BGD131099 BPY131099:BPZ131099 BZU131099:BZV131099 CJQ131099:CJR131099 CTM131099:CTN131099 DDI131099:DDJ131099 DNE131099:DNF131099 DXA131099:DXB131099 EGW131099:EGX131099 EQS131099:EQT131099 FAO131099:FAP131099 FKK131099:FKL131099 FUG131099:FUH131099 GEC131099:GED131099 GNY131099:GNZ131099 GXU131099:GXV131099 HHQ131099:HHR131099 HRM131099:HRN131099 IBI131099:IBJ131099 ILE131099:ILF131099 IVA131099:IVB131099 JEW131099:JEX131099 JOS131099:JOT131099 JYO131099:JYP131099 KIK131099:KIL131099 KSG131099:KSH131099 LCC131099:LCD131099 LLY131099:LLZ131099 LVU131099:LVV131099 MFQ131099:MFR131099 MPM131099:MPN131099 MZI131099:MZJ131099 NJE131099:NJF131099 NTA131099:NTB131099 OCW131099:OCX131099 OMS131099:OMT131099 OWO131099:OWP131099 PGK131099:PGL131099 PQG131099:PQH131099 QAC131099:QAD131099 QJY131099:QJZ131099 QTU131099:QTV131099 RDQ131099:RDR131099 RNM131099:RNN131099 RXI131099:RXJ131099 SHE131099:SHF131099 SRA131099:SRB131099 TAW131099:TAX131099 TKS131099:TKT131099 TUO131099:TUP131099 UEK131099:UEL131099 UOG131099:UOH131099 UYC131099:UYD131099 VHY131099:VHZ131099 VRU131099:VRV131099 WBQ131099:WBR131099 WLM131099:WLN131099 WVI131099:WVJ131099 A196635:B196635 IW196635:IX196635 SS196635:ST196635 ACO196635:ACP196635 AMK196635:AML196635 AWG196635:AWH196635 BGC196635:BGD196635 BPY196635:BPZ196635 BZU196635:BZV196635 CJQ196635:CJR196635 CTM196635:CTN196635 DDI196635:DDJ196635 DNE196635:DNF196635 DXA196635:DXB196635 EGW196635:EGX196635 EQS196635:EQT196635 FAO196635:FAP196635 FKK196635:FKL196635 FUG196635:FUH196635 GEC196635:GED196635 GNY196635:GNZ196635 GXU196635:GXV196635 HHQ196635:HHR196635 HRM196635:HRN196635 IBI196635:IBJ196635 ILE196635:ILF196635 IVA196635:IVB196635 JEW196635:JEX196635 JOS196635:JOT196635 JYO196635:JYP196635 KIK196635:KIL196635 KSG196635:KSH196635 LCC196635:LCD196635 LLY196635:LLZ196635 LVU196635:LVV196635 MFQ196635:MFR196635 MPM196635:MPN196635 MZI196635:MZJ196635 NJE196635:NJF196635 NTA196635:NTB196635 OCW196635:OCX196635 OMS196635:OMT196635 OWO196635:OWP196635 PGK196635:PGL196635 PQG196635:PQH196635 QAC196635:QAD196635 QJY196635:QJZ196635 QTU196635:QTV196635 RDQ196635:RDR196635 RNM196635:RNN196635 RXI196635:RXJ196635 SHE196635:SHF196635 SRA196635:SRB196635 TAW196635:TAX196635 TKS196635:TKT196635 TUO196635:TUP196635 UEK196635:UEL196635 UOG196635:UOH196635 UYC196635:UYD196635 VHY196635:VHZ196635 VRU196635:VRV196635 WBQ196635:WBR196635 WLM196635:WLN196635 WVI196635:WVJ196635 A262171:B262171 IW262171:IX262171 SS262171:ST262171 ACO262171:ACP262171 AMK262171:AML262171 AWG262171:AWH262171 BGC262171:BGD262171 BPY262171:BPZ262171 BZU262171:BZV262171 CJQ262171:CJR262171 CTM262171:CTN262171 DDI262171:DDJ262171 DNE262171:DNF262171 DXA262171:DXB262171 EGW262171:EGX262171 EQS262171:EQT262171 FAO262171:FAP262171 FKK262171:FKL262171 FUG262171:FUH262171 GEC262171:GED262171 GNY262171:GNZ262171 GXU262171:GXV262171 HHQ262171:HHR262171 HRM262171:HRN262171 IBI262171:IBJ262171 ILE262171:ILF262171 IVA262171:IVB262171 JEW262171:JEX262171 JOS262171:JOT262171 JYO262171:JYP262171 KIK262171:KIL262171 KSG262171:KSH262171 LCC262171:LCD262171 LLY262171:LLZ262171 LVU262171:LVV262171 MFQ262171:MFR262171 MPM262171:MPN262171 MZI262171:MZJ262171 NJE262171:NJF262171 NTA262171:NTB262171 OCW262171:OCX262171 OMS262171:OMT262171 OWO262171:OWP262171 PGK262171:PGL262171 PQG262171:PQH262171 QAC262171:QAD262171 QJY262171:QJZ262171 QTU262171:QTV262171 RDQ262171:RDR262171 RNM262171:RNN262171 RXI262171:RXJ262171 SHE262171:SHF262171 SRA262171:SRB262171 TAW262171:TAX262171 TKS262171:TKT262171 TUO262171:TUP262171 UEK262171:UEL262171 UOG262171:UOH262171 UYC262171:UYD262171 VHY262171:VHZ262171 VRU262171:VRV262171 WBQ262171:WBR262171 WLM262171:WLN262171 WVI262171:WVJ262171 A327707:B327707 IW327707:IX327707 SS327707:ST327707 ACO327707:ACP327707 AMK327707:AML327707 AWG327707:AWH327707 BGC327707:BGD327707 BPY327707:BPZ327707 BZU327707:BZV327707 CJQ327707:CJR327707 CTM327707:CTN327707 DDI327707:DDJ327707 DNE327707:DNF327707 DXA327707:DXB327707 EGW327707:EGX327707 EQS327707:EQT327707 FAO327707:FAP327707 FKK327707:FKL327707 FUG327707:FUH327707 GEC327707:GED327707 GNY327707:GNZ327707 GXU327707:GXV327707 HHQ327707:HHR327707 HRM327707:HRN327707 IBI327707:IBJ327707 ILE327707:ILF327707 IVA327707:IVB327707 JEW327707:JEX327707 JOS327707:JOT327707 JYO327707:JYP327707 KIK327707:KIL327707 KSG327707:KSH327707 LCC327707:LCD327707 LLY327707:LLZ327707 LVU327707:LVV327707 MFQ327707:MFR327707 MPM327707:MPN327707 MZI327707:MZJ327707 NJE327707:NJF327707 NTA327707:NTB327707 OCW327707:OCX327707 OMS327707:OMT327707 OWO327707:OWP327707 PGK327707:PGL327707 PQG327707:PQH327707 QAC327707:QAD327707 QJY327707:QJZ327707 QTU327707:QTV327707 RDQ327707:RDR327707 RNM327707:RNN327707 RXI327707:RXJ327707 SHE327707:SHF327707 SRA327707:SRB327707 TAW327707:TAX327707 TKS327707:TKT327707 TUO327707:TUP327707 UEK327707:UEL327707 UOG327707:UOH327707 UYC327707:UYD327707 VHY327707:VHZ327707 VRU327707:VRV327707 WBQ327707:WBR327707 WLM327707:WLN327707 WVI327707:WVJ327707 A393243:B393243 IW393243:IX393243 SS393243:ST393243 ACO393243:ACP393243 AMK393243:AML393243 AWG393243:AWH393243 BGC393243:BGD393243 BPY393243:BPZ393243 BZU393243:BZV393243 CJQ393243:CJR393243 CTM393243:CTN393243 DDI393243:DDJ393243 DNE393243:DNF393243 DXA393243:DXB393243 EGW393243:EGX393243 EQS393243:EQT393243 FAO393243:FAP393243 FKK393243:FKL393243 FUG393243:FUH393243 GEC393243:GED393243 GNY393243:GNZ393243 GXU393243:GXV393243 HHQ393243:HHR393243 HRM393243:HRN393243 IBI393243:IBJ393243 ILE393243:ILF393243 IVA393243:IVB393243 JEW393243:JEX393243 JOS393243:JOT393243 JYO393243:JYP393243 KIK393243:KIL393243 KSG393243:KSH393243 LCC393243:LCD393243 LLY393243:LLZ393243 LVU393243:LVV393243 MFQ393243:MFR393243 MPM393243:MPN393243 MZI393243:MZJ393243 NJE393243:NJF393243 NTA393243:NTB393243 OCW393243:OCX393243 OMS393243:OMT393243 OWO393243:OWP393243 PGK393243:PGL393243 PQG393243:PQH393243 QAC393243:QAD393243 QJY393243:QJZ393243 QTU393243:QTV393243 RDQ393243:RDR393243 RNM393243:RNN393243 RXI393243:RXJ393243 SHE393243:SHF393243 SRA393243:SRB393243 TAW393243:TAX393243 TKS393243:TKT393243 TUO393243:TUP393243 UEK393243:UEL393243 UOG393243:UOH393243 UYC393243:UYD393243 VHY393243:VHZ393243 VRU393243:VRV393243 WBQ393243:WBR393243 WLM393243:WLN393243 WVI393243:WVJ393243 A458779:B458779 IW458779:IX458779 SS458779:ST458779 ACO458779:ACP458779 AMK458779:AML458779 AWG458779:AWH458779 BGC458779:BGD458779 BPY458779:BPZ458779 BZU458779:BZV458779 CJQ458779:CJR458779 CTM458779:CTN458779 DDI458779:DDJ458779 DNE458779:DNF458779 DXA458779:DXB458779 EGW458779:EGX458779 EQS458779:EQT458779 FAO458779:FAP458779 FKK458779:FKL458779 FUG458779:FUH458779 GEC458779:GED458779 GNY458779:GNZ458779 GXU458779:GXV458779 HHQ458779:HHR458779 HRM458779:HRN458779 IBI458779:IBJ458779 ILE458779:ILF458779 IVA458779:IVB458779 JEW458779:JEX458779 JOS458779:JOT458779 JYO458779:JYP458779 KIK458779:KIL458779 KSG458779:KSH458779 LCC458779:LCD458779 LLY458779:LLZ458779 LVU458779:LVV458779 MFQ458779:MFR458779 MPM458779:MPN458779 MZI458779:MZJ458779 NJE458779:NJF458779 NTA458779:NTB458779 OCW458779:OCX458779 OMS458779:OMT458779 OWO458779:OWP458779 PGK458779:PGL458779 PQG458779:PQH458779 QAC458779:QAD458779 QJY458779:QJZ458779 QTU458779:QTV458779 RDQ458779:RDR458779 RNM458779:RNN458779 RXI458779:RXJ458779 SHE458779:SHF458779 SRA458779:SRB458779 TAW458779:TAX458779 TKS458779:TKT458779 TUO458779:TUP458779 UEK458779:UEL458779 UOG458779:UOH458779 UYC458779:UYD458779 VHY458779:VHZ458779 VRU458779:VRV458779 WBQ458779:WBR458779 WLM458779:WLN458779 WVI458779:WVJ458779 A524315:B524315 IW524315:IX524315 SS524315:ST524315 ACO524315:ACP524315 AMK524315:AML524315 AWG524315:AWH524315 BGC524315:BGD524315 BPY524315:BPZ524315 BZU524315:BZV524315 CJQ524315:CJR524315 CTM524315:CTN524315 DDI524315:DDJ524315 DNE524315:DNF524315 DXA524315:DXB524315 EGW524315:EGX524315 EQS524315:EQT524315 FAO524315:FAP524315 FKK524315:FKL524315 FUG524315:FUH524315 GEC524315:GED524315 GNY524315:GNZ524315 GXU524315:GXV524315 HHQ524315:HHR524315 HRM524315:HRN524315 IBI524315:IBJ524315 ILE524315:ILF524315 IVA524315:IVB524315 JEW524315:JEX524315 JOS524315:JOT524315 JYO524315:JYP524315 KIK524315:KIL524315 KSG524315:KSH524315 LCC524315:LCD524315 LLY524315:LLZ524315 LVU524315:LVV524315 MFQ524315:MFR524315 MPM524315:MPN524315 MZI524315:MZJ524315 NJE524315:NJF524315 NTA524315:NTB524315 OCW524315:OCX524315 OMS524315:OMT524315 OWO524315:OWP524315 PGK524315:PGL524315 PQG524315:PQH524315 QAC524315:QAD524315 QJY524315:QJZ524315 QTU524315:QTV524315 RDQ524315:RDR524315 RNM524315:RNN524315 RXI524315:RXJ524315 SHE524315:SHF524315 SRA524315:SRB524315 TAW524315:TAX524315 TKS524315:TKT524315 TUO524315:TUP524315 UEK524315:UEL524315 UOG524315:UOH524315 UYC524315:UYD524315 VHY524315:VHZ524315 VRU524315:VRV524315 WBQ524315:WBR524315 WLM524315:WLN524315 WVI524315:WVJ524315 A589851:B589851 IW589851:IX589851 SS589851:ST589851 ACO589851:ACP589851 AMK589851:AML589851 AWG589851:AWH589851 BGC589851:BGD589851 BPY589851:BPZ589851 BZU589851:BZV589851 CJQ589851:CJR589851 CTM589851:CTN589851 DDI589851:DDJ589851 DNE589851:DNF589851 DXA589851:DXB589851 EGW589851:EGX589851 EQS589851:EQT589851 FAO589851:FAP589851 FKK589851:FKL589851 FUG589851:FUH589851 GEC589851:GED589851 GNY589851:GNZ589851 GXU589851:GXV589851 HHQ589851:HHR589851 HRM589851:HRN589851 IBI589851:IBJ589851 ILE589851:ILF589851 IVA589851:IVB589851 JEW589851:JEX589851 JOS589851:JOT589851 JYO589851:JYP589851 KIK589851:KIL589851 KSG589851:KSH589851 LCC589851:LCD589851 LLY589851:LLZ589851 LVU589851:LVV589851 MFQ589851:MFR589851 MPM589851:MPN589851 MZI589851:MZJ589851 NJE589851:NJF589851 NTA589851:NTB589851 OCW589851:OCX589851 OMS589851:OMT589851 OWO589851:OWP589851 PGK589851:PGL589851 PQG589851:PQH589851 QAC589851:QAD589851 QJY589851:QJZ589851 QTU589851:QTV589851 RDQ589851:RDR589851 RNM589851:RNN589851 RXI589851:RXJ589851 SHE589851:SHF589851 SRA589851:SRB589851 TAW589851:TAX589851 TKS589851:TKT589851 TUO589851:TUP589851 UEK589851:UEL589851 UOG589851:UOH589851 UYC589851:UYD589851 VHY589851:VHZ589851 VRU589851:VRV589851 WBQ589851:WBR589851 WLM589851:WLN589851 WVI589851:WVJ589851 A655387:B655387 IW655387:IX655387 SS655387:ST655387 ACO655387:ACP655387 AMK655387:AML655387 AWG655387:AWH655387 BGC655387:BGD655387 BPY655387:BPZ655387 BZU655387:BZV655387 CJQ655387:CJR655387 CTM655387:CTN655387 DDI655387:DDJ655387 DNE655387:DNF655387 DXA655387:DXB655387 EGW655387:EGX655387 EQS655387:EQT655387 FAO655387:FAP655387 FKK655387:FKL655387 FUG655387:FUH655387 GEC655387:GED655387 GNY655387:GNZ655387 GXU655387:GXV655387 HHQ655387:HHR655387 HRM655387:HRN655387 IBI655387:IBJ655387 ILE655387:ILF655387 IVA655387:IVB655387 JEW655387:JEX655387 JOS655387:JOT655387 JYO655387:JYP655387 KIK655387:KIL655387 KSG655387:KSH655387 LCC655387:LCD655387 LLY655387:LLZ655387 LVU655387:LVV655387 MFQ655387:MFR655387 MPM655387:MPN655387 MZI655387:MZJ655387 NJE655387:NJF655387 NTA655387:NTB655387 OCW655387:OCX655387 OMS655387:OMT655387 OWO655387:OWP655387 PGK655387:PGL655387 PQG655387:PQH655387 QAC655387:QAD655387 QJY655387:QJZ655387 QTU655387:QTV655387 RDQ655387:RDR655387 RNM655387:RNN655387 RXI655387:RXJ655387 SHE655387:SHF655387 SRA655387:SRB655387 TAW655387:TAX655387 TKS655387:TKT655387 TUO655387:TUP655387 UEK655387:UEL655387 UOG655387:UOH655387 UYC655387:UYD655387 VHY655387:VHZ655387 VRU655387:VRV655387 WBQ655387:WBR655387 WLM655387:WLN655387 WVI655387:WVJ655387 A720923:B720923 IW720923:IX720923 SS720923:ST720923 ACO720923:ACP720923 AMK720923:AML720923 AWG720923:AWH720923 BGC720923:BGD720923 BPY720923:BPZ720923 BZU720923:BZV720923 CJQ720923:CJR720923 CTM720923:CTN720923 DDI720923:DDJ720923 DNE720923:DNF720923 DXA720923:DXB720923 EGW720923:EGX720923 EQS720923:EQT720923 FAO720923:FAP720923 FKK720923:FKL720923 FUG720923:FUH720923 GEC720923:GED720923 GNY720923:GNZ720923 GXU720923:GXV720923 HHQ720923:HHR720923 HRM720923:HRN720923 IBI720923:IBJ720923 ILE720923:ILF720923 IVA720923:IVB720923 JEW720923:JEX720923 JOS720923:JOT720923 JYO720923:JYP720923 KIK720923:KIL720923 KSG720923:KSH720923 LCC720923:LCD720923 LLY720923:LLZ720923 LVU720923:LVV720923 MFQ720923:MFR720923 MPM720923:MPN720923 MZI720923:MZJ720923 NJE720923:NJF720923 NTA720923:NTB720923 OCW720923:OCX720923 OMS720923:OMT720923 OWO720923:OWP720923 PGK720923:PGL720923 PQG720923:PQH720923 QAC720923:QAD720923 QJY720923:QJZ720923 QTU720923:QTV720923 RDQ720923:RDR720923 RNM720923:RNN720923 RXI720923:RXJ720923 SHE720923:SHF720923 SRA720923:SRB720923 TAW720923:TAX720923 TKS720923:TKT720923 TUO720923:TUP720923 UEK720923:UEL720923 UOG720923:UOH720923 UYC720923:UYD720923 VHY720923:VHZ720923 VRU720923:VRV720923 WBQ720923:WBR720923 WLM720923:WLN720923 WVI720923:WVJ720923 A786459:B786459 IW786459:IX786459 SS786459:ST786459 ACO786459:ACP786459 AMK786459:AML786459 AWG786459:AWH786459 BGC786459:BGD786459 BPY786459:BPZ786459 BZU786459:BZV786459 CJQ786459:CJR786459 CTM786459:CTN786459 DDI786459:DDJ786459 DNE786459:DNF786459 DXA786459:DXB786459 EGW786459:EGX786459 EQS786459:EQT786459 FAO786459:FAP786459 FKK786459:FKL786459 FUG786459:FUH786459 GEC786459:GED786459 GNY786459:GNZ786459 GXU786459:GXV786459 HHQ786459:HHR786459 HRM786459:HRN786459 IBI786459:IBJ786459 ILE786459:ILF786459 IVA786459:IVB786459 JEW786459:JEX786459 JOS786459:JOT786459 JYO786459:JYP786459 KIK786459:KIL786459 KSG786459:KSH786459 LCC786459:LCD786459 LLY786459:LLZ786459 LVU786459:LVV786459 MFQ786459:MFR786459 MPM786459:MPN786459 MZI786459:MZJ786459 NJE786459:NJF786459 NTA786459:NTB786459 OCW786459:OCX786459 OMS786459:OMT786459 OWO786459:OWP786459 PGK786459:PGL786459 PQG786459:PQH786459 QAC786459:QAD786459 QJY786459:QJZ786459 QTU786459:QTV786459 RDQ786459:RDR786459 RNM786459:RNN786459 RXI786459:RXJ786459 SHE786459:SHF786459 SRA786459:SRB786459 TAW786459:TAX786459 TKS786459:TKT786459 TUO786459:TUP786459 UEK786459:UEL786459 UOG786459:UOH786459 UYC786459:UYD786459 VHY786459:VHZ786459 VRU786459:VRV786459 WBQ786459:WBR786459 WLM786459:WLN786459 WVI786459:WVJ786459 A851995:B851995 IW851995:IX851995 SS851995:ST851995 ACO851995:ACP851995 AMK851995:AML851995 AWG851995:AWH851995 BGC851995:BGD851995 BPY851995:BPZ851995 BZU851995:BZV851995 CJQ851995:CJR851995 CTM851995:CTN851995 DDI851995:DDJ851995 DNE851995:DNF851995 DXA851995:DXB851995 EGW851995:EGX851995 EQS851995:EQT851995 FAO851995:FAP851995 FKK851995:FKL851995 FUG851995:FUH851995 GEC851995:GED851995 GNY851995:GNZ851995 GXU851995:GXV851995 HHQ851995:HHR851995 HRM851995:HRN851995 IBI851995:IBJ851995 ILE851995:ILF851995 IVA851995:IVB851995 JEW851995:JEX851995 JOS851995:JOT851995 JYO851995:JYP851995 KIK851995:KIL851995 KSG851995:KSH851995 LCC851995:LCD851995 LLY851995:LLZ851995 LVU851995:LVV851995 MFQ851995:MFR851995 MPM851995:MPN851995 MZI851995:MZJ851995 NJE851995:NJF851995 NTA851995:NTB851995 OCW851995:OCX851995 OMS851995:OMT851995 OWO851995:OWP851995 PGK851995:PGL851995 PQG851995:PQH851995 QAC851995:QAD851995 QJY851995:QJZ851995 QTU851995:QTV851995 RDQ851995:RDR851995 RNM851995:RNN851995 RXI851995:RXJ851995 SHE851995:SHF851995 SRA851995:SRB851995 TAW851995:TAX851995 TKS851995:TKT851995 TUO851995:TUP851995 UEK851995:UEL851995 UOG851995:UOH851995 UYC851995:UYD851995 VHY851995:VHZ851995 VRU851995:VRV851995 WBQ851995:WBR851995 WLM851995:WLN851995 WVI851995:WVJ851995 A917531:B917531 IW917531:IX917531 SS917531:ST917531 ACO917531:ACP917531 AMK917531:AML917531 AWG917531:AWH917531 BGC917531:BGD917531 BPY917531:BPZ917531 BZU917531:BZV917531 CJQ917531:CJR917531 CTM917531:CTN917531 DDI917531:DDJ917531 DNE917531:DNF917531 DXA917531:DXB917531 EGW917531:EGX917531 EQS917531:EQT917531 FAO917531:FAP917531 FKK917531:FKL917531 FUG917531:FUH917531 GEC917531:GED917531 GNY917531:GNZ917531 GXU917531:GXV917531 HHQ917531:HHR917531 HRM917531:HRN917531 IBI917531:IBJ917531 ILE917531:ILF917531 IVA917531:IVB917531 JEW917531:JEX917531 JOS917531:JOT917531 JYO917531:JYP917531 KIK917531:KIL917531 KSG917531:KSH917531 LCC917531:LCD917531 LLY917531:LLZ917531 LVU917531:LVV917531 MFQ917531:MFR917531 MPM917531:MPN917531 MZI917531:MZJ917531 NJE917531:NJF917531 NTA917531:NTB917531 OCW917531:OCX917531 OMS917531:OMT917531 OWO917531:OWP917531 PGK917531:PGL917531 PQG917531:PQH917531 QAC917531:QAD917531 QJY917531:QJZ917531 QTU917531:QTV917531 RDQ917531:RDR917531 RNM917531:RNN917531 RXI917531:RXJ917531 SHE917531:SHF917531 SRA917531:SRB917531 TAW917531:TAX917531 TKS917531:TKT917531 TUO917531:TUP917531 UEK917531:UEL917531 UOG917531:UOH917531 UYC917531:UYD917531 VHY917531:VHZ917531 VRU917531:VRV917531 WBQ917531:WBR917531 WLM917531:WLN917531 WVI917531:WVJ917531 A983067:B983067 IW983067:IX983067 SS983067:ST983067 ACO983067:ACP983067 AMK983067:AML983067 AWG983067:AWH983067 BGC983067:BGD983067 BPY983067:BPZ983067 BZU983067:BZV983067 CJQ983067:CJR983067 CTM983067:CTN983067 DDI983067:DDJ983067 DNE983067:DNF983067 DXA983067:DXB983067 EGW983067:EGX983067 EQS983067:EQT983067 FAO983067:FAP983067 FKK983067:FKL983067 FUG983067:FUH983067 GEC983067:GED983067 GNY983067:GNZ983067 GXU983067:GXV983067 HHQ983067:HHR983067 HRM983067:HRN983067 IBI983067:IBJ983067 ILE983067:ILF983067 IVA983067:IVB983067 JEW983067:JEX983067 JOS983067:JOT983067 JYO983067:JYP983067 KIK983067:KIL983067 KSG983067:KSH983067 LCC983067:LCD983067 LLY983067:LLZ983067 LVU983067:LVV983067 MFQ983067:MFR983067 MPM983067:MPN983067 MZI983067:MZJ983067 NJE983067:NJF983067 NTA983067:NTB983067 OCW983067:OCX983067 OMS983067:OMT983067 OWO983067:OWP983067 PGK983067:PGL983067 PQG983067:PQH983067 QAC983067:QAD983067 QJY983067:QJZ983067 QTU983067:QTV983067 RDQ983067:RDR983067 RNM983067:RNN983067 RXI983067:RXJ983067 SHE983067:SHF983067 SRA983067:SRB983067 TAW983067:TAX983067 TKS983067:TKT983067 TUO983067:TUP983067 UEK983067:UEL983067 UOG983067:UOH983067 UYC983067:UYD983067 VHY983067:VHZ983067 VRU983067:VRV983067 WBQ983067:WBR983067 WLM983067:WLN983067 WVI983067:WVJ983067 A32:B32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A65568:B65568 IW65568:IX65568 SS65568:ST65568 ACO65568:ACP65568 AMK65568:AML65568 AWG65568:AWH65568 BGC65568:BGD65568 BPY65568:BPZ65568 BZU65568:BZV65568 CJQ65568:CJR65568 CTM65568:CTN65568 DDI65568:DDJ65568 DNE65568:DNF65568 DXA65568:DXB65568 EGW65568:EGX65568 EQS65568:EQT65568 FAO65568:FAP65568 FKK65568:FKL65568 FUG65568:FUH65568 GEC65568:GED65568 GNY65568:GNZ65568 GXU65568:GXV65568 HHQ65568:HHR65568 HRM65568:HRN65568 IBI65568:IBJ65568 ILE65568:ILF65568 IVA65568:IVB65568 JEW65568:JEX65568 JOS65568:JOT65568 JYO65568:JYP65568 KIK65568:KIL65568 KSG65568:KSH65568 LCC65568:LCD65568 LLY65568:LLZ65568 LVU65568:LVV65568 MFQ65568:MFR65568 MPM65568:MPN65568 MZI65568:MZJ65568 NJE65568:NJF65568 NTA65568:NTB65568 OCW65568:OCX65568 OMS65568:OMT65568 OWO65568:OWP65568 PGK65568:PGL65568 PQG65568:PQH65568 QAC65568:QAD65568 QJY65568:QJZ65568 QTU65568:QTV65568 RDQ65568:RDR65568 RNM65568:RNN65568 RXI65568:RXJ65568 SHE65568:SHF65568 SRA65568:SRB65568 TAW65568:TAX65568 TKS65568:TKT65568 TUO65568:TUP65568 UEK65568:UEL65568 UOG65568:UOH65568 UYC65568:UYD65568 VHY65568:VHZ65568 VRU65568:VRV65568 WBQ65568:WBR65568 WLM65568:WLN65568 WVI65568:WVJ65568 A131104:B131104 IW131104:IX131104 SS131104:ST131104 ACO131104:ACP131104 AMK131104:AML131104 AWG131104:AWH131104 BGC131104:BGD131104 BPY131104:BPZ131104 BZU131104:BZV131104 CJQ131104:CJR131104 CTM131104:CTN131104 DDI131104:DDJ131104 DNE131104:DNF131104 DXA131104:DXB131104 EGW131104:EGX131104 EQS131104:EQT131104 FAO131104:FAP131104 FKK131104:FKL131104 FUG131104:FUH131104 GEC131104:GED131104 GNY131104:GNZ131104 GXU131104:GXV131104 HHQ131104:HHR131104 HRM131104:HRN131104 IBI131104:IBJ131104 ILE131104:ILF131104 IVA131104:IVB131104 JEW131104:JEX131104 JOS131104:JOT131104 JYO131104:JYP131104 KIK131104:KIL131104 KSG131104:KSH131104 LCC131104:LCD131104 LLY131104:LLZ131104 LVU131104:LVV131104 MFQ131104:MFR131104 MPM131104:MPN131104 MZI131104:MZJ131104 NJE131104:NJF131104 NTA131104:NTB131104 OCW131104:OCX131104 OMS131104:OMT131104 OWO131104:OWP131104 PGK131104:PGL131104 PQG131104:PQH131104 QAC131104:QAD131104 QJY131104:QJZ131104 QTU131104:QTV131104 RDQ131104:RDR131104 RNM131104:RNN131104 RXI131104:RXJ131104 SHE131104:SHF131104 SRA131104:SRB131104 TAW131104:TAX131104 TKS131104:TKT131104 TUO131104:TUP131104 UEK131104:UEL131104 UOG131104:UOH131104 UYC131104:UYD131104 VHY131104:VHZ131104 VRU131104:VRV131104 WBQ131104:WBR131104 WLM131104:WLN131104 WVI131104:WVJ131104 A196640:B196640 IW196640:IX196640 SS196640:ST196640 ACO196640:ACP196640 AMK196640:AML196640 AWG196640:AWH196640 BGC196640:BGD196640 BPY196640:BPZ196640 BZU196640:BZV196640 CJQ196640:CJR196640 CTM196640:CTN196640 DDI196640:DDJ196640 DNE196640:DNF196640 DXA196640:DXB196640 EGW196640:EGX196640 EQS196640:EQT196640 FAO196640:FAP196640 FKK196640:FKL196640 FUG196640:FUH196640 GEC196640:GED196640 GNY196640:GNZ196640 GXU196640:GXV196640 HHQ196640:HHR196640 HRM196640:HRN196640 IBI196640:IBJ196640 ILE196640:ILF196640 IVA196640:IVB196640 JEW196640:JEX196640 JOS196640:JOT196640 JYO196640:JYP196640 KIK196640:KIL196640 KSG196640:KSH196640 LCC196640:LCD196640 LLY196640:LLZ196640 LVU196640:LVV196640 MFQ196640:MFR196640 MPM196640:MPN196640 MZI196640:MZJ196640 NJE196640:NJF196640 NTA196640:NTB196640 OCW196640:OCX196640 OMS196640:OMT196640 OWO196640:OWP196640 PGK196640:PGL196640 PQG196640:PQH196640 QAC196640:QAD196640 QJY196640:QJZ196640 QTU196640:QTV196640 RDQ196640:RDR196640 RNM196640:RNN196640 RXI196640:RXJ196640 SHE196640:SHF196640 SRA196640:SRB196640 TAW196640:TAX196640 TKS196640:TKT196640 TUO196640:TUP196640 UEK196640:UEL196640 UOG196640:UOH196640 UYC196640:UYD196640 VHY196640:VHZ196640 VRU196640:VRV196640 WBQ196640:WBR196640 WLM196640:WLN196640 WVI196640:WVJ196640 A262176:B262176 IW262176:IX262176 SS262176:ST262176 ACO262176:ACP262176 AMK262176:AML262176 AWG262176:AWH262176 BGC262176:BGD262176 BPY262176:BPZ262176 BZU262176:BZV262176 CJQ262176:CJR262176 CTM262176:CTN262176 DDI262176:DDJ262176 DNE262176:DNF262176 DXA262176:DXB262176 EGW262176:EGX262176 EQS262176:EQT262176 FAO262176:FAP262176 FKK262176:FKL262176 FUG262176:FUH262176 GEC262176:GED262176 GNY262176:GNZ262176 GXU262176:GXV262176 HHQ262176:HHR262176 HRM262176:HRN262176 IBI262176:IBJ262176 ILE262176:ILF262176 IVA262176:IVB262176 JEW262176:JEX262176 JOS262176:JOT262176 JYO262176:JYP262176 KIK262176:KIL262176 KSG262176:KSH262176 LCC262176:LCD262176 LLY262176:LLZ262176 LVU262176:LVV262176 MFQ262176:MFR262176 MPM262176:MPN262176 MZI262176:MZJ262176 NJE262176:NJF262176 NTA262176:NTB262176 OCW262176:OCX262176 OMS262176:OMT262176 OWO262176:OWP262176 PGK262176:PGL262176 PQG262176:PQH262176 QAC262176:QAD262176 QJY262176:QJZ262176 QTU262176:QTV262176 RDQ262176:RDR262176 RNM262176:RNN262176 RXI262176:RXJ262176 SHE262176:SHF262176 SRA262176:SRB262176 TAW262176:TAX262176 TKS262176:TKT262176 TUO262176:TUP262176 UEK262176:UEL262176 UOG262176:UOH262176 UYC262176:UYD262176 VHY262176:VHZ262176 VRU262176:VRV262176 WBQ262176:WBR262176 WLM262176:WLN262176 WVI262176:WVJ262176 A327712:B327712 IW327712:IX327712 SS327712:ST327712 ACO327712:ACP327712 AMK327712:AML327712 AWG327712:AWH327712 BGC327712:BGD327712 BPY327712:BPZ327712 BZU327712:BZV327712 CJQ327712:CJR327712 CTM327712:CTN327712 DDI327712:DDJ327712 DNE327712:DNF327712 DXA327712:DXB327712 EGW327712:EGX327712 EQS327712:EQT327712 FAO327712:FAP327712 FKK327712:FKL327712 FUG327712:FUH327712 GEC327712:GED327712 GNY327712:GNZ327712 GXU327712:GXV327712 HHQ327712:HHR327712 HRM327712:HRN327712 IBI327712:IBJ327712 ILE327712:ILF327712 IVA327712:IVB327712 JEW327712:JEX327712 JOS327712:JOT327712 JYO327712:JYP327712 KIK327712:KIL327712 KSG327712:KSH327712 LCC327712:LCD327712 LLY327712:LLZ327712 LVU327712:LVV327712 MFQ327712:MFR327712 MPM327712:MPN327712 MZI327712:MZJ327712 NJE327712:NJF327712 NTA327712:NTB327712 OCW327712:OCX327712 OMS327712:OMT327712 OWO327712:OWP327712 PGK327712:PGL327712 PQG327712:PQH327712 QAC327712:QAD327712 QJY327712:QJZ327712 QTU327712:QTV327712 RDQ327712:RDR327712 RNM327712:RNN327712 RXI327712:RXJ327712 SHE327712:SHF327712 SRA327712:SRB327712 TAW327712:TAX327712 TKS327712:TKT327712 TUO327712:TUP327712 UEK327712:UEL327712 UOG327712:UOH327712 UYC327712:UYD327712 VHY327712:VHZ327712 VRU327712:VRV327712 WBQ327712:WBR327712 WLM327712:WLN327712 WVI327712:WVJ327712 A393248:B393248 IW393248:IX393248 SS393248:ST393248 ACO393248:ACP393248 AMK393248:AML393248 AWG393248:AWH393248 BGC393248:BGD393248 BPY393248:BPZ393248 BZU393248:BZV393248 CJQ393248:CJR393248 CTM393248:CTN393248 DDI393248:DDJ393248 DNE393248:DNF393248 DXA393248:DXB393248 EGW393248:EGX393248 EQS393248:EQT393248 FAO393248:FAP393248 FKK393248:FKL393248 FUG393248:FUH393248 GEC393248:GED393248 GNY393248:GNZ393248 GXU393248:GXV393248 HHQ393248:HHR393248 HRM393248:HRN393248 IBI393248:IBJ393248 ILE393248:ILF393248 IVA393248:IVB393248 JEW393248:JEX393248 JOS393248:JOT393248 JYO393248:JYP393248 KIK393248:KIL393248 KSG393248:KSH393248 LCC393248:LCD393248 LLY393248:LLZ393248 LVU393248:LVV393248 MFQ393248:MFR393248 MPM393248:MPN393248 MZI393248:MZJ393248 NJE393248:NJF393248 NTA393248:NTB393248 OCW393248:OCX393248 OMS393248:OMT393248 OWO393248:OWP393248 PGK393248:PGL393248 PQG393248:PQH393248 QAC393248:QAD393248 QJY393248:QJZ393248 QTU393248:QTV393248 RDQ393248:RDR393248 RNM393248:RNN393248 RXI393248:RXJ393248 SHE393248:SHF393248 SRA393248:SRB393248 TAW393248:TAX393248 TKS393248:TKT393248 TUO393248:TUP393248 UEK393248:UEL393248 UOG393248:UOH393248 UYC393248:UYD393248 VHY393248:VHZ393248 VRU393248:VRV393248 WBQ393248:WBR393248 WLM393248:WLN393248 WVI393248:WVJ393248 A458784:B458784 IW458784:IX458784 SS458784:ST458784 ACO458784:ACP458784 AMK458784:AML458784 AWG458784:AWH458784 BGC458784:BGD458784 BPY458784:BPZ458784 BZU458784:BZV458784 CJQ458784:CJR458784 CTM458784:CTN458784 DDI458784:DDJ458784 DNE458784:DNF458784 DXA458784:DXB458784 EGW458784:EGX458784 EQS458784:EQT458784 FAO458784:FAP458784 FKK458784:FKL458784 FUG458784:FUH458784 GEC458784:GED458784 GNY458784:GNZ458784 GXU458784:GXV458784 HHQ458784:HHR458784 HRM458784:HRN458784 IBI458784:IBJ458784 ILE458784:ILF458784 IVA458784:IVB458784 JEW458784:JEX458784 JOS458784:JOT458784 JYO458784:JYP458784 KIK458784:KIL458784 KSG458784:KSH458784 LCC458784:LCD458784 LLY458784:LLZ458784 LVU458784:LVV458784 MFQ458784:MFR458784 MPM458784:MPN458784 MZI458784:MZJ458784 NJE458784:NJF458784 NTA458784:NTB458784 OCW458784:OCX458784 OMS458784:OMT458784 OWO458784:OWP458784 PGK458784:PGL458784 PQG458784:PQH458784 QAC458784:QAD458784 QJY458784:QJZ458784 QTU458784:QTV458784 RDQ458784:RDR458784 RNM458784:RNN458784 RXI458784:RXJ458784 SHE458784:SHF458784 SRA458784:SRB458784 TAW458784:TAX458784 TKS458784:TKT458784 TUO458784:TUP458784 UEK458784:UEL458784 UOG458784:UOH458784 UYC458784:UYD458784 VHY458784:VHZ458784 VRU458784:VRV458784 WBQ458784:WBR458784 WLM458784:WLN458784 WVI458784:WVJ458784 A524320:B524320 IW524320:IX524320 SS524320:ST524320 ACO524320:ACP524320 AMK524320:AML524320 AWG524320:AWH524320 BGC524320:BGD524320 BPY524320:BPZ524320 BZU524320:BZV524320 CJQ524320:CJR524320 CTM524320:CTN524320 DDI524320:DDJ524320 DNE524320:DNF524320 DXA524320:DXB524320 EGW524320:EGX524320 EQS524320:EQT524320 FAO524320:FAP524320 FKK524320:FKL524320 FUG524320:FUH524320 GEC524320:GED524320 GNY524320:GNZ524320 GXU524320:GXV524320 HHQ524320:HHR524320 HRM524320:HRN524320 IBI524320:IBJ524320 ILE524320:ILF524320 IVA524320:IVB524320 JEW524320:JEX524320 JOS524320:JOT524320 JYO524320:JYP524320 KIK524320:KIL524320 KSG524320:KSH524320 LCC524320:LCD524320 LLY524320:LLZ524320 LVU524320:LVV524320 MFQ524320:MFR524320 MPM524320:MPN524320 MZI524320:MZJ524320 NJE524320:NJF524320 NTA524320:NTB524320 OCW524320:OCX524320 OMS524320:OMT524320 OWO524320:OWP524320 PGK524320:PGL524320 PQG524320:PQH524320 QAC524320:QAD524320 QJY524320:QJZ524320 QTU524320:QTV524320 RDQ524320:RDR524320 RNM524320:RNN524320 RXI524320:RXJ524320 SHE524320:SHF524320 SRA524320:SRB524320 TAW524320:TAX524320 TKS524320:TKT524320 TUO524320:TUP524320 UEK524320:UEL524320 UOG524320:UOH524320 UYC524320:UYD524320 VHY524320:VHZ524320 VRU524320:VRV524320 WBQ524320:WBR524320 WLM524320:WLN524320 WVI524320:WVJ524320 A589856:B589856 IW589856:IX589856 SS589856:ST589856 ACO589856:ACP589856 AMK589856:AML589856 AWG589856:AWH589856 BGC589856:BGD589856 BPY589856:BPZ589856 BZU589856:BZV589856 CJQ589856:CJR589856 CTM589856:CTN589856 DDI589856:DDJ589856 DNE589856:DNF589856 DXA589856:DXB589856 EGW589856:EGX589856 EQS589856:EQT589856 FAO589856:FAP589856 FKK589856:FKL589856 FUG589856:FUH589856 GEC589856:GED589856 GNY589856:GNZ589856 GXU589856:GXV589856 HHQ589856:HHR589856 HRM589856:HRN589856 IBI589856:IBJ589856 ILE589856:ILF589856 IVA589856:IVB589856 JEW589856:JEX589856 JOS589856:JOT589856 JYO589856:JYP589856 KIK589856:KIL589856 KSG589856:KSH589856 LCC589856:LCD589856 LLY589856:LLZ589856 LVU589856:LVV589856 MFQ589856:MFR589856 MPM589856:MPN589856 MZI589856:MZJ589856 NJE589856:NJF589856 NTA589856:NTB589856 OCW589856:OCX589856 OMS589856:OMT589856 OWO589856:OWP589856 PGK589856:PGL589856 PQG589856:PQH589856 QAC589856:QAD589856 QJY589856:QJZ589856 QTU589856:QTV589856 RDQ589856:RDR589856 RNM589856:RNN589856 RXI589856:RXJ589856 SHE589856:SHF589856 SRA589856:SRB589856 TAW589856:TAX589856 TKS589856:TKT589856 TUO589856:TUP589856 UEK589856:UEL589856 UOG589856:UOH589856 UYC589856:UYD589856 VHY589856:VHZ589856 VRU589856:VRV589856 WBQ589856:WBR589856 WLM589856:WLN589856 WVI589856:WVJ589856 A655392:B655392 IW655392:IX655392 SS655392:ST655392 ACO655392:ACP655392 AMK655392:AML655392 AWG655392:AWH655392 BGC655392:BGD655392 BPY655392:BPZ655392 BZU655392:BZV655392 CJQ655392:CJR655392 CTM655392:CTN655392 DDI655392:DDJ655392 DNE655392:DNF655392 DXA655392:DXB655392 EGW655392:EGX655392 EQS655392:EQT655392 FAO655392:FAP655392 FKK655392:FKL655392 FUG655392:FUH655392 GEC655392:GED655392 GNY655392:GNZ655392 GXU655392:GXV655392 HHQ655392:HHR655392 HRM655392:HRN655392 IBI655392:IBJ655392 ILE655392:ILF655392 IVA655392:IVB655392 JEW655392:JEX655392 JOS655392:JOT655392 JYO655392:JYP655392 KIK655392:KIL655392 KSG655392:KSH655392 LCC655392:LCD655392 LLY655392:LLZ655392 LVU655392:LVV655392 MFQ655392:MFR655392 MPM655392:MPN655392 MZI655392:MZJ655392 NJE655392:NJF655392 NTA655392:NTB655392 OCW655392:OCX655392 OMS655392:OMT655392 OWO655392:OWP655392 PGK655392:PGL655392 PQG655392:PQH655392 QAC655392:QAD655392 QJY655392:QJZ655392 QTU655392:QTV655392 RDQ655392:RDR655392 RNM655392:RNN655392 RXI655392:RXJ655392 SHE655392:SHF655392 SRA655392:SRB655392 TAW655392:TAX655392 TKS655392:TKT655392 TUO655392:TUP655392 UEK655392:UEL655392 UOG655392:UOH655392 UYC655392:UYD655392 VHY655392:VHZ655392 VRU655392:VRV655392 WBQ655392:WBR655392 WLM655392:WLN655392 WVI655392:WVJ655392 A720928:B720928 IW720928:IX720928 SS720928:ST720928 ACO720928:ACP720928 AMK720928:AML720928 AWG720928:AWH720928 BGC720928:BGD720928 BPY720928:BPZ720928 BZU720928:BZV720928 CJQ720928:CJR720928 CTM720928:CTN720928 DDI720928:DDJ720928 DNE720928:DNF720928 DXA720928:DXB720928 EGW720928:EGX720928 EQS720928:EQT720928 FAO720928:FAP720928 FKK720928:FKL720928 FUG720928:FUH720928 GEC720928:GED720928 GNY720928:GNZ720928 GXU720928:GXV720928 HHQ720928:HHR720928 HRM720928:HRN720928 IBI720928:IBJ720928 ILE720928:ILF720928 IVA720928:IVB720928 JEW720928:JEX720928 JOS720928:JOT720928 JYO720928:JYP720928 KIK720928:KIL720928 KSG720928:KSH720928 LCC720928:LCD720928 LLY720928:LLZ720928 LVU720928:LVV720928 MFQ720928:MFR720928 MPM720928:MPN720928 MZI720928:MZJ720928 NJE720928:NJF720928 NTA720928:NTB720928 OCW720928:OCX720928 OMS720928:OMT720928 OWO720928:OWP720928 PGK720928:PGL720928 PQG720928:PQH720928 QAC720928:QAD720928 QJY720928:QJZ720928 QTU720928:QTV720928 RDQ720928:RDR720928 RNM720928:RNN720928 RXI720928:RXJ720928 SHE720928:SHF720928 SRA720928:SRB720928 TAW720928:TAX720928 TKS720928:TKT720928 TUO720928:TUP720928 UEK720928:UEL720928 UOG720928:UOH720928 UYC720928:UYD720928 VHY720928:VHZ720928 VRU720928:VRV720928 WBQ720928:WBR720928 WLM720928:WLN720928 WVI720928:WVJ720928 A786464:B786464 IW786464:IX786464 SS786464:ST786464 ACO786464:ACP786464 AMK786464:AML786464 AWG786464:AWH786464 BGC786464:BGD786464 BPY786464:BPZ786464 BZU786464:BZV786464 CJQ786464:CJR786464 CTM786464:CTN786464 DDI786464:DDJ786464 DNE786464:DNF786464 DXA786464:DXB786464 EGW786464:EGX786464 EQS786464:EQT786464 FAO786464:FAP786464 FKK786464:FKL786464 FUG786464:FUH786464 GEC786464:GED786464 GNY786464:GNZ786464 GXU786464:GXV786464 HHQ786464:HHR786464 HRM786464:HRN786464 IBI786464:IBJ786464 ILE786464:ILF786464 IVA786464:IVB786464 JEW786464:JEX786464 JOS786464:JOT786464 JYO786464:JYP786464 KIK786464:KIL786464 KSG786464:KSH786464 LCC786464:LCD786464 LLY786464:LLZ786464 LVU786464:LVV786464 MFQ786464:MFR786464 MPM786464:MPN786464 MZI786464:MZJ786464 NJE786464:NJF786464 NTA786464:NTB786464 OCW786464:OCX786464 OMS786464:OMT786464 OWO786464:OWP786464 PGK786464:PGL786464 PQG786464:PQH786464 QAC786464:QAD786464 QJY786464:QJZ786464 QTU786464:QTV786464 RDQ786464:RDR786464 RNM786464:RNN786464 RXI786464:RXJ786464 SHE786464:SHF786464 SRA786464:SRB786464 TAW786464:TAX786464 TKS786464:TKT786464 TUO786464:TUP786464 UEK786464:UEL786464 UOG786464:UOH786464 UYC786464:UYD786464 VHY786464:VHZ786464 VRU786464:VRV786464 WBQ786464:WBR786464 WLM786464:WLN786464 WVI786464:WVJ786464 A852000:B852000 IW852000:IX852000 SS852000:ST852000 ACO852000:ACP852000 AMK852000:AML852000 AWG852000:AWH852000 BGC852000:BGD852000 BPY852000:BPZ852000 BZU852000:BZV852000 CJQ852000:CJR852000 CTM852000:CTN852000 DDI852000:DDJ852000 DNE852000:DNF852000 DXA852000:DXB852000 EGW852000:EGX852000 EQS852000:EQT852000 FAO852000:FAP852000 FKK852000:FKL852000 FUG852000:FUH852000 GEC852000:GED852000 GNY852000:GNZ852000 GXU852000:GXV852000 HHQ852000:HHR852000 HRM852000:HRN852000 IBI852000:IBJ852000 ILE852000:ILF852000 IVA852000:IVB852000 JEW852000:JEX852000 JOS852000:JOT852000 JYO852000:JYP852000 KIK852000:KIL852000 KSG852000:KSH852000 LCC852000:LCD852000 LLY852000:LLZ852000 LVU852000:LVV852000 MFQ852000:MFR852000 MPM852000:MPN852000 MZI852000:MZJ852000 NJE852000:NJF852000 NTA852000:NTB852000 OCW852000:OCX852000 OMS852000:OMT852000 OWO852000:OWP852000 PGK852000:PGL852000 PQG852000:PQH852000 QAC852000:QAD852000 QJY852000:QJZ852000 QTU852000:QTV852000 RDQ852000:RDR852000 RNM852000:RNN852000 RXI852000:RXJ852000 SHE852000:SHF852000 SRA852000:SRB852000 TAW852000:TAX852000 TKS852000:TKT852000 TUO852000:TUP852000 UEK852000:UEL852000 UOG852000:UOH852000 UYC852000:UYD852000 VHY852000:VHZ852000 VRU852000:VRV852000 WBQ852000:WBR852000 WLM852000:WLN852000 WVI852000:WVJ852000 A917536:B917536 IW917536:IX917536 SS917536:ST917536 ACO917536:ACP917536 AMK917536:AML917536 AWG917536:AWH917536 BGC917536:BGD917536 BPY917536:BPZ917536 BZU917536:BZV917536 CJQ917536:CJR917536 CTM917536:CTN917536 DDI917536:DDJ917536 DNE917536:DNF917536 DXA917536:DXB917536 EGW917536:EGX917536 EQS917536:EQT917536 FAO917536:FAP917536 FKK917536:FKL917536 FUG917536:FUH917536 GEC917536:GED917536 GNY917536:GNZ917536 GXU917536:GXV917536 HHQ917536:HHR917536 HRM917536:HRN917536 IBI917536:IBJ917536 ILE917536:ILF917536 IVA917536:IVB917536 JEW917536:JEX917536 JOS917536:JOT917536 JYO917536:JYP917536 KIK917536:KIL917536 KSG917536:KSH917536 LCC917536:LCD917536 LLY917536:LLZ917536 LVU917536:LVV917536 MFQ917536:MFR917536 MPM917536:MPN917536 MZI917536:MZJ917536 NJE917536:NJF917536 NTA917536:NTB917536 OCW917536:OCX917536 OMS917536:OMT917536 OWO917536:OWP917536 PGK917536:PGL917536 PQG917536:PQH917536 QAC917536:QAD917536 QJY917536:QJZ917536 QTU917536:QTV917536 RDQ917536:RDR917536 RNM917536:RNN917536 RXI917536:RXJ917536 SHE917536:SHF917536 SRA917536:SRB917536 TAW917536:TAX917536 TKS917536:TKT917536 TUO917536:TUP917536 UEK917536:UEL917536 UOG917536:UOH917536 UYC917536:UYD917536 VHY917536:VHZ917536 VRU917536:VRV917536 WBQ917536:WBR917536 WLM917536:WLN917536 WVI917536:WVJ917536 A983072:B983072 IW983072:IX983072 SS983072:ST983072 ACO983072:ACP983072 AMK983072:AML983072 AWG983072:AWH983072 BGC983072:BGD983072 BPY983072:BPZ983072 BZU983072:BZV983072 CJQ983072:CJR983072 CTM983072:CTN983072 DDI983072:DDJ983072 DNE983072:DNF983072 DXA983072:DXB983072 EGW983072:EGX983072 EQS983072:EQT983072 FAO983072:FAP983072 FKK983072:FKL983072 FUG983072:FUH983072 GEC983072:GED983072 GNY983072:GNZ983072 GXU983072:GXV983072 HHQ983072:HHR983072 HRM983072:HRN983072 IBI983072:IBJ983072 ILE983072:ILF983072 IVA983072:IVB983072 JEW983072:JEX983072 JOS983072:JOT983072 JYO983072:JYP983072 KIK983072:KIL983072 KSG983072:KSH983072 LCC983072:LCD983072 LLY983072:LLZ983072 LVU983072:LVV983072 MFQ983072:MFR983072 MPM983072:MPN983072 MZI983072:MZJ983072 NJE983072:NJF983072 NTA983072:NTB983072 OCW983072:OCX983072 OMS983072:OMT983072 OWO983072:OWP983072 PGK983072:PGL983072 PQG983072:PQH983072 QAC983072:QAD983072 QJY983072:QJZ983072 QTU983072:QTV983072 RDQ983072:RDR983072 RNM983072:RNN983072 RXI983072:RXJ983072 SHE983072:SHF983072 SRA983072:SRB983072 TAW983072:TAX983072 TKS983072:TKT983072 TUO983072:TUP983072 UEK983072:UEL983072 UOG983072:UOH983072 UYC983072:UYD983072 VHY983072:VHZ983072 VRU983072:VRV983072 WBQ983072:WBR983072 WLM983072:WLN983072 WVI983072:WVJ983072 A37:B37 IW37:IX37 SS37:ST37 ACO37:ACP37 AMK37:AML37 AWG37:AWH37 BGC37:BGD37 BPY37:BPZ37 BZU37:BZV37 CJQ37:CJR37 CTM37:CTN37 DDI37:DDJ37 DNE37:DNF37 DXA37:DXB37 EGW37:EGX37 EQS37:EQT37 FAO37:FAP37 FKK37:FKL37 FUG37:FUH37 GEC37:GED37 GNY37:GNZ37 GXU37:GXV37 HHQ37:HHR37 HRM37:HRN37 IBI37:IBJ37 ILE37:ILF37 IVA37:IVB37 JEW37:JEX37 JOS37:JOT37 JYO37:JYP37 KIK37:KIL37 KSG37:KSH37 LCC37:LCD37 LLY37:LLZ37 LVU37:LVV37 MFQ37:MFR37 MPM37:MPN37 MZI37:MZJ37 NJE37:NJF37 NTA37:NTB37 OCW37:OCX37 OMS37:OMT37 OWO37:OWP37 PGK37:PGL37 PQG37:PQH37 QAC37:QAD37 QJY37:QJZ37 QTU37:QTV37 RDQ37:RDR37 RNM37:RNN37 RXI37:RXJ37 SHE37:SHF37 SRA37:SRB37 TAW37:TAX37 TKS37:TKT37 TUO37:TUP37 UEK37:UEL37 UOG37:UOH37 UYC37:UYD37 VHY37:VHZ37 VRU37:VRV37 WBQ37:WBR37 WLM37:WLN37 WVI37:WVJ37 A65573:B65573 IW65573:IX65573 SS65573:ST65573 ACO65573:ACP65573 AMK65573:AML65573 AWG65573:AWH65573 BGC65573:BGD65573 BPY65573:BPZ65573 BZU65573:BZV65573 CJQ65573:CJR65573 CTM65573:CTN65573 DDI65573:DDJ65573 DNE65573:DNF65573 DXA65573:DXB65573 EGW65573:EGX65573 EQS65573:EQT65573 FAO65573:FAP65573 FKK65573:FKL65573 FUG65573:FUH65573 GEC65573:GED65573 GNY65573:GNZ65573 GXU65573:GXV65573 HHQ65573:HHR65573 HRM65573:HRN65573 IBI65573:IBJ65573 ILE65573:ILF65573 IVA65573:IVB65573 JEW65573:JEX65573 JOS65573:JOT65573 JYO65573:JYP65573 KIK65573:KIL65573 KSG65573:KSH65573 LCC65573:LCD65573 LLY65573:LLZ65573 LVU65573:LVV65573 MFQ65573:MFR65573 MPM65573:MPN65573 MZI65573:MZJ65573 NJE65573:NJF65573 NTA65573:NTB65573 OCW65573:OCX65573 OMS65573:OMT65573 OWO65573:OWP65573 PGK65573:PGL65573 PQG65573:PQH65573 QAC65573:QAD65573 QJY65573:QJZ65573 QTU65573:QTV65573 RDQ65573:RDR65573 RNM65573:RNN65573 RXI65573:RXJ65573 SHE65573:SHF65573 SRA65573:SRB65573 TAW65573:TAX65573 TKS65573:TKT65573 TUO65573:TUP65573 UEK65573:UEL65573 UOG65573:UOH65573 UYC65573:UYD65573 VHY65573:VHZ65573 VRU65573:VRV65573 WBQ65573:WBR65573 WLM65573:WLN65573 WVI65573:WVJ65573 A131109:B131109 IW131109:IX131109 SS131109:ST131109 ACO131109:ACP131109 AMK131109:AML131109 AWG131109:AWH131109 BGC131109:BGD131109 BPY131109:BPZ131109 BZU131109:BZV131109 CJQ131109:CJR131109 CTM131109:CTN131109 DDI131109:DDJ131109 DNE131109:DNF131109 DXA131109:DXB131109 EGW131109:EGX131109 EQS131109:EQT131109 FAO131109:FAP131109 FKK131109:FKL131109 FUG131109:FUH131109 GEC131109:GED131109 GNY131109:GNZ131109 GXU131109:GXV131109 HHQ131109:HHR131109 HRM131109:HRN131109 IBI131109:IBJ131109 ILE131109:ILF131109 IVA131109:IVB131109 JEW131109:JEX131109 JOS131109:JOT131109 JYO131109:JYP131109 KIK131109:KIL131109 KSG131109:KSH131109 LCC131109:LCD131109 LLY131109:LLZ131109 LVU131109:LVV131109 MFQ131109:MFR131109 MPM131109:MPN131109 MZI131109:MZJ131109 NJE131109:NJF131109 NTA131109:NTB131109 OCW131109:OCX131109 OMS131109:OMT131109 OWO131109:OWP131109 PGK131109:PGL131109 PQG131109:PQH131109 QAC131109:QAD131109 QJY131109:QJZ131109 QTU131109:QTV131109 RDQ131109:RDR131109 RNM131109:RNN131109 RXI131109:RXJ131109 SHE131109:SHF131109 SRA131109:SRB131109 TAW131109:TAX131109 TKS131109:TKT131109 TUO131109:TUP131109 UEK131109:UEL131109 UOG131109:UOH131109 UYC131109:UYD131109 VHY131109:VHZ131109 VRU131109:VRV131109 WBQ131109:WBR131109 WLM131109:WLN131109 WVI131109:WVJ131109 A196645:B196645 IW196645:IX196645 SS196645:ST196645 ACO196645:ACP196645 AMK196645:AML196645 AWG196645:AWH196645 BGC196645:BGD196645 BPY196645:BPZ196645 BZU196645:BZV196645 CJQ196645:CJR196645 CTM196645:CTN196645 DDI196645:DDJ196645 DNE196645:DNF196645 DXA196645:DXB196645 EGW196645:EGX196645 EQS196645:EQT196645 FAO196645:FAP196645 FKK196645:FKL196645 FUG196645:FUH196645 GEC196645:GED196645 GNY196645:GNZ196645 GXU196645:GXV196645 HHQ196645:HHR196645 HRM196645:HRN196645 IBI196645:IBJ196645 ILE196645:ILF196645 IVA196645:IVB196645 JEW196645:JEX196645 JOS196645:JOT196645 JYO196645:JYP196645 KIK196645:KIL196645 KSG196645:KSH196645 LCC196645:LCD196645 LLY196645:LLZ196645 LVU196645:LVV196645 MFQ196645:MFR196645 MPM196645:MPN196645 MZI196645:MZJ196645 NJE196645:NJF196645 NTA196645:NTB196645 OCW196645:OCX196645 OMS196645:OMT196645 OWO196645:OWP196645 PGK196645:PGL196645 PQG196645:PQH196645 QAC196645:QAD196645 QJY196645:QJZ196645 QTU196645:QTV196645 RDQ196645:RDR196645 RNM196645:RNN196645 RXI196645:RXJ196645 SHE196645:SHF196645 SRA196645:SRB196645 TAW196645:TAX196645 TKS196645:TKT196645 TUO196645:TUP196645 UEK196645:UEL196645 UOG196645:UOH196645 UYC196645:UYD196645 VHY196645:VHZ196645 VRU196645:VRV196645 WBQ196645:WBR196645 WLM196645:WLN196645 WVI196645:WVJ196645 A262181:B262181 IW262181:IX262181 SS262181:ST262181 ACO262181:ACP262181 AMK262181:AML262181 AWG262181:AWH262181 BGC262181:BGD262181 BPY262181:BPZ262181 BZU262181:BZV262181 CJQ262181:CJR262181 CTM262181:CTN262181 DDI262181:DDJ262181 DNE262181:DNF262181 DXA262181:DXB262181 EGW262181:EGX262181 EQS262181:EQT262181 FAO262181:FAP262181 FKK262181:FKL262181 FUG262181:FUH262181 GEC262181:GED262181 GNY262181:GNZ262181 GXU262181:GXV262181 HHQ262181:HHR262181 HRM262181:HRN262181 IBI262181:IBJ262181 ILE262181:ILF262181 IVA262181:IVB262181 JEW262181:JEX262181 JOS262181:JOT262181 JYO262181:JYP262181 KIK262181:KIL262181 KSG262181:KSH262181 LCC262181:LCD262181 LLY262181:LLZ262181 LVU262181:LVV262181 MFQ262181:MFR262181 MPM262181:MPN262181 MZI262181:MZJ262181 NJE262181:NJF262181 NTA262181:NTB262181 OCW262181:OCX262181 OMS262181:OMT262181 OWO262181:OWP262181 PGK262181:PGL262181 PQG262181:PQH262181 QAC262181:QAD262181 QJY262181:QJZ262181 QTU262181:QTV262181 RDQ262181:RDR262181 RNM262181:RNN262181 RXI262181:RXJ262181 SHE262181:SHF262181 SRA262181:SRB262181 TAW262181:TAX262181 TKS262181:TKT262181 TUO262181:TUP262181 UEK262181:UEL262181 UOG262181:UOH262181 UYC262181:UYD262181 VHY262181:VHZ262181 VRU262181:VRV262181 WBQ262181:WBR262181 WLM262181:WLN262181 WVI262181:WVJ262181 A327717:B327717 IW327717:IX327717 SS327717:ST327717 ACO327717:ACP327717 AMK327717:AML327717 AWG327717:AWH327717 BGC327717:BGD327717 BPY327717:BPZ327717 BZU327717:BZV327717 CJQ327717:CJR327717 CTM327717:CTN327717 DDI327717:DDJ327717 DNE327717:DNF327717 DXA327717:DXB327717 EGW327717:EGX327717 EQS327717:EQT327717 FAO327717:FAP327717 FKK327717:FKL327717 FUG327717:FUH327717 GEC327717:GED327717 GNY327717:GNZ327717 GXU327717:GXV327717 HHQ327717:HHR327717 HRM327717:HRN327717 IBI327717:IBJ327717 ILE327717:ILF327717 IVA327717:IVB327717 JEW327717:JEX327717 JOS327717:JOT327717 JYO327717:JYP327717 KIK327717:KIL327717 KSG327717:KSH327717 LCC327717:LCD327717 LLY327717:LLZ327717 LVU327717:LVV327717 MFQ327717:MFR327717 MPM327717:MPN327717 MZI327717:MZJ327717 NJE327717:NJF327717 NTA327717:NTB327717 OCW327717:OCX327717 OMS327717:OMT327717 OWO327717:OWP327717 PGK327717:PGL327717 PQG327717:PQH327717 QAC327717:QAD327717 QJY327717:QJZ327717 QTU327717:QTV327717 RDQ327717:RDR327717 RNM327717:RNN327717 RXI327717:RXJ327717 SHE327717:SHF327717 SRA327717:SRB327717 TAW327717:TAX327717 TKS327717:TKT327717 TUO327717:TUP327717 UEK327717:UEL327717 UOG327717:UOH327717 UYC327717:UYD327717 VHY327717:VHZ327717 VRU327717:VRV327717 WBQ327717:WBR327717 WLM327717:WLN327717 WVI327717:WVJ327717 A393253:B393253 IW393253:IX393253 SS393253:ST393253 ACO393253:ACP393253 AMK393253:AML393253 AWG393253:AWH393253 BGC393253:BGD393253 BPY393253:BPZ393253 BZU393253:BZV393253 CJQ393253:CJR393253 CTM393253:CTN393253 DDI393253:DDJ393253 DNE393253:DNF393253 DXA393253:DXB393253 EGW393253:EGX393253 EQS393253:EQT393253 FAO393253:FAP393253 FKK393253:FKL393253 FUG393253:FUH393253 GEC393253:GED393253 GNY393253:GNZ393253 GXU393253:GXV393253 HHQ393253:HHR393253 HRM393253:HRN393253 IBI393253:IBJ393253 ILE393253:ILF393253 IVA393253:IVB393253 JEW393253:JEX393253 JOS393253:JOT393253 JYO393253:JYP393253 KIK393253:KIL393253 KSG393253:KSH393253 LCC393253:LCD393253 LLY393253:LLZ393253 LVU393253:LVV393253 MFQ393253:MFR393253 MPM393253:MPN393253 MZI393253:MZJ393253 NJE393253:NJF393253 NTA393253:NTB393253 OCW393253:OCX393253 OMS393253:OMT393253 OWO393253:OWP393253 PGK393253:PGL393253 PQG393253:PQH393253 QAC393253:QAD393253 QJY393253:QJZ393253 QTU393253:QTV393253 RDQ393253:RDR393253 RNM393253:RNN393253 RXI393253:RXJ393253 SHE393253:SHF393253 SRA393253:SRB393253 TAW393253:TAX393253 TKS393253:TKT393253 TUO393253:TUP393253 UEK393253:UEL393253 UOG393253:UOH393253 UYC393253:UYD393253 VHY393253:VHZ393253 VRU393253:VRV393253 WBQ393253:WBR393253 WLM393253:WLN393253 WVI393253:WVJ393253 A458789:B458789 IW458789:IX458789 SS458789:ST458789 ACO458789:ACP458789 AMK458789:AML458789 AWG458789:AWH458789 BGC458789:BGD458789 BPY458789:BPZ458789 BZU458789:BZV458789 CJQ458789:CJR458789 CTM458789:CTN458789 DDI458789:DDJ458789 DNE458789:DNF458789 DXA458789:DXB458789 EGW458789:EGX458789 EQS458789:EQT458789 FAO458789:FAP458789 FKK458789:FKL458789 FUG458789:FUH458789 GEC458789:GED458789 GNY458789:GNZ458789 GXU458789:GXV458789 HHQ458789:HHR458789 HRM458789:HRN458789 IBI458789:IBJ458789 ILE458789:ILF458789 IVA458789:IVB458789 JEW458789:JEX458789 JOS458789:JOT458789 JYO458789:JYP458789 KIK458789:KIL458789 KSG458789:KSH458789 LCC458789:LCD458789 LLY458789:LLZ458789 LVU458789:LVV458789 MFQ458789:MFR458789 MPM458789:MPN458789 MZI458789:MZJ458789 NJE458789:NJF458789 NTA458789:NTB458789 OCW458789:OCX458789 OMS458789:OMT458789 OWO458789:OWP458789 PGK458789:PGL458789 PQG458789:PQH458789 QAC458789:QAD458789 QJY458789:QJZ458789 QTU458789:QTV458789 RDQ458789:RDR458789 RNM458789:RNN458789 RXI458789:RXJ458789 SHE458789:SHF458789 SRA458789:SRB458789 TAW458789:TAX458789 TKS458789:TKT458789 TUO458789:TUP458789 UEK458789:UEL458789 UOG458789:UOH458789 UYC458789:UYD458789 VHY458789:VHZ458789 VRU458789:VRV458789 WBQ458789:WBR458789 WLM458789:WLN458789 WVI458789:WVJ458789 A524325:B524325 IW524325:IX524325 SS524325:ST524325 ACO524325:ACP524325 AMK524325:AML524325 AWG524325:AWH524325 BGC524325:BGD524325 BPY524325:BPZ524325 BZU524325:BZV524325 CJQ524325:CJR524325 CTM524325:CTN524325 DDI524325:DDJ524325 DNE524325:DNF524325 DXA524325:DXB524325 EGW524325:EGX524325 EQS524325:EQT524325 FAO524325:FAP524325 FKK524325:FKL524325 FUG524325:FUH524325 GEC524325:GED524325 GNY524325:GNZ524325 GXU524325:GXV524325 HHQ524325:HHR524325 HRM524325:HRN524325 IBI524325:IBJ524325 ILE524325:ILF524325 IVA524325:IVB524325 JEW524325:JEX524325 JOS524325:JOT524325 JYO524325:JYP524325 KIK524325:KIL524325 KSG524325:KSH524325 LCC524325:LCD524325 LLY524325:LLZ524325 LVU524325:LVV524325 MFQ524325:MFR524325 MPM524325:MPN524325 MZI524325:MZJ524325 NJE524325:NJF524325 NTA524325:NTB524325 OCW524325:OCX524325 OMS524325:OMT524325 OWO524325:OWP524325 PGK524325:PGL524325 PQG524325:PQH524325 QAC524325:QAD524325 QJY524325:QJZ524325 QTU524325:QTV524325 RDQ524325:RDR524325 RNM524325:RNN524325 RXI524325:RXJ524325 SHE524325:SHF524325 SRA524325:SRB524325 TAW524325:TAX524325 TKS524325:TKT524325 TUO524325:TUP524325 UEK524325:UEL524325 UOG524325:UOH524325 UYC524325:UYD524325 VHY524325:VHZ524325 VRU524325:VRV524325 WBQ524325:WBR524325 WLM524325:WLN524325 WVI524325:WVJ524325 A589861:B589861 IW589861:IX589861 SS589861:ST589861 ACO589861:ACP589861 AMK589861:AML589861 AWG589861:AWH589861 BGC589861:BGD589861 BPY589861:BPZ589861 BZU589861:BZV589861 CJQ589861:CJR589861 CTM589861:CTN589861 DDI589861:DDJ589861 DNE589861:DNF589861 DXA589861:DXB589861 EGW589861:EGX589861 EQS589861:EQT589861 FAO589861:FAP589861 FKK589861:FKL589861 FUG589861:FUH589861 GEC589861:GED589861 GNY589861:GNZ589861 GXU589861:GXV589861 HHQ589861:HHR589861 HRM589861:HRN589861 IBI589861:IBJ589861 ILE589861:ILF589861 IVA589861:IVB589861 JEW589861:JEX589861 JOS589861:JOT589861 JYO589861:JYP589861 KIK589861:KIL589861 KSG589861:KSH589861 LCC589861:LCD589861 LLY589861:LLZ589861 LVU589861:LVV589861 MFQ589861:MFR589861 MPM589861:MPN589861 MZI589861:MZJ589861 NJE589861:NJF589861 NTA589861:NTB589861 OCW589861:OCX589861 OMS589861:OMT589861 OWO589861:OWP589861 PGK589861:PGL589861 PQG589861:PQH589861 QAC589861:QAD589861 QJY589861:QJZ589861 QTU589861:QTV589861 RDQ589861:RDR589861 RNM589861:RNN589861 RXI589861:RXJ589861 SHE589861:SHF589861 SRA589861:SRB589861 TAW589861:TAX589861 TKS589861:TKT589861 TUO589861:TUP589861 UEK589861:UEL589861 UOG589861:UOH589861 UYC589861:UYD589861 VHY589861:VHZ589861 VRU589861:VRV589861 WBQ589861:WBR589861 WLM589861:WLN589861 WVI589861:WVJ589861 A655397:B655397 IW655397:IX655397 SS655397:ST655397 ACO655397:ACP655397 AMK655397:AML655397 AWG655397:AWH655397 BGC655397:BGD655397 BPY655397:BPZ655397 BZU655397:BZV655397 CJQ655397:CJR655397 CTM655397:CTN655397 DDI655397:DDJ655397 DNE655397:DNF655397 DXA655397:DXB655397 EGW655397:EGX655397 EQS655397:EQT655397 FAO655397:FAP655397 FKK655397:FKL655397 FUG655397:FUH655397 GEC655397:GED655397 GNY655397:GNZ655397 GXU655397:GXV655397 HHQ655397:HHR655397 HRM655397:HRN655397 IBI655397:IBJ655397 ILE655397:ILF655397 IVA655397:IVB655397 JEW655397:JEX655397 JOS655397:JOT655397 JYO655397:JYP655397 KIK655397:KIL655397 KSG655397:KSH655397 LCC655397:LCD655397 LLY655397:LLZ655397 LVU655397:LVV655397 MFQ655397:MFR655397 MPM655397:MPN655397 MZI655397:MZJ655397 NJE655397:NJF655397 NTA655397:NTB655397 OCW655397:OCX655397 OMS655397:OMT655397 OWO655397:OWP655397 PGK655397:PGL655397 PQG655397:PQH655397 QAC655397:QAD655397 QJY655397:QJZ655397 QTU655397:QTV655397 RDQ655397:RDR655397 RNM655397:RNN655397 RXI655397:RXJ655397 SHE655397:SHF655397 SRA655397:SRB655397 TAW655397:TAX655397 TKS655397:TKT655397 TUO655397:TUP655397 UEK655397:UEL655397 UOG655397:UOH655397 UYC655397:UYD655397 VHY655397:VHZ655397 VRU655397:VRV655397 WBQ655397:WBR655397 WLM655397:WLN655397 WVI655397:WVJ655397 A720933:B720933 IW720933:IX720933 SS720933:ST720933 ACO720933:ACP720933 AMK720933:AML720933 AWG720933:AWH720933 BGC720933:BGD720933 BPY720933:BPZ720933 BZU720933:BZV720933 CJQ720933:CJR720933 CTM720933:CTN720933 DDI720933:DDJ720933 DNE720933:DNF720933 DXA720933:DXB720933 EGW720933:EGX720933 EQS720933:EQT720933 FAO720933:FAP720933 FKK720933:FKL720933 FUG720933:FUH720933 GEC720933:GED720933 GNY720933:GNZ720933 GXU720933:GXV720933 HHQ720933:HHR720933 HRM720933:HRN720933 IBI720933:IBJ720933 ILE720933:ILF720933 IVA720933:IVB720933 JEW720933:JEX720933 JOS720933:JOT720933 JYO720933:JYP720933 KIK720933:KIL720933 KSG720933:KSH720933 LCC720933:LCD720933 LLY720933:LLZ720933 LVU720933:LVV720933 MFQ720933:MFR720933 MPM720933:MPN720933 MZI720933:MZJ720933 NJE720933:NJF720933 NTA720933:NTB720933 OCW720933:OCX720933 OMS720933:OMT720933 OWO720933:OWP720933 PGK720933:PGL720933 PQG720933:PQH720933 QAC720933:QAD720933 QJY720933:QJZ720933 QTU720933:QTV720933 RDQ720933:RDR720933 RNM720933:RNN720933 RXI720933:RXJ720933 SHE720933:SHF720933 SRA720933:SRB720933 TAW720933:TAX720933 TKS720933:TKT720933 TUO720933:TUP720933 UEK720933:UEL720933 UOG720933:UOH720933 UYC720933:UYD720933 VHY720933:VHZ720933 VRU720933:VRV720933 WBQ720933:WBR720933 WLM720933:WLN720933 WVI720933:WVJ720933 A786469:B786469 IW786469:IX786469 SS786469:ST786469 ACO786469:ACP786469 AMK786469:AML786469 AWG786469:AWH786469 BGC786469:BGD786469 BPY786469:BPZ786469 BZU786469:BZV786469 CJQ786469:CJR786469 CTM786469:CTN786469 DDI786469:DDJ786469 DNE786469:DNF786469 DXA786469:DXB786469 EGW786469:EGX786469 EQS786469:EQT786469 FAO786469:FAP786469 FKK786469:FKL786469 FUG786469:FUH786469 GEC786469:GED786469 GNY786469:GNZ786469 GXU786469:GXV786469 HHQ786469:HHR786469 HRM786469:HRN786469 IBI786469:IBJ786469 ILE786469:ILF786469 IVA786469:IVB786469 JEW786469:JEX786469 JOS786469:JOT786469 JYO786469:JYP786469 KIK786469:KIL786469 KSG786469:KSH786469 LCC786469:LCD786469 LLY786469:LLZ786469 LVU786469:LVV786469 MFQ786469:MFR786469 MPM786469:MPN786469 MZI786469:MZJ786469 NJE786469:NJF786469 NTA786469:NTB786469 OCW786469:OCX786469 OMS786469:OMT786469 OWO786469:OWP786469 PGK786469:PGL786469 PQG786469:PQH786469 QAC786469:QAD786469 QJY786469:QJZ786469 QTU786469:QTV786469 RDQ786469:RDR786469 RNM786469:RNN786469 RXI786469:RXJ786469 SHE786469:SHF786469 SRA786469:SRB786469 TAW786469:TAX786469 TKS786469:TKT786469 TUO786469:TUP786469 UEK786469:UEL786469 UOG786469:UOH786469 UYC786469:UYD786469 VHY786469:VHZ786469 VRU786469:VRV786469 WBQ786469:WBR786469 WLM786469:WLN786469 WVI786469:WVJ786469 A852005:B852005 IW852005:IX852005 SS852005:ST852005 ACO852005:ACP852005 AMK852005:AML852005 AWG852005:AWH852005 BGC852005:BGD852005 BPY852005:BPZ852005 BZU852005:BZV852005 CJQ852005:CJR852005 CTM852005:CTN852005 DDI852005:DDJ852005 DNE852005:DNF852005 DXA852005:DXB852005 EGW852005:EGX852005 EQS852005:EQT852005 FAO852005:FAP852005 FKK852005:FKL852005 FUG852005:FUH852005 GEC852005:GED852005 GNY852005:GNZ852005 GXU852005:GXV852005 HHQ852005:HHR852005 HRM852005:HRN852005 IBI852005:IBJ852005 ILE852005:ILF852005 IVA852005:IVB852005 JEW852005:JEX852005 JOS852005:JOT852005 JYO852005:JYP852005 KIK852005:KIL852005 KSG852005:KSH852005 LCC852005:LCD852005 LLY852005:LLZ852005 LVU852005:LVV852005 MFQ852005:MFR852005 MPM852005:MPN852005 MZI852005:MZJ852005 NJE852005:NJF852005 NTA852005:NTB852005 OCW852005:OCX852005 OMS852005:OMT852005 OWO852005:OWP852005 PGK852005:PGL852005 PQG852005:PQH852005 QAC852005:QAD852005 QJY852005:QJZ852005 QTU852005:QTV852005 RDQ852005:RDR852005 RNM852005:RNN852005 RXI852005:RXJ852005 SHE852005:SHF852005 SRA852005:SRB852005 TAW852005:TAX852005 TKS852005:TKT852005 TUO852005:TUP852005 UEK852005:UEL852005 UOG852005:UOH852005 UYC852005:UYD852005 VHY852005:VHZ852005 VRU852005:VRV852005 WBQ852005:WBR852005 WLM852005:WLN852005 WVI852005:WVJ852005 A917541:B917541 IW917541:IX917541 SS917541:ST917541 ACO917541:ACP917541 AMK917541:AML917541 AWG917541:AWH917541 BGC917541:BGD917541 BPY917541:BPZ917541 BZU917541:BZV917541 CJQ917541:CJR917541 CTM917541:CTN917541 DDI917541:DDJ917541 DNE917541:DNF917541 DXA917541:DXB917541 EGW917541:EGX917541 EQS917541:EQT917541 FAO917541:FAP917541 FKK917541:FKL917541 FUG917541:FUH917541 GEC917541:GED917541 GNY917541:GNZ917541 GXU917541:GXV917541 HHQ917541:HHR917541 HRM917541:HRN917541 IBI917541:IBJ917541 ILE917541:ILF917541 IVA917541:IVB917541 JEW917541:JEX917541 JOS917541:JOT917541 JYO917541:JYP917541 KIK917541:KIL917541 KSG917541:KSH917541 LCC917541:LCD917541 LLY917541:LLZ917541 LVU917541:LVV917541 MFQ917541:MFR917541 MPM917541:MPN917541 MZI917541:MZJ917541 NJE917541:NJF917541 NTA917541:NTB917541 OCW917541:OCX917541 OMS917541:OMT917541 OWO917541:OWP917541 PGK917541:PGL917541 PQG917541:PQH917541 QAC917541:QAD917541 QJY917541:QJZ917541 QTU917541:QTV917541 RDQ917541:RDR917541 RNM917541:RNN917541 RXI917541:RXJ917541 SHE917541:SHF917541 SRA917541:SRB917541 TAW917541:TAX917541 TKS917541:TKT917541 TUO917541:TUP917541 UEK917541:UEL917541 UOG917541:UOH917541 UYC917541:UYD917541 VHY917541:VHZ917541 VRU917541:VRV917541 WBQ917541:WBR917541 WLM917541:WLN917541 WVI917541:WVJ917541 A983077:B983077 IW983077:IX983077 SS983077:ST983077 ACO983077:ACP983077 AMK983077:AML983077 AWG983077:AWH983077 BGC983077:BGD983077 BPY983077:BPZ983077 BZU983077:BZV983077 CJQ983077:CJR983077 CTM983077:CTN983077 DDI983077:DDJ983077 DNE983077:DNF983077 DXA983077:DXB983077 EGW983077:EGX983077 EQS983077:EQT983077 FAO983077:FAP983077 FKK983077:FKL983077 FUG983077:FUH983077 GEC983077:GED983077 GNY983077:GNZ983077 GXU983077:GXV983077 HHQ983077:HHR983077 HRM983077:HRN983077 IBI983077:IBJ983077 ILE983077:ILF983077 IVA983077:IVB983077 JEW983077:JEX983077 JOS983077:JOT983077 JYO983077:JYP983077 KIK983077:KIL983077 KSG983077:KSH983077 LCC983077:LCD983077 LLY983077:LLZ983077 LVU983077:LVV983077 MFQ983077:MFR983077 MPM983077:MPN983077 MZI983077:MZJ983077 NJE983077:NJF983077 NTA983077:NTB983077 OCW983077:OCX983077 OMS983077:OMT983077 OWO983077:OWP983077 PGK983077:PGL983077 PQG983077:PQH983077 QAC983077:QAD983077 QJY983077:QJZ983077 QTU983077:QTV983077 RDQ983077:RDR983077 RNM983077:RNN983077 RXI983077:RXJ983077 SHE983077:SHF983077 SRA983077:SRB983077 TAW983077:TAX983077 TKS983077:TKT983077 TUO983077:TUP983077 UEK983077:UEL983077 UOG983077:UOH983077 UYC983077:UYD983077 VHY983077:VHZ983077 VRU983077:VRV983077 WBQ983077:WBR983077 WLM983077:WLN983077 WVI983077:WVJ983077 K12:L12 JG12:JH12 TC12:TD12 ACY12:ACZ12 AMU12:AMV12 AWQ12:AWR12 BGM12:BGN12 BQI12:BQJ12 CAE12:CAF12 CKA12:CKB12 CTW12:CTX12 DDS12:DDT12 DNO12:DNP12 DXK12:DXL12 EHG12:EHH12 ERC12:ERD12 FAY12:FAZ12 FKU12:FKV12 FUQ12:FUR12 GEM12:GEN12 GOI12:GOJ12 GYE12:GYF12 HIA12:HIB12 HRW12:HRX12 IBS12:IBT12 ILO12:ILP12 IVK12:IVL12 JFG12:JFH12 JPC12:JPD12 JYY12:JYZ12 KIU12:KIV12 KSQ12:KSR12 LCM12:LCN12 LMI12:LMJ12 LWE12:LWF12 MGA12:MGB12 MPW12:MPX12 MZS12:MZT12 NJO12:NJP12 NTK12:NTL12 ODG12:ODH12 ONC12:OND12 OWY12:OWZ12 PGU12:PGV12 PQQ12:PQR12 QAM12:QAN12 QKI12:QKJ12 QUE12:QUF12 REA12:REB12 RNW12:RNX12 RXS12:RXT12 SHO12:SHP12 SRK12:SRL12 TBG12:TBH12 TLC12:TLD12 TUY12:TUZ12 UEU12:UEV12 UOQ12:UOR12 UYM12:UYN12 VII12:VIJ12 VSE12:VSF12 WCA12:WCB12 WLW12:WLX12 WVS12:WVT12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K22:L22 JG22:JH22 TC22:TD22 ACY22:ACZ22 AMU22:AMV22 AWQ22:AWR22 BGM22:BGN22 BQI22:BQJ22 CAE22:CAF22 CKA22:CKB22 CTW22:CTX22 DDS22:DDT22 DNO22:DNP22 DXK22:DXL22 EHG22:EHH22 ERC22:ERD22 FAY22:FAZ22 FKU22:FKV22 FUQ22:FUR22 GEM22:GEN22 GOI22:GOJ22 GYE22:GYF22 HIA22:HIB22 HRW22:HRX22 IBS22:IBT22 ILO22:ILP22 IVK22:IVL22 JFG22:JFH22 JPC22:JPD22 JYY22:JYZ22 KIU22:KIV22 KSQ22:KSR22 LCM22:LCN22 LMI22:LMJ22 LWE22:LWF22 MGA22:MGB22 MPW22:MPX22 MZS22:MZT22 NJO22:NJP22 NTK22:NTL22 ODG22:ODH22 ONC22:OND22 OWY22:OWZ22 PGU22:PGV22 PQQ22:PQR22 QAM22:QAN22 QKI22:QKJ22 QUE22:QUF22 REA22:REB22 RNW22:RNX22 RXS22:RXT22 SHO22:SHP22 SRK22:SRL22 TBG22:TBH22 TLC22:TLD22 TUY22:TUZ22 UEU22:UEV22 UOQ22:UOR22 UYM22:UYN22 VII22:VIJ22 VSE22:VSF22 WCA22:WCB22 WLW22:WLX22 WVS22:WVT22 K65558:L65558 JG65558:JH65558 TC65558:TD65558 ACY65558:ACZ65558 AMU65558:AMV65558 AWQ65558:AWR65558 BGM65558:BGN65558 BQI65558:BQJ65558 CAE65558:CAF65558 CKA65558:CKB65558 CTW65558:CTX65558 DDS65558:DDT65558 DNO65558:DNP65558 DXK65558:DXL65558 EHG65558:EHH65558 ERC65558:ERD65558 FAY65558:FAZ65558 FKU65558:FKV65558 FUQ65558:FUR65558 GEM65558:GEN65558 GOI65558:GOJ65558 GYE65558:GYF65558 HIA65558:HIB65558 HRW65558:HRX65558 IBS65558:IBT65558 ILO65558:ILP65558 IVK65558:IVL65558 JFG65558:JFH65558 JPC65558:JPD65558 JYY65558:JYZ65558 KIU65558:KIV65558 KSQ65558:KSR65558 LCM65558:LCN65558 LMI65558:LMJ65558 LWE65558:LWF65558 MGA65558:MGB65558 MPW65558:MPX65558 MZS65558:MZT65558 NJO65558:NJP65558 NTK65558:NTL65558 ODG65558:ODH65558 ONC65558:OND65558 OWY65558:OWZ65558 PGU65558:PGV65558 PQQ65558:PQR65558 QAM65558:QAN65558 QKI65558:QKJ65558 QUE65558:QUF65558 REA65558:REB65558 RNW65558:RNX65558 RXS65558:RXT65558 SHO65558:SHP65558 SRK65558:SRL65558 TBG65558:TBH65558 TLC65558:TLD65558 TUY65558:TUZ65558 UEU65558:UEV65558 UOQ65558:UOR65558 UYM65558:UYN65558 VII65558:VIJ65558 VSE65558:VSF65558 WCA65558:WCB65558 WLW65558:WLX65558 WVS65558:WVT65558 K131094:L131094 JG131094:JH131094 TC131094:TD131094 ACY131094:ACZ131094 AMU131094:AMV131094 AWQ131094:AWR131094 BGM131094:BGN131094 BQI131094:BQJ131094 CAE131094:CAF131094 CKA131094:CKB131094 CTW131094:CTX131094 DDS131094:DDT131094 DNO131094:DNP131094 DXK131094:DXL131094 EHG131094:EHH131094 ERC131094:ERD131094 FAY131094:FAZ131094 FKU131094:FKV131094 FUQ131094:FUR131094 GEM131094:GEN131094 GOI131094:GOJ131094 GYE131094:GYF131094 HIA131094:HIB131094 HRW131094:HRX131094 IBS131094:IBT131094 ILO131094:ILP131094 IVK131094:IVL131094 JFG131094:JFH131094 JPC131094:JPD131094 JYY131094:JYZ131094 KIU131094:KIV131094 KSQ131094:KSR131094 LCM131094:LCN131094 LMI131094:LMJ131094 LWE131094:LWF131094 MGA131094:MGB131094 MPW131094:MPX131094 MZS131094:MZT131094 NJO131094:NJP131094 NTK131094:NTL131094 ODG131094:ODH131094 ONC131094:OND131094 OWY131094:OWZ131094 PGU131094:PGV131094 PQQ131094:PQR131094 QAM131094:QAN131094 QKI131094:QKJ131094 QUE131094:QUF131094 REA131094:REB131094 RNW131094:RNX131094 RXS131094:RXT131094 SHO131094:SHP131094 SRK131094:SRL131094 TBG131094:TBH131094 TLC131094:TLD131094 TUY131094:TUZ131094 UEU131094:UEV131094 UOQ131094:UOR131094 UYM131094:UYN131094 VII131094:VIJ131094 VSE131094:VSF131094 WCA131094:WCB131094 WLW131094:WLX131094 WVS131094:WVT131094 K196630:L196630 JG196630:JH196630 TC196630:TD196630 ACY196630:ACZ196630 AMU196630:AMV196630 AWQ196630:AWR196630 BGM196630:BGN196630 BQI196630:BQJ196630 CAE196630:CAF196630 CKA196630:CKB196630 CTW196630:CTX196630 DDS196630:DDT196630 DNO196630:DNP196630 DXK196630:DXL196630 EHG196630:EHH196630 ERC196630:ERD196630 FAY196630:FAZ196630 FKU196630:FKV196630 FUQ196630:FUR196630 GEM196630:GEN196630 GOI196630:GOJ196630 GYE196630:GYF196630 HIA196630:HIB196630 HRW196630:HRX196630 IBS196630:IBT196630 ILO196630:ILP196630 IVK196630:IVL196630 JFG196630:JFH196630 JPC196630:JPD196630 JYY196630:JYZ196630 KIU196630:KIV196630 KSQ196630:KSR196630 LCM196630:LCN196630 LMI196630:LMJ196630 LWE196630:LWF196630 MGA196630:MGB196630 MPW196630:MPX196630 MZS196630:MZT196630 NJO196630:NJP196630 NTK196630:NTL196630 ODG196630:ODH196630 ONC196630:OND196630 OWY196630:OWZ196630 PGU196630:PGV196630 PQQ196630:PQR196630 QAM196630:QAN196630 QKI196630:QKJ196630 QUE196630:QUF196630 REA196630:REB196630 RNW196630:RNX196630 RXS196630:RXT196630 SHO196630:SHP196630 SRK196630:SRL196630 TBG196630:TBH196630 TLC196630:TLD196630 TUY196630:TUZ196630 UEU196630:UEV196630 UOQ196630:UOR196630 UYM196630:UYN196630 VII196630:VIJ196630 VSE196630:VSF196630 WCA196630:WCB196630 WLW196630:WLX196630 WVS196630:WVT196630 K262166:L262166 JG262166:JH262166 TC262166:TD262166 ACY262166:ACZ262166 AMU262166:AMV262166 AWQ262166:AWR262166 BGM262166:BGN262166 BQI262166:BQJ262166 CAE262166:CAF262166 CKA262166:CKB262166 CTW262166:CTX262166 DDS262166:DDT262166 DNO262166:DNP262166 DXK262166:DXL262166 EHG262166:EHH262166 ERC262166:ERD262166 FAY262166:FAZ262166 FKU262166:FKV262166 FUQ262166:FUR262166 GEM262166:GEN262166 GOI262166:GOJ262166 GYE262166:GYF262166 HIA262166:HIB262166 HRW262166:HRX262166 IBS262166:IBT262166 ILO262166:ILP262166 IVK262166:IVL262166 JFG262166:JFH262166 JPC262166:JPD262166 JYY262166:JYZ262166 KIU262166:KIV262166 KSQ262166:KSR262166 LCM262166:LCN262166 LMI262166:LMJ262166 LWE262166:LWF262166 MGA262166:MGB262166 MPW262166:MPX262166 MZS262166:MZT262166 NJO262166:NJP262166 NTK262166:NTL262166 ODG262166:ODH262166 ONC262166:OND262166 OWY262166:OWZ262166 PGU262166:PGV262166 PQQ262166:PQR262166 QAM262166:QAN262166 QKI262166:QKJ262166 QUE262166:QUF262166 REA262166:REB262166 RNW262166:RNX262166 RXS262166:RXT262166 SHO262166:SHP262166 SRK262166:SRL262166 TBG262166:TBH262166 TLC262166:TLD262166 TUY262166:TUZ262166 UEU262166:UEV262166 UOQ262166:UOR262166 UYM262166:UYN262166 VII262166:VIJ262166 VSE262166:VSF262166 WCA262166:WCB262166 WLW262166:WLX262166 WVS262166:WVT262166 K327702:L327702 JG327702:JH327702 TC327702:TD327702 ACY327702:ACZ327702 AMU327702:AMV327702 AWQ327702:AWR327702 BGM327702:BGN327702 BQI327702:BQJ327702 CAE327702:CAF327702 CKA327702:CKB327702 CTW327702:CTX327702 DDS327702:DDT327702 DNO327702:DNP327702 DXK327702:DXL327702 EHG327702:EHH327702 ERC327702:ERD327702 FAY327702:FAZ327702 FKU327702:FKV327702 FUQ327702:FUR327702 GEM327702:GEN327702 GOI327702:GOJ327702 GYE327702:GYF327702 HIA327702:HIB327702 HRW327702:HRX327702 IBS327702:IBT327702 ILO327702:ILP327702 IVK327702:IVL327702 JFG327702:JFH327702 JPC327702:JPD327702 JYY327702:JYZ327702 KIU327702:KIV327702 KSQ327702:KSR327702 LCM327702:LCN327702 LMI327702:LMJ327702 LWE327702:LWF327702 MGA327702:MGB327702 MPW327702:MPX327702 MZS327702:MZT327702 NJO327702:NJP327702 NTK327702:NTL327702 ODG327702:ODH327702 ONC327702:OND327702 OWY327702:OWZ327702 PGU327702:PGV327702 PQQ327702:PQR327702 QAM327702:QAN327702 QKI327702:QKJ327702 QUE327702:QUF327702 REA327702:REB327702 RNW327702:RNX327702 RXS327702:RXT327702 SHO327702:SHP327702 SRK327702:SRL327702 TBG327702:TBH327702 TLC327702:TLD327702 TUY327702:TUZ327702 UEU327702:UEV327702 UOQ327702:UOR327702 UYM327702:UYN327702 VII327702:VIJ327702 VSE327702:VSF327702 WCA327702:WCB327702 WLW327702:WLX327702 WVS327702:WVT327702 K393238:L393238 JG393238:JH393238 TC393238:TD393238 ACY393238:ACZ393238 AMU393238:AMV393238 AWQ393238:AWR393238 BGM393238:BGN393238 BQI393238:BQJ393238 CAE393238:CAF393238 CKA393238:CKB393238 CTW393238:CTX393238 DDS393238:DDT393238 DNO393238:DNP393238 DXK393238:DXL393238 EHG393238:EHH393238 ERC393238:ERD393238 FAY393238:FAZ393238 FKU393238:FKV393238 FUQ393238:FUR393238 GEM393238:GEN393238 GOI393238:GOJ393238 GYE393238:GYF393238 HIA393238:HIB393238 HRW393238:HRX393238 IBS393238:IBT393238 ILO393238:ILP393238 IVK393238:IVL393238 JFG393238:JFH393238 JPC393238:JPD393238 JYY393238:JYZ393238 KIU393238:KIV393238 KSQ393238:KSR393238 LCM393238:LCN393238 LMI393238:LMJ393238 LWE393238:LWF393238 MGA393238:MGB393238 MPW393238:MPX393238 MZS393238:MZT393238 NJO393238:NJP393238 NTK393238:NTL393238 ODG393238:ODH393238 ONC393238:OND393238 OWY393238:OWZ393238 PGU393238:PGV393238 PQQ393238:PQR393238 QAM393238:QAN393238 QKI393238:QKJ393238 QUE393238:QUF393238 REA393238:REB393238 RNW393238:RNX393238 RXS393238:RXT393238 SHO393238:SHP393238 SRK393238:SRL393238 TBG393238:TBH393238 TLC393238:TLD393238 TUY393238:TUZ393238 UEU393238:UEV393238 UOQ393238:UOR393238 UYM393238:UYN393238 VII393238:VIJ393238 VSE393238:VSF393238 WCA393238:WCB393238 WLW393238:WLX393238 WVS393238:WVT393238 K458774:L458774 JG458774:JH458774 TC458774:TD458774 ACY458774:ACZ458774 AMU458774:AMV458774 AWQ458774:AWR458774 BGM458774:BGN458774 BQI458774:BQJ458774 CAE458774:CAF458774 CKA458774:CKB458774 CTW458774:CTX458774 DDS458774:DDT458774 DNO458774:DNP458774 DXK458774:DXL458774 EHG458774:EHH458774 ERC458774:ERD458774 FAY458774:FAZ458774 FKU458774:FKV458774 FUQ458774:FUR458774 GEM458774:GEN458774 GOI458774:GOJ458774 GYE458774:GYF458774 HIA458774:HIB458774 HRW458774:HRX458774 IBS458774:IBT458774 ILO458774:ILP458774 IVK458774:IVL458774 JFG458774:JFH458774 JPC458774:JPD458774 JYY458774:JYZ458774 KIU458774:KIV458774 KSQ458774:KSR458774 LCM458774:LCN458774 LMI458774:LMJ458774 LWE458774:LWF458774 MGA458774:MGB458774 MPW458774:MPX458774 MZS458774:MZT458774 NJO458774:NJP458774 NTK458774:NTL458774 ODG458774:ODH458774 ONC458774:OND458774 OWY458774:OWZ458774 PGU458774:PGV458774 PQQ458774:PQR458774 QAM458774:QAN458774 QKI458774:QKJ458774 QUE458774:QUF458774 REA458774:REB458774 RNW458774:RNX458774 RXS458774:RXT458774 SHO458774:SHP458774 SRK458774:SRL458774 TBG458774:TBH458774 TLC458774:TLD458774 TUY458774:TUZ458774 UEU458774:UEV458774 UOQ458774:UOR458774 UYM458774:UYN458774 VII458774:VIJ458774 VSE458774:VSF458774 WCA458774:WCB458774 WLW458774:WLX458774 WVS458774:WVT458774 K524310:L524310 JG524310:JH524310 TC524310:TD524310 ACY524310:ACZ524310 AMU524310:AMV524310 AWQ524310:AWR524310 BGM524310:BGN524310 BQI524310:BQJ524310 CAE524310:CAF524310 CKA524310:CKB524310 CTW524310:CTX524310 DDS524310:DDT524310 DNO524310:DNP524310 DXK524310:DXL524310 EHG524310:EHH524310 ERC524310:ERD524310 FAY524310:FAZ524310 FKU524310:FKV524310 FUQ524310:FUR524310 GEM524310:GEN524310 GOI524310:GOJ524310 GYE524310:GYF524310 HIA524310:HIB524310 HRW524310:HRX524310 IBS524310:IBT524310 ILO524310:ILP524310 IVK524310:IVL524310 JFG524310:JFH524310 JPC524310:JPD524310 JYY524310:JYZ524310 KIU524310:KIV524310 KSQ524310:KSR524310 LCM524310:LCN524310 LMI524310:LMJ524310 LWE524310:LWF524310 MGA524310:MGB524310 MPW524310:MPX524310 MZS524310:MZT524310 NJO524310:NJP524310 NTK524310:NTL524310 ODG524310:ODH524310 ONC524310:OND524310 OWY524310:OWZ524310 PGU524310:PGV524310 PQQ524310:PQR524310 QAM524310:QAN524310 QKI524310:QKJ524310 QUE524310:QUF524310 REA524310:REB524310 RNW524310:RNX524310 RXS524310:RXT524310 SHO524310:SHP524310 SRK524310:SRL524310 TBG524310:TBH524310 TLC524310:TLD524310 TUY524310:TUZ524310 UEU524310:UEV524310 UOQ524310:UOR524310 UYM524310:UYN524310 VII524310:VIJ524310 VSE524310:VSF524310 WCA524310:WCB524310 WLW524310:WLX524310 WVS524310:WVT524310 K589846:L589846 JG589846:JH589846 TC589846:TD589846 ACY589846:ACZ589846 AMU589846:AMV589846 AWQ589846:AWR589846 BGM589846:BGN589846 BQI589846:BQJ589846 CAE589846:CAF589846 CKA589846:CKB589846 CTW589846:CTX589846 DDS589846:DDT589846 DNO589846:DNP589846 DXK589846:DXL589846 EHG589846:EHH589846 ERC589846:ERD589846 FAY589846:FAZ589846 FKU589846:FKV589846 FUQ589846:FUR589846 GEM589846:GEN589846 GOI589846:GOJ589846 GYE589846:GYF589846 HIA589846:HIB589846 HRW589846:HRX589846 IBS589846:IBT589846 ILO589846:ILP589846 IVK589846:IVL589846 JFG589846:JFH589846 JPC589846:JPD589846 JYY589846:JYZ589846 KIU589846:KIV589846 KSQ589846:KSR589846 LCM589846:LCN589846 LMI589846:LMJ589846 LWE589846:LWF589846 MGA589846:MGB589846 MPW589846:MPX589846 MZS589846:MZT589846 NJO589846:NJP589846 NTK589846:NTL589846 ODG589846:ODH589846 ONC589846:OND589846 OWY589846:OWZ589846 PGU589846:PGV589846 PQQ589846:PQR589846 QAM589846:QAN589846 QKI589846:QKJ589846 QUE589846:QUF589846 REA589846:REB589846 RNW589846:RNX589846 RXS589846:RXT589846 SHO589846:SHP589846 SRK589846:SRL589846 TBG589846:TBH589846 TLC589846:TLD589846 TUY589846:TUZ589846 UEU589846:UEV589846 UOQ589846:UOR589846 UYM589846:UYN589846 VII589846:VIJ589846 VSE589846:VSF589846 WCA589846:WCB589846 WLW589846:WLX589846 WVS589846:WVT589846 K655382:L655382 JG655382:JH655382 TC655382:TD655382 ACY655382:ACZ655382 AMU655382:AMV655382 AWQ655382:AWR655382 BGM655382:BGN655382 BQI655382:BQJ655382 CAE655382:CAF655382 CKA655382:CKB655382 CTW655382:CTX655382 DDS655382:DDT655382 DNO655382:DNP655382 DXK655382:DXL655382 EHG655382:EHH655382 ERC655382:ERD655382 FAY655382:FAZ655382 FKU655382:FKV655382 FUQ655382:FUR655382 GEM655382:GEN655382 GOI655382:GOJ655382 GYE655382:GYF655382 HIA655382:HIB655382 HRW655382:HRX655382 IBS655382:IBT655382 ILO655382:ILP655382 IVK655382:IVL655382 JFG655382:JFH655382 JPC655382:JPD655382 JYY655382:JYZ655382 KIU655382:KIV655382 KSQ655382:KSR655382 LCM655382:LCN655382 LMI655382:LMJ655382 LWE655382:LWF655382 MGA655382:MGB655382 MPW655382:MPX655382 MZS655382:MZT655382 NJO655382:NJP655382 NTK655382:NTL655382 ODG655382:ODH655382 ONC655382:OND655382 OWY655382:OWZ655382 PGU655382:PGV655382 PQQ655382:PQR655382 QAM655382:QAN655382 QKI655382:QKJ655382 QUE655382:QUF655382 REA655382:REB655382 RNW655382:RNX655382 RXS655382:RXT655382 SHO655382:SHP655382 SRK655382:SRL655382 TBG655382:TBH655382 TLC655382:TLD655382 TUY655382:TUZ655382 UEU655382:UEV655382 UOQ655382:UOR655382 UYM655382:UYN655382 VII655382:VIJ655382 VSE655382:VSF655382 WCA655382:WCB655382 WLW655382:WLX655382 WVS655382:WVT655382 K720918:L720918 JG720918:JH720918 TC720918:TD720918 ACY720918:ACZ720918 AMU720918:AMV720918 AWQ720918:AWR720918 BGM720918:BGN720918 BQI720918:BQJ720918 CAE720918:CAF720918 CKA720918:CKB720918 CTW720918:CTX720918 DDS720918:DDT720918 DNO720918:DNP720918 DXK720918:DXL720918 EHG720918:EHH720918 ERC720918:ERD720918 FAY720918:FAZ720918 FKU720918:FKV720918 FUQ720918:FUR720918 GEM720918:GEN720918 GOI720918:GOJ720918 GYE720918:GYF720918 HIA720918:HIB720918 HRW720918:HRX720918 IBS720918:IBT720918 ILO720918:ILP720918 IVK720918:IVL720918 JFG720918:JFH720918 JPC720918:JPD720918 JYY720918:JYZ720918 KIU720918:KIV720918 KSQ720918:KSR720918 LCM720918:LCN720918 LMI720918:LMJ720918 LWE720918:LWF720918 MGA720918:MGB720918 MPW720918:MPX720918 MZS720918:MZT720918 NJO720918:NJP720918 NTK720918:NTL720918 ODG720918:ODH720918 ONC720918:OND720918 OWY720918:OWZ720918 PGU720918:PGV720918 PQQ720918:PQR720918 QAM720918:QAN720918 QKI720918:QKJ720918 QUE720918:QUF720918 REA720918:REB720918 RNW720918:RNX720918 RXS720918:RXT720918 SHO720918:SHP720918 SRK720918:SRL720918 TBG720918:TBH720918 TLC720918:TLD720918 TUY720918:TUZ720918 UEU720918:UEV720918 UOQ720918:UOR720918 UYM720918:UYN720918 VII720918:VIJ720918 VSE720918:VSF720918 WCA720918:WCB720918 WLW720918:WLX720918 WVS720918:WVT720918 K786454:L786454 JG786454:JH786454 TC786454:TD786454 ACY786454:ACZ786454 AMU786454:AMV786454 AWQ786454:AWR786454 BGM786454:BGN786454 BQI786454:BQJ786454 CAE786454:CAF786454 CKA786454:CKB786454 CTW786454:CTX786454 DDS786454:DDT786454 DNO786454:DNP786454 DXK786454:DXL786454 EHG786454:EHH786454 ERC786454:ERD786454 FAY786454:FAZ786454 FKU786454:FKV786454 FUQ786454:FUR786454 GEM786454:GEN786454 GOI786454:GOJ786454 GYE786454:GYF786454 HIA786454:HIB786454 HRW786454:HRX786454 IBS786454:IBT786454 ILO786454:ILP786454 IVK786454:IVL786454 JFG786454:JFH786454 JPC786454:JPD786454 JYY786454:JYZ786454 KIU786454:KIV786454 KSQ786454:KSR786454 LCM786454:LCN786454 LMI786454:LMJ786454 LWE786454:LWF786454 MGA786454:MGB786454 MPW786454:MPX786454 MZS786454:MZT786454 NJO786454:NJP786454 NTK786454:NTL786454 ODG786454:ODH786454 ONC786454:OND786454 OWY786454:OWZ786454 PGU786454:PGV786454 PQQ786454:PQR786454 QAM786454:QAN786454 QKI786454:QKJ786454 QUE786454:QUF786454 REA786454:REB786454 RNW786454:RNX786454 RXS786454:RXT786454 SHO786454:SHP786454 SRK786454:SRL786454 TBG786454:TBH786454 TLC786454:TLD786454 TUY786454:TUZ786454 UEU786454:UEV786454 UOQ786454:UOR786454 UYM786454:UYN786454 VII786454:VIJ786454 VSE786454:VSF786454 WCA786454:WCB786454 WLW786454:WLX786454 WVS786454:WVT786454 K851990:L851990 JG851990:JH851990 TC851990:TD851990 ACY851990:ACZ851990 AMU851990:AMV851990 AWQ851990:AWR851990 BGM851990:BGN851990 BQI851990:BQJ851990 CAE851990:CAF851990 CKA851990:CKB851990 CTW851990:CTX851990 DDS851990:DDT851990 DNO851990:DNP851990 DXK851990:DXL851990 EHG851990:EHH851990 ERC851990:ERD851990 FAY851990:FAZ851990 FKU851990:FKV851990 FUQ851990:FUR851990 GEM851990:GEN851990 GOI851990:GOJ851990 GYE851990:GYF851990 HIA851990:HIB851990 HRW851990:HRX851990 IBS851990:IBT851990 ILO851990:ILP851990 IVK851990:IVL851990 JFG851990:JFH851990 JPC851990:JPD851990 JYY851990:JYZ851990 KIU851990:KIV851990 KSQ851990:KSR851990 LCM851990:LCN851990 LMI851990:LMJ851990 LWE851990:LWF851990 MGA851990:MGB851990 MPW851990:MPX851990 MZS851990:MZT851990 NJO851990:NJP851990 NTK851990:NTL851990 ODG851990:ODH851990 ONC851990:OND851990 OWY851990:OWZ851990 PGU851990:PGV851990 PQQ851990:PQR851990 QAM851990:QAN851990 QKI851990:QKJ851990 QUE851990:QUF851990 REA851990:REB851990 RNW851990:RNX851990 RXS851990:RXT851990 SHO851990:SHP851990 SRK851990:SRL851990 TBG851990:TBH851990 TLC851990:TLD851990 TUY851990:TUZ851990 UEU851990:UEV851990 UOQ851990:UOR851990 UYM851990:UYN851990 VII851990:VIJ851990 VSE851990:VSF851990 WCA851990:WCB851990 WLW851990:WLX851990 WVS851990:WVT851990 K917526:L917526 JG917526:JH917526 TC917526:TD917526 ACY917526:ACZ917526 AMU917526:AMV917526 AWQ917526:AWR917526 BGM917526:BGN917526 BQI917526:BQJ917526 CAE917526:CAF917526 CKA917526:CKB917526 CTW917526:CTX917526 DDS917526:DDT917526 DNO917526:DNP917526 DXK917526:DXL917526 EHG917526:EHH917526 ERC917526:ERD917526 FAY917526:FAZ917526 FKU917526:FKV917526 FUQ917526:FUR917526 GEM917526:GEN917526 GOI917526:GOJ917526 GYE917526:GYF917526 HIA917526:HIB917526 HRW917526:HRX917526 IBS917526:IBT917526 ILO917526:ILP917526 IVK917526:IVL917526 JFG917526:JFH917526 JPC917526:JPD917526 JYY917526:JYZ917526 KIU917526:KIV917526 KSQ917526:KSR917526 LCM917526:LCN917526 LMI917526:LMJ917526 LWE917526:LWF917526 MGA917526:MGB917526 MPW917526:MPX917526 MZS917526:MZT917526 NJO917526:NJP917526 NTK917526:NTL917526 ODG917526:ODH917526 ONC917526:OND917526 OWY917526:OWZ917526 PGU917526:PGV917526 PQQ917526:PQR917526 QAM917526:QAN917526 QKI917526:QKJ917526 QUE917526:QUF917526 REA917526:REB917526 RNW917526:RNX917526 RXS917526:RXT917526 SHO917526:SHP917526 SRK917526:SRL917526 TBG917526:TBH917526 TLC917526:TLD917526 TUY917526:TUZ917526 UEU917526:UEV917526 UOQ917526:UOR917526 UYM917526:UYN917526 VII917526:VIJ917526 VSE917526:VSF917526 WCA917526:WCB917526 WLW917526:WLX917526 WVS917526:WVT917526 K983062:L983062 JG983062:JH983062 TC983062:TD983062 ACY983062:ACZ983062 AMU983062:AMV983062 AWQ983062:AWR983062 BGM983062:BGN983062 BQI983062:BQJ983062 CAE983062:CAF983062 CKA983062:CKB983062 CTW983062:CTX983062 DDS983062:DDT983062 DNO983062:DNP983062 DXK983062:DXL983062 EHG983062:EHH983062 ERC983062:ERD983062 FAY983062:FAZ983062 FKU983062:FKV983062 FUQ983062:FUR983062 GEM983062:GEN983062 GOI983062:GOJ983062 GYE983062:GYF983062 HIA983062:HIB983062 HRW983062:HRX983062 IBS983062:IBT983062 ILO983062:ILP983062 IVK983062:IVL983062 JFG983062:JFH983062 JPC983062:JPD983062 JYY983062:JYZ983062 KIU983062:KIV983062 KSQ983062:KSR983062 LCM983062:LCN983062 LMI983062:LMJ983062 LWE983062:LWF983062 MGA983062:MGB983062 MPW983062:MPX983062 MZS983062:MZT983062 NJO983062:NJP983062 NTK983062:NTL983062 ODG983062:ODH983062 ONC983062:OND983062 OWY983062:OWZ983062 PGU983062:PGV983062 PQQ983062:PQR983062 QAM983062:QAN983062 QKI983062:QKJ983062 QUE983062:QUF983062 REA983062:REB983062 RNW983062:RNX983062 RXS983062:RXT983062 SHO983062:SHP983062 SRK983062:SRL983062 TBG983062:TBH983062 TLC983062:TLD983062 TUY983062:TUZ983062 UEU983062:UEV983062 UOQ983062:UOR983062 UYM983062:UYN983062 VII983062:VIJ983062 VSE983062:VSF983062 WCA983062:WCB983062 WLW983062:WLX983062 WVS983062:WVT983062 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formula1>0</formula1>
      <formula2>99999</formula2>
    </dataValidation>
    <dataValidation type="whole" allowBlank="1" showInputMessage="1" showErrorMessage="1" errorTitle="Chybná hodnota" error="Zadaná hodnota musí být celé nezáporné číslo menší nebo rovno 25." sqref="F13:F16 JB13:JB16 SX13:SX16 ACT13:ACT16 AMP13:AMP16 AWL13:AWL16 BGH13:BGH16 BQD13:BQD16 BZZ13:BZZ16 CJV13:CJV16 CTR13:CTR16 DDN13:DDN16 DNJ13:DNJ16 DXF13:DXF16 EHB13:EHB16 EQX13:EQX16 FAT13:FAT16 FKP13:FKP16 FUL13:FUL16 GEH13:GEH16 GOD13:GOD16 GXZ13:GXZ16 HHV13:HHV16 HRR13:HRR16 IBN13:IBN16 ILJ13:ILJ16 IVF13:IVF16 JFB13:JFB16 JOX13:JOX16 JYT13:JYT16 KIP13:KIP16 KSL13:KSL16 LCH13:LCH16 LMD13:LMD16 LVZ13:LVZ16 MFV13:MFV16 MPR13:MPR16 MZN13:MZN16 NJJ13:NJJ16 NTF13:NTF16 ODB13:ODB16 OMX13:OMX16 OWT13:OWT16 PGP13:PGP16 PQL13:PQL16 QAH13:QAH16 QKD13:QKD16 QTZ13:QTZ16 RDV13:RDV16 RNR13:RNR16 RXN13:RXN16 SHJ13:SHJ16 SRF13:SRF16 TBB13:TBB16 TKX13:TKX16 TUT13:TUT16 UEP13:UEP16 UOL13:UOL16 UYH13:UYH16 VID13:VID16 VRZ13:VRZ16 WBV13:WBV16 WLR13:WLR16 WVN13:WVN16 F65549:F65552 JB65549:JB65552 SX65549:SX65552 ACT65549:ACT65552 AMP65549:AMP65552 AWL65549:AWL65552 BGH65549:BGH65552 BQD65549:BQD65552 BZZ65549:BZZ65552 CJV65549:CJV65552 CTR65549:CTR65552 DDN65549:DDN65552 DNJ65549:DNJ65552 DXF65549:DXF65552 EHB65549:EHB65552 EQX65549:EQX65552 FAT65549:FAT65552 FKP65549:FKP65552 FUL65549:FUL65552 GEH65549:GEH65552 GOD65549:GOD65552 GXZ65549:GXZ65552 HHV65549:HHV65552 HRR65549:HRR65552 IBN65549:IBN65552 ILJ65549:ILJ65552 IVF65549:IVF65552 JFB65549:JFB65552 JOX65549:JOX65552 JYT65549:JYT65552 KIP65549:KIP65552 KSL65549:KSL65552 LCH65549:LCH65552 LMD65549:LMD65552 LVZ65549:LVZ65552 MFV65549:MFV65552 MPR65549:MPR65552 MZN65549:MZN65552 NJJ65549:NJJ65552 NTF65549:NTF65552 ODB65549:ODB65552 OMX65549:OMX65552 OWT65549:OWT65552 PGP65549:PGP65552 PQL65549:PQL65552 QAH65549:QAH65552 QKD65549:QKD65552 QTZ65549:QTZ65552 RDV65549:RDV65552 RNR65549:RNR65552 RXN65549:RXN65552 SHJ65549:SHJ65552 SRF65549:SRF65552 TBB65549:TBB65552 TKX65549:TKX65552 TUT65549:TUT65552 UEP65549:UEP65552 UOL65549:UOL65552 UYH65549:UYH65552 VID65549:VID65552 VRZ65549:VRZ65552 WBV65549:WBV65552 WLR65549:WLR65552 WVN65549:WVN65552 F131085:F131088 JB131085:JB131088 SX131085:SX131088 ACT131085:ACT131088 AMP131085:AMP131088 AWL131085:AWL131088 BGH131085:BGH131088 BQD131085:BQD131088 BZZ131085:BZZ131088 CJV131085:CJV131088 CTR131085:CTR131088 DDN131085:DDN131088 DNJ131085:DNJ131088 DXF131085:DXF131088 EHB131085:EHB131088 EQX131085:EQX131088 FAT131085:FAT131088 FKP131085:FKP131088 FUL131085:FUL131088 GEH131085:GEH131088 GOD131085:GOD131088 GXZ131085:GXZ131088 HHV131085:HHV131088 HRR131085:HRR131088 IBN131085:IBN131088 ILJ131085:ILJ131088 IVF131085:IVF131088 JFB131085:JFB131088 JOX131085:JOX131088 JYT131085:JYT131088 KIP131085:KIP131088 KSL131085:KSL131088 LCH131085:LCH131088 LMD131085:LMD131088 LVZ131085:LVZ131088 MFV131085:MFV131088 MPR131085:MPR131088 MZN131085:MZN131088 NJJ131085:NJJ131088 NTF131085:NTF131088 ODB131085:ODB131088 OMX131085:OMX131088 OWT131085:OWT131088 PGP131085:PGP131088 PQL131085:PQL131088 QAH131085:QAH131088 QKD131085:QKD131088 QTZ131085:QTZ131088 RDV131085:RDV131088 RNR131085:RNR131088 RXN131085:RXN131088 SHJ131085:SHJ131088 SRF131085:SRF131088 TBB131085:TBB131088 TKX131085:TKX131088 TUT131085:TUT131088 UEP131085:UEP131088 UOL131085:UOL131088 UYH131085:UYH131088 VID131085:VID131088 VRZ131085:VRZ131088 WBV131085:WBV131088 WLR131085:WLR131088 WVN131085:WVN131088 F196621:F196624 JB196621:JB196624 SX196621:SX196624 ACT196621:ACT196624 AMP196621:AMP196624 AWL196621:AWL196624 BGH196621:BGH196624 BQD196621:BQD196624 BZZ196621:BZZ196624 CJV196621:CJV196624 CTR196621:CTR196624 DDN196621:DDN196624 DNJ196621:DNJ196624 DXF196621:DXF196624 EHB196621:EHB196624 EQX196621:EQX196624 FAT196621:FAT196624 FKP196621:FKP196624 FUL196621:FUL196624 GEH196621:GEH196624 GOD196621:GOD196624 GXZ196621:GXZ196624 HHV196621:HHV196624 HRR196621:HRR196624 IBN196621:IBN196624 ILJ196621:ILJ196624 IVF196621:IVF196624 JFB196621:JFB196624 JOX196621:JOX196624 JYT196621:JYT196624 KIP196621:KIP196624 KSL196621:KSL196624 LCH196621:LCH196624 LMD196621:LMD196624 LVZ196621:LVZ196624 MFV196621:MFV196624 MPR196621:MPR196624 MZN196621:MZN196624 NJJ196621:NJJ196624 NTF196621:NTF196624 ODB196621:ODB196624 OMX196621:OMX196624 OWT196621:OWT196624 PGP196621:PGP196624 PQL196621:PQL196624 QAH196621:QAH196624 QKD196621:QKD196624 QTZ196621:QTZ196624 RDV196621:RDV196624 RNR196621:RNR196624 RXN196621:RXN196624 SHJ196621:SHJ196624 SRF196621:SRF196624 TBB196621:TBB196624 TKX196621:TKX196624 TUT196621:TUT196624 UEP196621:UEP196624 UOL196621:UOL196624 UYH196621:UYH196624 VID196621:VID196624 VRZ196621:VRZ196624 WBV196621:WBV196624 WLR196621:WLR196624 WVN196621:WVN196624 F262157:F262160 JB262157:JB262160 SX262157:SX262160 ACT262157:ACT262160 AMP262157:AMP262160 AWL262157:AWL262160 BGH262157:BGH262160 BQD262157:BQD262160 BZZ262157:BZZ262160 CJV262157:CJV262160 CTR262157:CTR262160 DDN262157:DDN262160 DNJ262157:DNJ262160 DXF262157:DXF262160 EHB262157:EHB262160 EQX262157:EQX262160 FAT262157:FAT262160 FKP262157:FKP262160 FUL262157:FUL262160 GEH262157:GEH262160 GOD262157:GOD262160 GXZ262157:GXZ262160 HHV262157:HHV262160 HRR262157:HRR262160 IBN262157:IBN262160 ILJ262157:ILJ262160 IVF262157:IVF262160 JFB262157:JFB262160 JOX262157:JOX262160 JYT262157:JYT262160 KIP262157:KIP262160 KSL262157:KSL262160 LCH262157:LCH262160 LMD262157:LMD262160 LVZ262157:LVZ262160 MFV262157:MFV262160 MPR262157:MPR262160 MZN262157:MZN262160 NJJ262157:NJJ262160 NTF262157:NTF262160 ODB262157:ODB262160 OMX262157:OMX262160 OWT262157:OWT262160 PGP262157:PGP262160 PQL262157:PQL262160 QAH262157:QAH262160 QKD262157:QKD262160 QTZ262157:QTZ262160 RDV262157:RDV262160 RNR262157:RNR262160 RXN262157:RXN262160 SHJ262157:SHJ262160 SRF262157:SRF262160 TBB262157:TBB262160 TKX262157:TKX262160 TUT262157:TUT262160 UEP262157:UEP262160 UOL262157:UOL262160 UYH262157:UYH262160 VID262157:VID262160 VRZ262157:VRZ262160 WBV262157:WBV262160 WLR262157:WLR262160 WVN262157:WVN262160 F327693:F327696 JB327693:JB327696 SX327693:SX327696 ACT327693:ACT327696 AMP327693:AMP327696 AWL327693:AWL327696 BGH327693:BGH327696 BQD327693:BQD327696 BZZ327693:BZZ327696 CJV327693:CJV327696 CTR327693:CTR327696 DDN327693:DDN327696 DNJ327693:DNJ327696 DXF327693:DXF327696 EHB327693:EHB327696 EQX327693:EQX327696 FAT327693:FAT327696 FKP327693:FKP327696 FUL327693:FUL327696 GEH327693:GEH327696 GOD327693:GOD327696 GXZ327693:GXZ327696 HHV327693:HHV327696 HRR327693:HRR327696 IBN327693:IBN327696 ILJ327693:ILJ327696 IVF327693:IVF327696 JFB327693:JFB327696 JOX327693:JOX327696 JYT327693:JYT327696 KIP327693:KIP327696 KSL327693:KSL327696 LCH327693:LCH327696 LMD327693:LMD327696 LVZ327693:LVZ327696 MFV327693:MFV327696 MPR327693:MPR327696 MZN327693:MZN327696 NJJ327693:NJJ327696 NTF327693:NTF327696 ODB327693:ODB327696 OMX327693:OMX327696 OWT327693:OWT327696 PGP327693:PGP327696 PQL327693:PQL327696 QAH327693:QAH327696 QKD327693:QKD327696 QTZ327693:QTZ327696 RDV327693:RDV327696 RNR327693:RNR327696 RXN327693:RXN327696 SHJ327693:SHJ327696 SRF327693:SRF327696 TBB327693:TBB327696 TKX327693:TKX327696 TUT327693:TUT327696 UEP327693:UEP327696 UOL327693:UOL327696 UYH327693:UYH327696 VID327693:VID327696 VRZ327693:VRZ327696 WBV327693:WBV327696 WLR327693:WLR327696 WVN327693:WVN327696 F393229:F393232 JB393229:JB393232 SX393229:SX393232 ACT393229:ACT393232 AMP393229:AMP393232 AWL393229:AWL393232 BGH393229:BGH393232 BQD393229:BQD393232 BZZ393229:BZZ393232 CJV393229:CJV393232 CTR393229:CTR393232 DDN393229:DDN393232 DNJ393229:DNJ393232 DXF393229:DXF393232 EHB393229:EHB393232 EQX393229:EQX393232 FAT393229:FAT393232 FKP393229:FKP393232 FUL393229:FUL393232 GEH393229:GEH393232 GOD393229:GOD393232 GXZ393229:GXZ393232 HHV393229:HHV393232 HRR393229:HRR393232 IBN393229:IBN393232 ILJ393229:ILJ393232 IVF393229:IVF393232 JFB393229:JFB393232 JOX393229:JOX393232 JYT393229:JYT393232 KIP393229:KIP393232 KSL393229:KSL393232 LCH393229:LCH393232 LMD393229:LMD393232 LVZ393229:LVZ393232 MFV393229:MFV393232 MPR393229:MPR393232 MZN393229:MZN393232 NJJ393229:NJJ393232 NTF393229:NTF393232 ODB393229:ODB393232 OMX393229:OMX393232 OWT393229:OWT393232 PGP393229:PGP393232 PQL393229:PQL393232 QAH393229:QAH393232 QKD393229:QKD393232 QTZ393229:QTZ393232 RDV393229:RDV393232 RNR393229:RNR393232 RXN393229:RXN393232 SHJ393229:SHJ393232 SRF393229:SRF393232 TBB393229:TBB393232 TKX393229:TKX393232 TUT393229:TUT393232 UEP393229:UEP393232 UOL393229:UOL393232 UYH393229:UYH393232 VID393229:VID393232 VRZ393229:VRZ393232 WBV393229:WBV393232 WLR393229:WLR393232 WVN393229:WVN393232 F458765:F458768 JB458765:JB458768 SX458765:SX458768 ACT458765:ACT458768 AMP458765:AMP458768 AWL458765:AWL458768 BGH458765:BGH458768 BQD458765:BQD458768 BZZ458765:BZZ458768 CJV458765:CJV458768 CTR458765:CTR458768 DDN458765:DDN458768 DNJ458765:DNJ458768 DXF458765:DXF458768 EHB458765:EHB458768 EQX458765:EQX458768 FAT458765:FAT458768 FKP458765:FKP458768 FUL458765:FUL458768 GEH458765:GEH458768 GOD458765:GOD458768 GXZ458765:GXZ458768 HHV458765:HHV458768 HRR458765:HRR458768 IBN458765:IBN458768 ILJ458765:ILJ458768 IVF458765:IVF458768 JFB458765:JFB458768 JOX458765:JOX458768 JYT458765:JYT458768 KIP458765:KIP458768 KSL458765:KSL458768 LCH458765:LCH458768 LMD458765:LMD458768 LVZ458765:LVZ458768 MFV458765:MFV458768 MPR458765:MPR458768 MZN458765:MZN458768 NJJ458765:NJJ458768 NTF458765:NTF458768 ODB458765:ODB458768 OMX458765:OMX458768 OWT458765:OWT458768 PGP458765:PGP458768 PQL458765:PQL458768 QAH458765:QAH458768 QKD458765:QKD458768 QTZ458765:QTZ458768 RDV458765:RDV458768 RNR458765:RNR458768 RXN458765:RXN458768 SHJ458765:SHJ458768 SRF458765:SRF458768 TBB458765:TBB458768 TKX458765:TKX458768 TUT458765:TUT458768 UEP458765:UEP458768 UOL458765:UOL458768 UYH458765:UYH458768 VID458765:VID458768 VRZ458765:VRZ458768 WBV458765:WBV458768 WLR458765:WLR458768 WVN458765:WVN458768 F524301:F524304 JB524301:JB524304 SX524301:SX524304 ACT524301:ACT524304 AMP524301:AMP524304 AWL524301:AWL524304 BGH524301:BGH524304 BQD524301:BQD524304 BZZ524301:BZZ524304 CJV524301:CJV524304 CTR524301:CTR524304 DDN524301:DDN524304 DNJ524301:DNJ524304 DXF524301:DXF524304 EHB524301:EHB524304 EQX524301:EQX524304 FAT524301:FAT524304 FKP524301:FKP524304 FUL524301:FUL524304 GEH524301:GEH524304 GOD524301:GOD524304 GXZ524301:GXZ524304 HHV524301:HHV524304 HRR524301:HRR524304 IBN524301:IBN524304 ILJ524301:ILJ524304 IVF524301:IVF524304 JFB524301:JFB524304 JOX524301:JOX524304 JYT524301:JYT524304 KIP524301:KIP524304 KSL524301:KSL524304 LCH524301:LCH524304 LMD524301:LMD524304 LVZ524301:LVZ524304 MFV524301:MFV524304 MPR524301:MPR524304 MZN524301:MZN524304 NJJ524301:NJJ524304 NTF524301:NTF524304 ODB524301:ODB524304 OMX524301:OMX524304 OWT524301:OWT524304 PGP524301:PGP524304 PQL524301:PQL524304 QAH524301:QAH524304 QKD524301:QKD524304 QTZ524301:QTZ524304 RDV524301:RDV524304 RNR524301:RNR524304 RXN524301:RXN524304 SHJ524301:SHJ524304 SRF524301:SRF524304 TBB524301:TBB524304 TKX524301:TKX524304 TUT524301:TUT524304 UEP524301:UEP524304 UOL524301:UOL524304 UYH524301:UYH524304 VID524301:VID524304 VRZ524301:VRZ524304 WBV524301:WBV524304 WLR524301:WLR524304 WVN524301:WVN524304 F589837:F589840 JB589837:JB589840 SX589837:SX589840 ACT589837:ACT589840 AMP589837:AMP589840 AWL589837:AWL589840 BGH589837:BGH589840 BQD589837:BQD589840 BZZ589837:BZZ589840 CJV589837:CJV589840 CTR589837:CTR589840 DDN589837:DDN589840 DNJ589837:DNJ589840 DXF589837:DXF589840 EHB589837:EHB589840 EQX589837:EQX589840 FAT589837:FAT589840 FKP589837:FKP589840 FUL589837:FUL589840 GEH589837:GEH589840 GOD589837:GOD589840 GXZ589837:GXZ589840 HHV589837:HHV589840 HRR589837:HRR589840 IBN589837:IBN589840 ILJ589837:ILJ589840 IVF589837:IVF589840 JFB589837:JFB589840 JOX589837:JOX589840 JYT589837:JYT589840 KIP589837:KIP589840 KSL589837:KSL589840 LCH589837:LCH589840 LMD589837:LMD589840 LVZ589837:LVZ589840 MFV589837:MFV589840 MPR589837:MPR589840 MZN589837:MZN589840 NJJ589837:NJJ589840 NTF589837:NTF589840 ODB589837:ODB589840 OMX589837:OMX589840 OWT589837:OWT589840 PGP589837:PGP589840 PQL589837:PQL589840 QAH589837:QAH589840 QKD589837:QKD589840 QTZ589837:QTZ589840 RDV589837:RDV589840 RNR589837:RNR589840 RXN589837:RXN589840 SHJ589837:SHJ589840 SRF589837:SRF589840 TBB589837:TBB589840 TKX589837:TKX589840 TUT589837:TUT589840 UEP589837:UEP589840 UOL589837:UOL589840 UYH589837:UYH589840 VID589837:VID589840 VRZ589837:VRZ589840 WBV589837:WBV589840 WLR589837:WLR589840 WVN589837:WVN589840 F655373:F655376 JB655373:JB655376 SX655373:SX655376 ACT655373:ACT655376 AMP655373:AMP655376 AWL655373:AWL655376 BGH655373:BGH655376 BQD655373:BQD655376 BZZ655373:BZZ655376 CJV655373:CJV655376 CTR655373:CTR655376 DDN655373:DDN655376 DNJ655373:DNJ655376 DXF655373:DXF655376 EHB655373:EHB655376 EQX655373:EQX655376 FAT655373:FAT655376 FKP655373:FKP655376 FUL655373:FUL655376 GEH655373:GEH655376 GOD655373:GOD655376 GXZ655373:GXZ655376 HHV655373:HHV655376 HRR655373:HRR655376 IBN655373:IBN655376 ILJ655373:ILJ655376 IVF655373:IVF655376 JFB655373:JFB655376 JOX655373:JOX655376 JYT655373:JYT655376 KIP655373:KIP655376 KSL655373:KSL655376 LCH655373:LCH655376 LMD655373:LMD655376 LVZ655373:LVZ655376 MFV655373:MFV655376 MPR655373:MPR655376 MZN655373:MZN655376 NJJ655373:NJJ655376 NTF655373:NTF655376 ODB655373:ODB655376 OMX655373:OMX655376 OWT655373:OWT655376 PGP655373:PGP655376 PQL655373:PQL655376 QAH655373:QAH655376 QKD655373:QKD655376 QTZ655373:QTZ655376 RDV655373:RDV655376 RNR655373:RNR655376 RXN655373:RXN655376 SHJ655373:SHJ655376 SRF655373:SRF655376 TBB655373:TBB655376 TKX655373:TKX655376 TUT655373:TUT655376 UEP655373:UEP655376 UOL655373:UOL655376 UYH655373:UYH655376 VID655373:VID655376 VRZ655373:VRZ655376 WBV655373:WBV655376 WLR655373:WLR655376 WVN655373:WVN655376 F720909:F720912 JB720909:JB720912 SX720909:SX720912 ACT720909:ACT720912 AMP720909:AMP720912 AWL720909:AWL720912 BGH720909:BGH720912 BQD720909:BQD720912 BZZ720909:BZZ720912 CJV720909:CJV720912 CTR720909:CTR720912 DDN720909:DDN720912 DNJ720909:DNJ720912 DXF720909:DXF720912 EHB720909:EHB720912 EQX720909:EQX720912 FAT720909:FAT720912 FKP720909:FKP720912 FUL720909:FUL720912 GEH720909:GEH720912 GOD720909:GOD720912 GXZ720909:GXZ720912 HHV720909:HHV720912 HRR720909:HRR720912 IBN720909:IBN720912 ILJ720909:ILJ720912 IVF720909:IVF720912 JFB720909:JFB720912 JOX720909:JOX720912 JYT720909:JYT720912 KIP720909:KIP720912 KSL720909:KSL720912 LCH720909:LCH720912 LMD720909:LMD720912 LVZ720909:LVZ720912 MFV720909:MFV720912 MPR720909:MPR720912 MZN720909:MZN720912 NJJ720909:NJJ720912 NTF720909:NTF720912 ODB720909:ODB720912 OMX720909:OMX720912 OWT720909:OWT720912 PGP720909:PGP720912 PQL720909:PQL720912 QAH720909:QAH720912 QKD720909:QKD720912 QTZ720909:QTZ720912 RDV720909:RDV720912 RNR720909:RNR720912 RXN720909:RXN720912 SHJ720909:SHJ720912 SRF720909:SRF720912 TBB720909:TBB720912 TKX720909:TKX720912 TUT720909:TUT720912 UEP720909:UEP720912 UOL720909:UOL720912 UYH720909:UYH720912 VID720909:VID720912 VRZ720909:VRZ720912 WBV720909:WBV720912 WLR720909:WLR720912 WVN720909:WVN720912 F786445:F786448 JB786445:JB786448 SX786445:SX786448 ACT786445:ACT786448 AMP786445:AMP786448 AWL786445:AWL786448 BGH786445:BGH786448 BQD786445:BQD786448 BZZ786445:BZZ786448 CJV786445:CJV786448 CTR786445:CTR786448 DDN786445:DDN786448 DNJ786445:DNJ786448 DXF786445:DXF786448 EHB786445:EHB786448 EQX786445:EQX786448 FAT786445:FAT786448 FKP786445:FKP786448 FUL786445:FUL786448 GEH786445:GEH786448 GOD786445:GOD786448 GXZ786445:GXZ786448 HHV786445:HHV786448 HRR786445:HRR786448 IBN786445:IBN786448 ILJ786445:ILJ786448 IVF786445:IVF786448 JFB786445:JFB786448 JOX786445:JOX786448 JYT786445:JYT786448 KIP786445:KIP786448 KSL786445:KSL786448 LCH786445:LCH786448 LMD786445:LMD786448 LVZ786445:LVZ786448 MFV786445:MFV786448 MPR786445:MPR786448 MZN786445:MZN786448 NJJ786445:NJJ786448 NTF786445:NTF786448 ODB786445:ODB786448 OMX786445:OMX786448 OWT786445:OWT786448 PGP786445:PGP786448 PQL786445:PQL786448 QAH786445:QAH786448 QKD786445:QKD786448 QTZ786445:QTZ786448 RDV786445:RDV786448 RNR786445:RNR786448 RXN786445:RXN786448 SHJ786445:SHJ786448 SRF786445:SRF786448 TBB786445:TBB786448 TKX786445:TKX786448 TUT786445:TUT786448 UEP786445:UEP786448 UOL786445:UOL786448 UYH786445:UYH786448 VID786445:VID786448 VRZ786445:VRZ786448 WBV786445:WBV786448 WLR786445:WLR786448 WVN786445:WVN786448 F851981:F851984 JB851981:JB851984 SX851981:SX851984 ACT851981:ACT851984 AMP851981:AMP851984 AWL851981:AWL851984 BGH851981:BGH851984 BQD851981:BQD851984 BZZ851981:BZZ851984 CJV851981:CJV851984 CTR851981:CTR851984 DDN851981:DDN851984 DNJ851981:DNJ851984 DXF851981:DXF851984 EHB851981:EHB851984 EQX851981:EQX851984 FAT851981:FAT851984 FKP851981:FKP851984 FUL851981:FUL851984 GEH851981:GEH851984 GOD851981:GOD851984 GXZ851981:GXZ851984 HHV851981:HHV851984 HRR851981:HRR851984 IBN851981:IBN851984 ILJ851981:ILJ851984 IVF851981:IVF851984 JFB851981:JFB851984 JOX851981:JOX851984 JYT851981:JYT851984 KIP851981:KIP851984 KSL851981:KSL851984 LCH851981:LCH851984 LMD851981:LMD851984 LVZ851981:LVZ851984 MFV851981:MFV851984 MPR851981:MPR851984 MZN851981:MZN851984 NJJ851981:NJJ851984 NTF851981:NTF851984 ODB851981:ODB851984 OMX851981:OMX851984 OWT851981:OWT851984 PGP851981:PGP851984 PQL851981:PQL851984 QAH851981:QAH851984 QKD851981:QKD851984 QTZ851981:QTZ851984 RDV851981:RDV851984 RNR851981:RNR851984 RXN851981:RXN851984 SHJ851981:SHJ851984 SRF851981:SRF851984 TBB851981:TBB851984 TKX851981:TKX851984 TUT851981:TUT851984 UEP851981:UEP851984 UOL851981:UOL851984 UYH851981:UYH851984 VID851981:VID851984 VRZ851981:VRZ851984 WBV851981:WBV851984 WLR851981:WLR851984 WVN851981:WVN851984 F917517:F917520 JB917517:JB917520 SX917517:SX917520 ACT917517:ACT917520 AMP917517:AMP917520 AWL917517:AWL917520 BGH917517:BGH917520 BQD917517:BQD917520 BZZ917517:BZZ917520 CJV917517:CJV917520 CTR917517:CTR917520 DDN917517:DDN917520 DNJ917517:DNJ917520 DXF917517:DXF917520 EHB917517:EHB917520 EQX917517:EQX917520 FAT917517:FAT917520 FKP917517:FKP917520 FUL917517:FUL917520 GEH917517:GEH917520 GOD917517:GOD917520 GXZ917517:GXZ917520 HHV917517:HHV917520 HRR917517:HRR917520 IBN917517:IBN917520 ILJ917517:ILJ917520 IVF917517:IVF917520 JFB917517:JFB917520 JOX917517:JOX917520 JYT917517:JYT917520 KIP917517:KIP917520 KSL917517:KSL917520 LCH917517:LCH917520 LMD917517:LMD917520 LVZ917517:LVZ917520 MFV917517:MFV917520 MPR917517:MPR917520 MZN917517:MZN917520 NJJ917517:NJJ917520 NTF917517:NTF917520 ODB917517:ODB917520 OMX917517:OMX917520 OWT917517:OWT917520 PGP917517:PGP917520 PQL917517:PQL917520 QAH917517:QAH917520 QKD917517:QKD917520 QTZ917517:QTZ917520 RDV917517:RDV917520 RNR917517:RNR917520 RXN917517:RXN917520 SHJ917517:SHJ917520 SRF917517:SRF917520 TBB917517:TBB917520 TKX917517:TKX917520 TUT917517:TUT917520 UEP917517:UEP917520 UOL917517:UOL917520 UYH917517:UYH917520 VID917517:VID917520 VRZ917517:VRZ917520 WBV917517:WBV917520 WLR917517:WLR917520 WVN917517:WVN917520 F983053:F983056 JB983053:JB983056 SX983053:SX983056 ACT983053:ACT983056 AMP983053:AMP983056 AWL983053:AWL983056 BGH983053:BGH983056 BQD983053:BQD983056 BZZ983053:BZZ983056 CJV983053:CJV983056 CTR983053:CTR983056 DDN983053:DDN983056 DNJ983053:DNJ983056 DXF983053:DXF983056 EHB983053:EHB983056 EQX983053:EQX983056 FAT983053:FAT983056 FKP983053:FKP983056 FUL983053:FUL983056 GEH983053:GEH983056 GOD983053:GOD983056 GXZ983053:GXZ983056 HHV983053:HHV983056 HRR983053:HRR983056 IBN983053:IBN983056 ILJ983053:ILJ983056 IVF983053:IVF983056 JFB983053:JFB983056 JOX983053:JOX983056 JYT983053:JYT983056 KIP983053:KIP983056 KSL983053:KSL983056 LCH983053:LCH983056 LMD983053:LMD983056 LVZ983053:LVZ983056 MFV983053:MFV983056 MPR983053:MPR983056 MZN983053:MZN983056 NJJ983053:NJJ983056 NTF983053:NTF983056 ODB983053:ODB983056 OMX983053:OMX983056 OWT983053:OWT983056 PGP983053:PGP983056 PQL983053:PQL983056 QAH983053:QAH983056 QKD983053:QKD983056 QTZ983053:QTZ983056 RDV983053:RDV983056 RNR983053:RNR983056 RXN983053:RXN983056 SHJ983053:SHJ983056 SRF983053:SRF983056 TBB983053:TBB983056 TKX983053:TKX983056 TUT983053:TUT983056 UEP983053:UEP983056 UOL983053:UOL983056 UYH983053:UYH983056 VID983053:VID983056 VRZ983053:VRZ983056 WBV983053:WBV983056 WLR983053:WLR983056 WVN983053:WVN983056 F8:F11 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 F65544:F65547 JB65544:JB65547 SX65544:SX65547 ACT65544:ACT65547 AMP65544:AMP65547 AWL65544:AWL65547 BGH65544:BGH65547 BQD65544:BQD65547 BZZ65544:BZZ65547 CJV65544:CJV65547 CTR65544:CTR65547 DDN65544:DDN65547 DNJ65544:DNJ65547 DXF65544:DXF65547 EHB65544:EHB65547 EQX65544:EQX65547 FAT65544:FAT65547 FKP65544:FKP65547 FUL65544:FUL65547 GEH65544:GEH65547 GOD65544:GOD65547 GXZ65544:GXZ65547 HHV65544:HHV65547 HRR65544:HRR65547 IBN65544:IBN65547 ILJ65544:ILJ65547 IVF65544:IVF65547 JFB65544:JFB65547 JOX65544:JOX65547 JYT65544:JYT65547 KIP65544:KIP65547 KSL65544:KSL65547 LCH65544:LCH65547 LMD65544:LMD65547 LVZ65544:LVZ65547 MFV65544:MFV65547 MPR65544:MPR65547 MZN65544:MZN65547 NJJ65544:NJJ65547 NTF65544:NTF65547 ODB65544:ODB65547 OMX65544:OMX65547 OWT65544:OWT65547 PGP65544:PGP65547 PQL65544:PQL65547 QAH65544:QAH65547 QKD65544:QKD65547 QTZ65544:QTZ65547 RDV65544:RDV65547 RNR65544:RNR65547 RXN65544:RXN65547 SHJ65544:SHJ65547 SRF65544:SRF65547 TBB65544:TBB65547 TKX65544:TKX65547 TUT65544:TUT65547 UEP65544:UEP65547 UOL65544:UOL65547 UYH65544:UYH65547 VID65544:VID65547 VRZ65544:VRZ65547 WBV65544:WBV65547 WLR65544:WLR65547 WVN65544:WVN65547 F131080:F131083 JB131080:JB131083 SX131080:SX131083 ACT131080:ACT131083 AMP131080:AMP131083 AWL131080:AWL131083 BGH131080:BGH131083 BQD131080:BQD131083 BZZ131080:BZZ131083 CJV131080:CJV131083 CTR131080:CTR131083 DDN131080:DDN131083 DNJ131080:DNJ131083 DXF131080:DXF131083 EHB131080:EHB131083 EQX131080:EQX131083 FAT131080:FAT131083 FKP131080:FKP131083 FUL131080:FUL131083 GEH131080:GEH131083 GOD131080:GOD131083 GXZ131080:GXZ131083 HHV131080:HHV131083 HRR131080:HRR131083 IBN131080:IBN131083 ILJ131080:ILJ131083 IVF131080:IVF131083 JFB131080:JFB131083 JOX131080:JOX131083 JYT131080:JYT131083 KIP131080:KIP131083 KSL131080:KSL131083 LCH131080:LCH131083 LMD131080:LMD131083 LVZ131080:LVZ131083 MFV131080:MFV131083 MPR131080:MPR131083 MZN131080:MZN131083 NJJ131080:NJJ131083 NTF131080:NTF131083 ODB131080:ODB131083 OMX131080:OMX131083 OWT131080:OWT131083 PGP131080:PGP131083 PQL131080:PQL131083 QAH131080:QAH131083 QKD131080:QKD131083 QTZ131080:QTZ131083 RDV131080:RDV131083 RNR131080:RNR131083 RXN131080:RXN131083 SHJ131080:SHJ131083 SRF131080:SRF131083 TBB131080:TBB131083 TKX131080:TKX131083 TUT131080:TUT131083 UEP131080:UEP131083 UOL131080:UOL131083 UYH131080:UYH131083 VID131080:VID131083 VRZ131080:VRZ131083 WBV131080:WBV131083 WLR131080:WLR131083 WVN131080:WVN131083 F196616:F196619 JB196616:JB196619 SX196616:SX196619 ACT196616:ACT196619 AMP196616:AMP196619 AWL196616:AWL196619 BGH196616:BGH196619 BQD196616:BQD196619 BZZ196616:BZZ196619 CJV196616:CJV196619 CTR196616:CTR196619 DDN196616:DDN196619 DNJ196616:DNJ196619 DXF196616:DXF196619 EHB196616:EHB196619 EQX196616:EQX196619 FAT196616:FAT196619 FKP196616:FKP196619 FUL196616:FUL196619 GEH196616:GEH196619 GOD196616:GOD196619 GXZ196616:GXZ196619 HHV196616:HHV196619 HRR196616:HRR196619 IBN196616:IBN196619 ILJ196616:ILJ196619 IVF196616:IVF196619 JFB196616:JFB196619 JOX196616:JOX196619 JYT196616:JYT196619 KIP196616:KIP196619 KSL196616:KSL196619 LCH196616:LCH196619 LMD196616:LMD196619 LVZ196616:LVZ196619 MFV196616:MFV196619 MPR196616:MPR196619 MZN196616:MZN196619 NJJ196616:NJJ196619 NTF196616:NTF196619 ODB196616:ODB196619 OMX196616:OMX196619 OWT196616:OWT196619 PGP196616:PGP196619 PQL196616:PQL196619 QAH196616:QAH196619 QKD196616:QKD196619 QTZ196616:QTZ196619 RDV196616:RDV196619 RNR196616:RNR196619 RXN196616:RXN196619 SHJ196616:SHJ196619 SRF196616:SRF196619 TBB196616:TBB196619 TKX196616:TKX196619 TUT196616:TUT196619 UEP196616:UEP196619 UOL196616:UOL196619 UYH196616:UYH196619 VID196616:VID196619 VRZ196616:VRZ196619 WBV196616:WBV196619 WLR196616:WLR196619 WVN196616:WVN196619 F262152:F262155 JB262152:JB262155 SX262152:SX262155 ACT262152:ACT262155 AMP262152:AMP262155 AWL262152:AWL262155 BGH262152:BGH262155 BQD262152:BQD262155 BZZ262152:BZZ262155 CJV262152:CJV262155 CTR262152:CTR262155 DDN262152:DDN262155 DNJ262152:DNJ262155 DXF262152:DXF262155 EHB262152:EHB262155 EQX262152:EQX262155 FAT262152:FAT262155 FKP262152:FKP262155 FUL262152:FUL262155 GEH262152:GEH262155 GOD262152:GOD262155 GXZ262152:GXZ262155 HHV262152:HHV262155 HRR262152:HRR262155 IBN262152:IBN262155 ILJ262152:ILJ262155 IVF262152:IVF262155 JFB262152:JFB262155 JOX262152:JOX262155 JYT262152:JYT262155 KIP262152:KIP262155 KSL262152:KSL262155 LCH262152:LCH262155 LMD262152:LMD262155 LVZ262152:LVZ262155 MFV262152:MFV262155 MPR262152:MPR262155 MZN262152:MZN262155 NJJ262152:NJJ262155 NTF262152:NTF262155 ODB262152:ODB262155 OMX262152:OMX262155 OWT262152:OWT262155 PGP262152:PGP262155 PQL262152:PQL262155 QAH262152:QAH262155 QKD262152:QKD262155 QTZ262152:QTZ262155 RDV262152:RDV262155 RNR262152:RNR262155 RXN262152:RXN262155 SHJ262152:SHJ262155 SRF262152:SRF262155 TBB262152:TBB262155 TKX262152:TKX262155 TUT262152:TUT262155 UEP262152:UEP262155 UOL262152:UOL262155 UYH262152:UYH262155 VID262152:VID262155 VRZ262152:VRZ262155 WBV262152:WBV262155 WLR262152:WLR262155 WVN262152:WVN262155 F327688:F327691 JB327688:JB327691 SX327688:SX327691 ACT327688:ACT327691 AMP327688:AMP327691 AWL327688:AWL327691 BGH327688:BGH327691 BQD327688:BQD327691 BZZ327688:BZZ327691 CJV327688:CJV327691 CTR327688:CTR327691 DDN327688:DDN327691 DNJ327688:DNJ327691 DXF327688:DXF327691 EHB327688:EHB327691 EQX327688:EQX327691 FAT327688:FAT327691 FKP327688:FKP327691 FUL327688:FUL327691 GEH327688:GEH327691 GOD327688:GOD327691 GXZ327688:GXZ327691 HHV327688:HHV327691 HRR327688:HRR327691 IBN327688:IBN327691 ILJ327688:ILJ327691 IVF327688:IVF327691 JFB327688:JFB327691 JOX327688:JOX327691 JYT327688:JYT327691 KIP327688:KIP327691 KSL327688:KSL327691 LCH327688:LCH327691 LMD327688:LMD327691 LVZ327688:LVZ327691 MFV327688:MFV327691 MPR327688:MPR327691 MZN327688:MZN327691 NJJ327688:NJJ327691 NTF327688:NTF327691 ODB327688:ODB327691 OMX327688:OMX327691 OWT327688:OWT327691 PGP327688:PGP327691 PQL327688:PQL327691 QAH327688:QAH327691 QKD327688:QKD327691 QTZ327688:QTZ327691 RDV327688:RDV327691 RNR327688:RNR327691 RXN327688:RXN327691 SHJ327688:SHJ327691 SRF327688:SRF327691 TBB327688:TBB327691 TKX327688:TKX327691 TUT327688:TUT327691 UEP327688:UEP327691 UOL327688:UOL327691 UYH327688:UYH327691 VID327688:VID327691 VRZ327688:VRZ327691 WBV327688:WBV327691 WLR327688:WLR327691 WVN327688:WVN327691 F393224:F393227 JB393224:JB393227 SX393224:SX393227 ACT393224:ACT393227 AMP393224:AMP393227 AWL393224:AWL393227 BGH393224:BGH393227 BQD393224:BQD393227 BZZ393224:BZZ393227 CJV393224:CJV393227 CTR393224:CTR393227 DDN393224:DDN393227 DNJ393224:DNJ393227 DXF393224:DXF393227 EHB393224:EHB393227 EQX393224:EQX393227 FAT393224:FAT393227 FKP393224:FKP393227 FUL393224:FUL393227 GEH393224:GEH393227 GOD393224:GOD393227 GXZ393224:GXZ393227 HHV393224:HHV393227 HRR393224:HRR393227 IBN393224:IBN393227 ILJ393224:ILJ393227 IVF393224:IVF393227 JFB393224:JFB393227 JOX393224:JOX393227 JYT393224:JYT393227 KIP393224:KIP393227 KSL393224:KSL393227 LCH393224:LCH393227 LMD393224:LMD393227 LVZ393224:LVZ393227 MFV393224:MFV393227 MPR393224:MPR393227 MZN393224:MZN393227 NJJ393224:NJJ393227 NTF393224:NTF393227 ODB393224:ODB393227 OMX393224:OMX393227 OWT393224:OWT393227 PGP393224:PGP393227 PQL393224:PQL393227 QAH393224:QAH393227 QKD393224:QKD393227 QTZ393224:QTZ393227 RDV393224:RDV393227 RNR393224:RNR393227 RXN393224:RXN393227 SHJ393224:SHJ393227 SRF393224:SRF393227 TBB393224:TBB393227 TKX393224:TKX393227 TUT393224:TUT393227 UEP393224:UEP393227 UOL393224:UOL393227 UYH393224:UYH393227 VID393224:VID393227 VRZ393224:VRZ393227 WBV393224:WBV393227 WLR393224:WLR393227 WVN393224:WVN393227 F458760:F458763 JB458760:JB458763 SX458760:SX458763 ACT458760:ACT458763 AMP458760:AMP458763 AWL458760:AWL458763 BGH458760:BGH458763 BQD458760:BQD458763 BZZ458760:BZZ458763 CJV458760:CJV458763 CTR458760:CTR458763 DDN458760:DDN458763 DNJ458760:DNJ458763 DXF458760:DXF458763 EHB458760:EHB458763 EQX458760:EQX458763 FAT458760:FAT458763 FKP458760:FKP458763 FUL458760:FUL458763 GEH458760:GEH458763 GOD458760:GOD458763 GXZ458760:GXZ458763 HHV458760:HHV458763 HRR458760:HRR458763 IBN458760:IBN458763 ILJ458760:ILJ458763 IVF458760:IVF458763 JFB458760:JFB458763 JOX458760:JOX458763 JYT458760:JYT458763 KIP458760:KIP458763 KSL458760:KSL458763 LCH458760:LCH458763 LMD458760:LMD458763 LVZ458760:LVZ458763 MFV458760:MFV458763 MPR458760:MPR458763 MZN458760:MZN458763 NJJ458760:NJJ458763 NTF458760:NTF458763 ODB458760:ODB458763 OMX458760:OMX458763 OWT458760:OWT458763 PGP458760:PGP458763 PQL458760:PQL458763 QAH458760:QAH458763 QKD458760:QKD458763 QTZ458760:QTZ458763 RDV458760:RDV458763 RNR458760:RNR458763 RXN458760:RXN458763 SHJ458760:SHJ458763 SRF458760:SRF458763 TBB458760:TBB458763 TKX458760:TKX458763 TUT458760:TUT458763 UEP458760:UEP458763 UOL458760:UOL458763 UYH458760:UYH458763 VID458760:VID458763 VRZ458760:VRZ458763 WBV458760:WBV458763 WLR458760:WLR458763 WVN458760:WVN458763 F524296:F524299 JB524296:JB524299 SX524296:SX524299 ACT524296:ACT524299 AMP524296:AMP524299 AWL524296:AWL524299 BGH524296:BGH524299 BQD524296:BQD524299 BZZ524296:BZZ524299 CJV524296:CJV524299 CTR524296:CTR524299 DDN524296:DDN524299 DNJ524296:DNJ524299 DXF524296:DXF524299 EHB524296:EHB524299 EQX524296:EQX524299 FAT524296:FAT524299 FKP524296:FKP524299 FUL524296:FUL524299 GEH524296:GEH524299 GOD524296:GOD524299 GXZ524296:GXZ524299 HHV524296:HHV524299 HRR524296:HRR524299 IBN524296:IBN524299 ILJ524296:ILJ524299 IVF524296:IVF524299 JFB524296:JFB524299 JOX524296:JOX524299 JYT524296:JYT524299 KIP524296:KIP524299 KSL524296:KSL524299 LCH524296:LCH524299 LMD524296:LMD524299 LVZ524296:LVZ524299 MFV524296:MFV524299 MPR524296:MPR524299 MZN524296:MZN524299 NJJ524296:NJJ524299 NTF524296:NTF524299 ODB524296:ODB524299 OMX524296:OMX524299 OWT524296:OWT524299 PGP524296:PGP524299 PQL524296:PQL524299 QAH524296:QAH524299 QKD524296:QKD524299 QTZ524296:QTZ524299 RDV524296:RDV524299 RNR524296:RNR524299 RXN524296:RXN524299 SHJ524296:SHJ524299 SRF524296:SRF524299 TBB524296:TBB524299 TKX524296:TKX524299 TUT524296:TUT524299 UEP524296:UEP524299 UOL524296:UOL524299 UYH524296:UYH524299 VID524296:VID524299 VRZ524296:VRZ524299 WBV524296:WBV524299 WLR524296:WLR524299 WVN524296:WVN524299 F589832:F589835 JB589832:JB589835 SX589832:SX589835 ACT589832:ACT589835 AMP589832:AMP589835 AWL589832:AWL589835 BGH589832:BGH589835 BQD589832:BQD589835 BZZ589832:BZZ589835 CJV589832:CJV589835 CTR589832:CTR589835 DDN589832:DDN589835 DNJ589832:DNJ589835 DXF589832:DXF589835 EHB589832:EHB589835 EQX589832:EQX589835 FAT589832:FAT589835 FKP589832:FKP589835 FUL589832:FUL589835 GEH589832:GEH589835 GOD589832:GOD589835 GXZ589832:GXZ589835 HHV589832:HHV589835 HRR589832:HRR589835 IBN589832:IBN589835 ILJ589832:ILJ589835 IVF589832:IVF589835 JFB589832:JFB589835 JOX589832:JOX589835 JYT589832:JYT589835 KIP589832:KIP589835 KSL589832:KSL589835 LCH589832:LCH589835 LMD589832:LMD589835 LVZ589832:LVZ589835 MFV589832:MFV589835 MPR589832:MPR589835 MZN589832:MZN589835 NJJ589832:NJJ589835 NTF589832:NTF589835 ODB589832:ODB589835 OMX589832:OMX589835 OWT589832:OWT589835 PGP589832:PGP589835 PQL589832:PQL589835 QAH589832:QAH589835 QKD589832:QKD589835 QTZ589832:QTZ589835 RDV589832:RDV589835 RNR589832:RNR589835 RXN589832:RXN589835 SHJ589832:SHJ589835 SRF589832:SRF589835 TBB589832:TBB589835 TKX589832:TKX589835 TUT589832:TUT589835 UEP589832:UEP589835 UOL589832:UOL589835 UYH589832:UYH589835 VID589832:VID589835 VRZ589832:VRZ589835 WBV589832:WBV589835 WLR589832:WLR589835 WVN589832:WVN589835 F655368:F655371 JB655368:JB655371 SX655368:SX655371 ACT655368:ACT655371 AMP655368:AMP655371 AWL655368:AWL655371 BGH655368:BGH655371 BQD655368:BQD655371 BZZ655368:BZZ655371 CJV655368:CJV655371 CTR655368:CTR655371 DDN655368:DDN655371 DNJ655368:DNJ655371 DXF655368:DXF655371 EHB655368:EHB655371 EQX655368:EQX655371 FAT655368:FAT655371 FKP655368:FKP655371 FUL655368:FUL655371 GEH655368:GEH655371 GOD655368:GOD655371 GXZ655368:GXZ655371 HHV655368:HHV655371 HRR655368:HRR655371 IBN655368:IBN655371 ILJ655368:ILJ655371 IVF655368:IVF655371 JFB655368:JFB655371 JOX655368:JOX655371 JYT655368:JYT655371 KIP655368:KIP655371 KSL655368:KSL655371 LCH655368:LCH655371 LMD655368:LMD655371 LVZ655368:LVZ655371 MFV655368:MFV655371 MPR655368:MPR655371 MZN655368:MZN655371 NJJ655368:NJJ655371 NTF655368:NTF655371 ODB655368:ODB655371 OMX655368:OMX655371 OWT655368:OWT655371 PGP655368:PGP655371 PQL655368:PQL655371 QAH655368:QAH655371 QKD655368:QKD655371 QTZ655368:QTZ655371 RDV655368:RDV655371 RNR655368:RNR655371 RXN655368:RXN655371 SHJ655368:SHJ655371 SRF655368:SRF655371 TBB655368:TBB655371 TKX655368:TKX655371 TUT655368:TUT655371 UEP655368:UEP655371 UOL655368:UOL655371 UYH655368:UYH655371 VID655368:VID655371 VRZ655368:VRZ655371 WBV655368:WBV655371 WLR655368:WLR655371 WVN655368:WVN655371 F720904:F720907 JB720904:JB720907 SX720904:SX720907 ACT720904:ACT720907 AMP720904:AMP720907 AWL720904:AWL720907 BGH720904:BGH720907 BQD720904:BQD720907 BZZ720904:BZZ720907 CJV720904:CJV720907 CTR720904:CTR720907 DDN720904:DDN720907 DNJ720904:DNJ720907 DXF720904:DXF720907 EHB720904:EHB720907 EQX720904:EQX720907 FAT720904:FAT720907 FKP720904:FKP720907 FUL720904:FUL720907 GEH720904:GEH720907 GOD720904:GOD720907 GXZ720904:GXZ720907 HHV720904:HHV720907 HRR720904:HRR720907 IBN720904:IBN720907 ILJ720904:ILJ720907 IVF720904:IVF720907 JFB720904:JFB720907 JOX720904:JOX720907 JYT720904:JYT720907 KIP720904:KIP720907 KSL720904:KSL720907 LCH720904:LCH720907 LMD720904:LMD720907 LVZ720904:LVZ720907 MFV720904:MFV720907 MPR720904:MPR720907 MZN720904:MZN720907 NJJ720904:NJJ720907 NTF720904:NTF720907 ODB720904:ODB720907 OMX720904:OMX720907 OWT720904:OWT720907 PGP720904:PGP720907 PQL720904:PQL720907 QAH720904:QAH720907 QKD720904:QKD720907 QTZ720904:QTZ720907 RDV720904:RDV720907 RNR720904:RNR720907 RXN720904:RXN720907 SHJ720904:SHJ720907 SRF720904:SRF720907 TBB720904:TBB720907 TKX720904:TKX720907 TUT720904:TUT720907 UEP720904:UEP720907 UOL720904:UOL720907 UYH720904:UYH720907 VID720904:VID720907 VRZ720904:VRZ720907 WBV720904:WBV720907 WLR720904:WLR720907 WVN720904:WVN720907 F786440:F786443 JB786440:JB786443 SX786440:SX786443 ACT786440:ACT786443 AMP786440:AMP786443 AWL786440:AWL786443 BGH786440:BGH786443 BQD786440:BQD786443 BZZ786440:BZZ786443 CJV786440:CJV786443 CTR786440:CTR786443 DDN786440:DDN786443 DNJ786440:DNJ786443 DXF786440:DXF786443 EHB786440:EHB786443 EQX786440:EQX786443 FAT786440:FAT786443 FKP786440:FKP786443 FUL786440:FUL786443 GEH786440:GEH786443 GOD786440:GOD786443 GXZ786440:GXZ786443 HHV786440:HHV786443 HRR786440:HRR786443 IBN786440:IBN786443 ILJ786440:ILJ786443 IVF786440:IVF786443 JFB786440:JFB786443 JOX786440:JOX786443 JYT786440:JYT786443 KIP786440:KIP786443 KSL786440:KSL786443 LCH786440:LCH786443 LMD786440:LMD786443 LVZ786440:LVZ786443 MFV786440:MFV786443 MPR786440:MPR786443 MZN786440:MZN786443 NJJ786440:NJJ786443 NTF786440:NTF786443 ODB786440:ODB786443 OMX786440:OMX786443 OWT786440:OWT786443 PGP786440:PGP786443 PQL786440:PQL786443 QAH786440:QAH786443 QKD786440:QKD786443 QTZ786440:QTZ786443 RDV786440:RDV786443 RNR786440:RNR786443 RXN786440:RXN786443 SHJ786440:SHJ786443 SRF786440:SRF786443 TBB786440:TBB786443 TKX786440:TKX786443 TUT786440:TUT786443 UEP786440:UEP786443 UOL786440:UOL786443 UYH786440:UYH786443 VID786440:VID786443 VRZ786440:VRZ786443 WBV786440:WBV786443 WLR786440:WLR786443 WVN786440:WVN786443 F851976:F851979 JB851976:JB851979 SX851976:SX851979 ACT851976:ACT851979 AMP851976:AMP851979 AWL851976:AWL851979 BGH851976:BGH851979 BQD851976:BQD851979 BZZ851976:BZZ851979 CJV851976:CJV851979 CTR851976:CTR851979 DDN851976:DDN851979 DNJ851976:DNJ851979 DXF851976:DXF851979 EHB851976:EHB851979 EQX851976:EQX851979 FAT851976:FAT851979 FKP851976:FKP851979 FUL851976:FUL851979 GEH851976:GEH851979 GOD851976:GOD851979 GXZ851976:GXZ851979 HHV851976:HHV851979 HRR851976:HRR851979 IBN851976:IBN851979 ILJ851976:ILJ851979 IVF851976:IVF851979 JFB851976:JFB851979 JOX851976:JOX851979 JYT851976:JYT851979 KIP851976:KIP851979 KSL851976:KSL851979 LCH851976:LCH851979 LMD851976:LMD851979 LVZ851976:LVZ851979 MFV851976:MFV851979 MPR851976:MPR851979 MZN851976:MZN851979 NJJ851976:NJJ851979 NTF851976:NTF851979 ODB851976:ODB851979 OMX851976:OMX851979 OWT851976:OWT851979 PGP851976:PGP851979 PQL851976:PQL851979 QAH851976:QAH851979 QKD851976:QKD851979 QTZ851976:QTZ851979 RDV851976:RDV851979 RNR851976:RNR851979 RXN851976:RXN851979 SHJ851976:SHJ851979 SRF851976:SRF851979 TBB851976:TBB851979 TKX851976:TKX851979 TUT851976:TUT851979 UEP851976:UEP851979 UOL851976:UOL851979 UYH851976:UYH851979 VID851976:VID851979 VRZ851976:VRZ851979 WBV851976:WBV851979 WLR851976:WLR851979 WVN851976:WVN851979 F917512:F917515 JB917512:JB917515 SX917512:SX917515 ACT917512:ACT917515 AMP917512:AMP917515 AWL917512:AWL917515 BGH917512:BGH917515 BQD917512:BQD917515 BZZ917512:BZZ917515 CJV917512:CJV917515 CTR917512:CTR917515 DDN917512:DDN917515 DNJ917512:DNJ917515 DXF917512:DXF917515 EHB917512:EHB917515 EQX917512:EQX917515 FAT917512:FAT917515 FKP917512:FKP917515 FUL917512:FUL917515 GEH917512:GEH917515 GOD917512:GOD917515 GXZ917512:GXZ917515 HHV917512:HHV917515 HRR917512:HRR917515 IBN917512:IBN917515 ILJ917512:ILJ917515 IVF917512:IVF917515 JFB917512:JFB917515 JOX917512:JOX917515 JYT917512:JYT917515 KIP917512:KIP917515 KSL917512:KSL917515 LCH917512:LCH917515 LMD917512:LMD917515 LVZ917512:LVZ917515 MFV917512:MFV917515 MPR917512:MPR917515 MZN917512:MZN917515 NJJ917512:NJJ917515 NTF917512:NTF917515 ODB917512:ODB917515 OMX917512:OMX917515 OWT917512:OWT917515 PGP917512:PGP917515 PQL917512:PQL917515 QAH917512:QAH917515 QKD917512:QKD917515 QTZ917512:QTZ917515 RDV917512:RDV917515 RNR917512:RNR917515 RXN917512:RXN917515 SHJ917512:SHJ917515 SRF917512:SRF917515 TBB917512:TBB917515 TKX917512:TKX917515 TUT917512:TUT917515 UEP917512:UEP917515 UOL917512:UOL917515 UYH917512:UYH917515 VID917512:VID917515 VRZ917512:VRZ917515 WBV917512:WBV917515 WLR917512:WLR917515 WVN917512:WVN917515 F983048:F983051 JB983048:JB983051 SX983048:SX983051 ACT983048:ACT983051 AMP983048:AMP983051 AWL983048:AWL983051 BGH983048:BGH983051 BQD983048:BQD983051 BZZ983048:BZZ983051 CJV983048:CJV983051 CTR983048:CTR983051 DDN983048:DDN983051 DNJ983048:DNJ983051 DXF983048:DXF983051 EHB983048:EHB983051 EQX983048:EQX983051 FAT983048:FAT983051 FKP983048:FKP983051 FUL983048:FUL983051 GEH983048:GEH983051 GOD983048:GOD983051 GXZ983048:GXZ983051 HHV983048:HHV983051 HRR983048:HRR983051 IBN983048:IBN983051 ILJ983048:ILJ983051 IVF983048:IVF983051 JFB983048:JFB983051 JOX983048:JOX983051 JYT983048:JYT983051 KIP983048:KIP983051 KSL983048:KSL983051 LCH983048:LCH983051 LMD983048:LMD983051 LVZ983048:LVZ983051 MFV983048:MFV983051 MPR983048:MPR983051 MZN983048:MZN983051 NJJ983048:NJJ983051 NTF983048:NTF983051 ODB983048:ODB983051 OMX983048:OMX983051 OWT983048:OWT983051 PGP983048:PGP983051 PQL983048:PQL983051 QAH983048:QAH983051 QKD983048:QKD983051 QTZ983048:QTZ983051 RDV983048:RDV983051 RNR983048:RNR983051 RXN983048:RXN983051 SHJ983048:SHJ983051 SRF983048:SRF983051 TBB983048:TBB983051 TKX983048:TKX983051 TUT983048:TUT983051 UEP983048:UEP983051 UOL983048:UOL983051 UYH983048:UYH983051 VID983048:VID983051 VRZ983048:VRZ983051 WBV983048:WBV983051 WLR983048:WLR983051 WVN983048:WVN983051 F18:F21 JB18:JB21 SX18:SX21 ACT18:ACT21 AMP18:AMP21 AWL18:AWL21 BGH18:BGH21 BQD18:BQD21 BZZ18:BZZ21 CJV18:CJV21 CTR18:CTR21 DDN18:DDN21 DNJ18:DNJ21 DXF18:DXF21 EHB18:EHB21 EQX18:EQX21 FAT18:FAT21 FKP18:FKP21 FUL18:FUL21 GEH18:GEH21 GOD18:GOD21 GXZ18:GXZ21 HHV18:HHV21 HRR18:HRR21 IBN18:IBN21 ILJ18:ILJ21 IVF18:IVF21 JFB18:JFB21 JOX18:JOX21 JYT18:JYT21 KIP18:KIP21 KSL18:KSL21 LCH18:LCH21 LMD18:LMD21 LVZ18:LVZ21 MFV18:MFV21 MPR18:MPR21 MZN18:MZN21 NJJ18:NJJ21 NTF18:NTF21 ODB18:ODB21 OMX18:OMX21 OWT18:OWT21 PGP18:PGP21 PQL18:PQL21 QAH18:QAH21 QKD18:QKD21 QTZ18:QTZ21 RDV18:RDV21 RNR18:RNR21 RXN18:RXN21 SHJ18:SHJ21 SRF18:SRF21 TBB18:TBB21 TKX18:TKX21 TUT18:TUT21 UEP18:UEP21 UOL18:UOL21 UYH18:UYH21 VID18:VID21 VRZ18:VRZ21 WBV18:WBV21 WLR18:WLR21 WVN18:WVN21 F65554:F65557 JB65554:JB65557 SX65554:SX65557 ACT65554:ACT65557 AMP65554:AMP65557 AWL65554:AWL65557 BGH65554:BGH65557 BQD65554:BQD65557 BZZ65554:BZZ65557 CJV65554:CJV65557 CTR65554:CTR65557 DDN65554:DDN65557 DNJ65554:DNJ65557 DXF65554:DXF65557 EHB65554:EHB65557 EQX65554:EQX65557 FAT65554:FAT65557 FKP65554:FKP65557 FUL65554:FUL65557 GEH65554:GEH65557 GOD65554:GOD65557 GXZ65554:GXZ65557 HHV65554:HHV65557 HRR65554:HRR65557 IBN65554:IBN65557 ILJ65554:ILJ65557 IVF65554:IVF65557 JFB65554:JFB65557 JOX65554:JOX65557 JYT65554:JYT65557 KIP65554:KIP65557 KSL65554:KSL65557 LCH65554:LCH65557 LMD65554:LMD65557 LVZ65554:LVZ65557 MFV65554:MFV65557 MPR65554:MPR65557 MZN65554:MZN65557 NJJ65554:NJJ65557 NTF65554:NTF65557 ODB65554:ODB65557 OMX65554:OMX65557 OWT65554:OWT65557 PGP65554:PGP65557 PQL65554:PQL65557 QAH65554:QAH65557 QKD65554:QKD65557 QTZ65554:QTZ65557 RDV65554:RDV65557 RNR65554:RNR65557 RXN65554:RXN65557 SHJ65554:SHJ65557 SRF65554:SRF65557 TBB65554:TBB65557 TKX65554:TKX65557 TUT65554:TUT65557 UEP65554:UEP65557 UOL65554:UOL65557 UYH65554:UYH65557 VID65554:VID65557 VRZ65554:VRZ65557 WBV65554:WBV65557 WLR65554:WLR65557 WVN65554:WVN65557 F131090:F131093 JB131090:JB131093 SX131090:SX131093 ACT131090:ACT131093 AMP131090:AMP131093 AWL131090:AWL131093 BGH131090:BGH131093 BQD131090:BQD131093 BZZ131090:BZZ131093 CJV131090:CJV131093 CTR131090:CTR131093 DDN131090:DDN131093 DNJ131090:DNJ131093 DXF131090:DXF131093 EHB131090:EHB131093 EQX131090:EQX131093 FAT131090:FAT131093 FKP131090:FKP131093 FUL131090:FUL131093 GEH131090:GEH131093 GOD131090:GOD131093 GXZ131090:GXZ131093 HHV131090:HHV131093 HRR131090:HRR131093 IBN131090:IBN131093 ILJ131090:ILJ131093 IVF131090:IVF131093 JFB131090:JFB131093 JOX131090:JOX131093 JYT131090:JYT131093 KIP131090:KIP131093 KSL131090:KSL131093 LCH131090:LCH131093 LMD131090:LMD131093 LVZ131090:LVZ131093 MFV131090:MFV131093 MPR131090:MPR131093 MZN131090:MZN131093 NJJ131090:NJJ131093 NTF131090:NTF131093 ODB131090:ODB131093 OMX131090:OMX131093 OWT131090:OWT131093 PGP131090:PGP131093 PQL131090:PQL131093 QAH131090:QAH131093 QKD131090:QKD131093 QTZ131090:QTZ131093 RDV131090:RDV131093 RNR131090:RNR131093 RXN131090:RXN131093 SHJ131090:SHJ131093 SRF131090:SRF131093 TBB131090:TBB131093 TKX131090:TKX131093 TUT131090:TUT131093 UEP131090:UEP131093 UOL131090:UOL131093 UYH131090:UYH131093 VID131090:VID131093 VRZ131090:VRZ131093 WBV131090:WBV131093 WLR131090:WLR131093 WVN131090:WVN131093 F196626:F196629 JB196626:JB196629 SX196626:SX196629 ACT196626:ACT196629 AMP196626:AMP196629 AWL196626:AWL196629 BGH196626:BGH196629 BQD196626:BQD196629 BZZ196626:BZZ196629 CJV196626:CJV196629 CTR196626:CTR196629 DDN196626:DDN196629 DNJ196626:DNJ196629 DXF196626:DXF196629 EHB196626:EHB196629 EQX196626:EQX196629 FAT196626:FAT196629 FKP196626:FKP196629 FUL196626:FUL196629 GEH196626:GEH196629 GOD196626:GOD196629 GXZ196626:GXZ196629 HHV196626:HHV196629 HRR196626:HRR196629 IBN196626:IBN196629 ILJ196626:ILJ196629 IVF196626:IVF196629 JFB196626:JFB196629 JOX196626:JOX196629 JYT196626:JYT196629 KIP196626:KIP196629 KSL196626:KSL196629 LCH196626:LCH196629 LMD196626:LMD196629 LVZ196626:LVZ196629 MFV196626:MFV196629 MPR196626:MPR196629 MZN196626:MZN196629 NJJ196626:NJJ196629 NTF196626:NTF196629 ODB196626:ODB196629 OMX196626:OMX196629 OWT196626:OWT196629 PGP196626:PGP196629 PQL196626:PQL196629 QAH196626:QAH196629 QKD196626:QKD196629 QTZ196626:QTZ196629 RDV196626:RDV196629 RNR196626:RNR196629 RXN196626:RXN196629 SHJ196626:SHJ196629 SRF196626:SRF196629 TBB196626:TBB196629 TKX196626:TKX196629 TUT196626:TUT196629 UEP196626:UEP196629 UOL196626:UOL196629 UYH196626:UYH196629 VID196626:VID196629 VRZ196626:VRZ196629 WBV196626:WBV196629 WLR196626:WLR196629 WVN196626:WVN196629 F262162:F262165 JB262162:JB262165 SX262162:SX262165 ACT262162:ACT262165 AMP262162:AMP262165 AWL262162:AWL262165 BGH262162:BGH262165 BQD262162:BQD262165 BZZ262162:BZZ262165 CJV262162:CJV262165 CTR262162:CTR262165 DDN262162:DDN262165 DNJ262162:DNJ262165 DXF262162:DXF262165 EHB262162:EHB262165 EQX262162:EQX262165 FAT262162:FAT262165 FKP262162:FKP262165 FUL262162:FUL262165 GEH262162:GEH262165 GOD262162:GOD262165 GXZ262162:GXZ262165 HHV262162:HHV262165 HRR262162:HRR262165 IBN262162:IBN262165 ILJ262162:ILJ262165 IVF262162:IVF262165 JFB262162:JFB262165 JOX262162:JOX262165 JYT262162:JYT262165 KIP262162:KIP262165 KSL262162:KSL262165 LCH262162:LCH262165 LMD262162:LMD262165 LVZ262162:LVZ262165 MFV262162:MFV262165 MPR262162:MPR262165 MZN262162:MZN262165 NJJ262162:NJJ262165 NTF262162:NTF262165 ODB262162:ODB262165 OMX262162:OMX262165 OWT262162:OWT262165 PGP262162:PGP262165 PQL262162:PQL262165 QAH262162:QAH262165 QKD262162:QKD262165 QTZ262162:QTZ262165 RDV262162:RDV262165 RNR262162:RNR262165 RXN262162:RXN262165 SHJ262162:SHJ262165 SRF262162:SRF262165 TBB262162:TBB262165 TKX262162:TKX262165 TUT262162:TUT262165 UEP262162:UEP262165 UOL262162:UOL262165 UYH262162:UYH262165 VID262162:VID262165 VRZ262162:VRZ262165 WBV262162:WBV262165 WLR262162:WLR262165 WVN262162:WVN262165 F327698:F327701 JB327698:JB327701 SX327698:SX327701 ACT327698:ACT327701 AMP327698:AMP327701 AWL327698:AWL327701 BGH327698:BGH327701 BQD327698:BQD327701 BZZ327698:BZZ327701 CJV327698:CJV327701 CTR327698:CTR327701 DDN327698:DDN327701 DNJ327698:DNJ327701 DXF327698:DXF327701 EHB327698:EHB327701 EQX327698:EQX327701 FAT327698:FAT327701 FKP327698:FKP327701 FUL327698:FUL327701 GEH327698:GEH327701 GOD327698:GOD327701 GXZ327698:GXZ327701 HHV327698:HHV327701 HRR327698:HRR327701 IBN327698:IBN327701 ILJ327698:ILJ327701 IVF327698:IVF327701 JFB327698:JFB327701 JOX327698:JOX327701 JYT327698:JYT327701 KIP327698:KIP327701 KSL327698:KSL327701 LCH327698:LCH327701 LMD327698:LMD327701 LVZ327698:LVZ327701 MFV327698:MFV327701 MPR327698:MPR327701 MZN327698:MZN327701 NJJ327698:NJJ327701 NTF327698:NTF327701 ODB327698:ODB327701 OMX327698:OMX327701 OWT327698:OWT327701 PGP327698:PGP327701 PQL327698:PQL327701 QAH327698:QAH327701 QKD327698:QKD327701 QTZ327698:QTZ327701 RDV327698:RDV327701 RNR327698:RNR327701 RXN327698:RXN327701 SHJ327698:SHJ327701 SRF327698:SRF327701 TBB327698:TBB327701 TKX327698:TKX327701 TUT327698:TUT327701 UEP327698:UEP327701 UOL327698:UOL327701 UYH327698:UYH327701 VID327698:VID327701 VRZ327698:VRZ327701 WBV327698:WBV327701 WLR327698:WLR327701 WVN327698:WVN327701 F393234:F393237 JB393234:JB393237 SX393234:SX393237 ACT393234:ACT393237 AMP393234:AMP393237 AWL393234:AWL393237 BGH393234:BGH393237 BQD393234:BQD393237 BZZ393234:BZZ393237 CJV393234:CJV393237 CTR393234:CTR393237 DDN393234:DDN393237 DNJ393234:DNJ393237 DXF393234:DXF393237 EHB393234:EHB393237 EQX393234:EQX393237 FAT393234:FAT393237 FKP393234:FKP393237 FUL393234:FUL393237 GEH393234:GEH393237 GOD393234:GOD393237 GXZ393234:GXZ393237 HHV393234:HHV393237 HRR393234:HRR393237 IBN393234:IBN393237 ILJ393234:ILJ393237 IVF393234:IVF393237 JFB393234:JFB393237 JOX393234:JOX393237 JYT393234:JYT393237 KIP393234:KIP393237 KSL393234:KSL393237 LCH393234:LCH393237 LMD393234:LMD393237 LVZ393234:LVZ393237 MFV393234:MFV393237 MPR393234:MPR393237 MZN393234:MZN393237 NJJ393234:NJJ393237 NTF393234:NTF393237 ODB393234:ODB393237 OMX393234:OMX393237 OWT393234:OWT393237 PGP393234:PGP393237 PQL393234:PQL393237 QAH393234:QAH393237 QKD393234:QKD393237 QTZ393234:QTZ393237 RDV393234:RDV393237 RNR393234:RNR393237 RXN393234:RXN393237 SHJ393234:SHJ393237 SRF393234:SRF393237 TBB393234:TBB393237 TKX393234:TKX393237 TUT393234:TUT393237 UEP393234:UEP393237 UOL393234:UOL393237 UYH393234:UYH393237 VID393234:VID393237 VRZ393234:VRZ393237 WBV393234:WBV393237 WLR393234:WLR393237 WVN393234:WVN393237 F458770:F458773 JB458770:JB458773 SX458770:SX458773 ACT458770:ACT458773 AMP458770:AMP458773 AWL458770:AWL458773 BGH458770:BGH458773 BQD458770:BQD458773 BZZ458770:BZZ458773 CJV458770:CJV458773 CTR458770:CTR458773 DDN458770:DDN458773 DNJ458770:DNJ458773 DXF458770:DXF458773 EHB458770:EHB458773 EQX458770:EQX458773 FAT458770:FAT458773 FKP458770:FKP458773 FUL458770:FUL458773 GEH458770:GEH458773 GOD458770:GOD458773 GXZ458770:GXZ458773 HHV458770:HHV458773 HRR458770:HRR458773 IBN458770:IBN458773 ILJ458770:ILJ458773 IVF458770:IVF458773 JFB458770:JFB458773 JOX458770:JOX458773 JYT458770:JYT458773 KIP458770:KIP458773 KSL458770:KSL458773 LCH458770:LCH458773 LMD458770:LMD458773 LVZ458770:LVZ458773 MFV458770:MFV458773 MPR458770:MPR458773 MZN458770:MZN458773 NJJ458770:NJJ458773 NTF458770:NTF458773 ODB458770:ODB458773 OMX458770:OMX458773 OWT458770:OWT458773 PGP458770:PGP458773 PQL458770:PQL458773 QAH458770:QAH458773 QKD458770:QKD458773 QTZ458770:QTZ458773 RDV458770:RDV458773 RNR458770:RNR458773 RXN458770:RXN458773 SHJ458770:SHJ458773 SRF458770:SRF458773 TBB458770:TBB458773 TKX458770:TKX458773 TUT458770:TUT458773 UEP458770:UEP458773 UOL458770:UOL458773 UYH458770:UYH458773 VID458770:VID458773 VRZ458770:VRZ458773 WBV458770:WBV458773 WLR458770:WLR458773 WVN458770:WVN458773 F524306:F524309 JB524306:JB524309 SX524306:SX524309 ACT524306:ACT524309 AMP524306:AMP524309 AWL524306:AWL524309 BGH524306:BGH524309 BQD524306:BQD524309 BZZ524306:BZZ524309 CJV524306:CJV524309 CTR524306:CTR524309 DDN524306:DDN524309 DNJ524306:DNJ524309 DXF524306:DXF524309 EHB524306:EHB524309 EQX524306:EQX524309 FAT524306:FAT524309 FKP524306:FKP524309 FUL524306:FUL524309 GEH524306:GEH524309 GOD524306:GOD524309 GXZ524306:GXZ524309 HHV524306:HHV524309 HRR524306:HRR524309 IBN524306:IBN524309 ILJ524306:ILJ524309 IVF524306:IVF524309 JFB524306:JFB524309 JOX524306:JOX524309 JYT524306:JYT524309 KIP524306:KIP524309 KSL524306:KSL524309 LCH524306:LCH524309 LMD524306:LMD524309 LVZ524306:LVZ524309 MFV524306:MFV524309 MPR524306:MPR524309 MZN524306:MZN524309 NJJ524306:NJJ524309 NTF524306:NTF524309 ODB524306:ODB524309 OMX524306:OMX524309 OWT524306:OWT524309 PGP524306:PGP524309 PQL524306:PQL524309 QAH524306:QAH524309 QKD524306:QKD524309 QTZ524306:QTZ524309 RDV524306:RDV524309 RNR524306:RNR524309 RXN524306:RXN524309 SHJ524306:SHJ524309 SRF524306:SRF524309 TBB524306:TBB524309 TKX524306:TKX524309 TUT524306:TUT524309 UEP524306:UEP524309 UOL524306:UOL524309 UYH524306:UYH524309 VID524306:VID524309 VRZ524306:VRZ524309 WBV524306:WBV524309 WLR524306:WLR524309 WVN524306:WVN524309 F589842:F589845 JB589842:JB589845 SX589842:SX589845 ACT589842:ACT589845 AMP589842:AMP589845 AWL589842:AWL589845 BGH589842:BGH589845 BQD589842:BQD589845 BZZ589842:BZZ589845 CJV589842:CJV589845 CTR589842:CTR589845 DDN589842:DDN589845 DNJ589842:DNJ589845 DXF589842:DXF589845 EHB589842:EHB589845 EQX589842:EQX589845 FAT589842:FAT589845 FKP589842:FKP589845 FUL589842:FUL589845 GEH589842:GEH589845 GOD589842:GOD589845 GXZ589842:GXZ589845 HHV589842:HHV589845 HRR589842:HRR589845 IBN589842:IBN589845 ILJ589842:ILJ589845 IVF589842:IVF589845 JFB589842:JFB589845 JOX589842:JOX589845 JYT589842:JYT589845 KIP589842:KIP589845 KSL589842:KSL589845 LCH589842:LCH589845 LMD589842:LMD589845 LVZ589842:LVZ589845 MFV589842:MFV589845 MPR589842:MPR589845 MZN589842:MZN589845 NJJ589842:NJJ589845 NTF589842:NTF589845 ODB589842:ODB589845 OMX589842:OMX589845 OWT589842:OWT589845 PGP589842:PGP589845 PQL589842:PQL589845 QAH589842:QAH589845 QKD589842:QKD589845 QTZ589842:QTZ589845 RDV589842:RDV589845 RNR589842:RNR589845 RXN589842:RXN589845 SHJ589842:SHJ589845 SRF589842:SRF589845 TBB589842:TBB589845 TKX589842:TKX589845 TUT589842:TUT589845 UEP589842:UEP589845 UOL589842:UOL589845 UYH589842:UYH589845 VID589842:VID589845 VRZ589842:VRZ589845 WBV589842:WBV589845 WLR589842:WLR589845 WVN589842:WVN589845 F655378:F655381 JB655378:JB655381 SX655378:SX655381 ACT655378:ACT655381 AMP655378:AMP655381 AWL655378:AWL655381 BGH655378:BGH655381 BQD655378:BQD655381 BZZ655378:BZZ655381 CJV655378:CJV655381 CTR655378:CTR655381 DDN655378:DDN655381 DNJ655378:DNJ655381 DXF655378:DXF655381 EHB655378:EHB655381 EQX655378:EQX655381 FAT655378:FAT655381 FKP655378:FKP655381 FUL655378:FUL655381 GEH655378:GEH655381 GOD655378:GOD655381 GXZ655378:GXZ655381 HHV655378:HHV655381 HRR655378:HRR655381 IBN655378:IBN655381 ILJ655378:ILJ655381 IVF655378:IVF655381 JFB655378:JFB655381 JOX655378:JOX655381 JYT655378:JYT655381 KIP655378:KIP655381 KSL655378:KSL655381 LCH655378:LCH655381 LMD655378:LMD655381 LVZ655378:LVZ655381 MFV655378:MFV655381 MPR655378:MPR655381 MZN655378:MZN655381 NJJ655378:NJJ655381 NTF655378:NTF655381 ODB655378:ODB655381 OMX655378:OMX655381 OWT655378:OWT655381 PGP655378:PGP655381 PQL655378:PQL655381 QAH655378:QAH655381 QKD655378:QKD655381 QTZ655378:QTZ655381 RDV655378:RDV655381 RNR655378:RNR655381 RXN655378:RXN655381 SHJ655378:SHJ655381 SRF655378:SRF655381 TBB655378:TBB655381 TKX655378:TKX655381 TUT655378:TUT655381 UEP655378:UEP655381 UOL655378:UOL655381 UYH655378:UYH655381 VID655378:VID655381 VRZ655378:VRZ655381 WBV655378:WBV655381 WLR655378:WLR655381 WVN655378:WVN655381 F720914:F720917 JB720914:JB720917 SX720914:SX720917 ACT720914:ACT720917 AMP720914:AMP720917 AWL720914:AWL720917 BGH720914:BGH720917 BQD720914:BQD720917 BZZ720914:BZZ720917 CJV720914:CJV720917 CTR720914:CTR720917 DDN720914:DDN720917 DNJ720914:DNJ720917 DXF720914:DXF720917 EHB720914:EHB720917 EQX720914:EQX720917 FAT720914:FAT720917 FKP720914:FKP720917 FUL720914:FUL720917 GEH720914:GEH720917 GOD720914:GOD720917 GXZ720914:GXZ720917 HHV720914:HHV720917 HRR720914:HRR720917 IBN720914:IBN720917 ILJ720914:ILJ720917 IVF720914:IVF720917 JFB720914:JFB720917 JOX720914:JOX720917 JYT720914:JYT720917 KIP720914:KIP720917 KSL720914:KSL720917 LCH720914:LCH720917 LMD720914:LMD720917 LVZ720914:LVZ720917 MFV720914:MFV720917 MPR720914:MPR720917 MZN720914:MZN720917 NJJ720914:NJJ720917 NTF720914:NTF720917 ODB720914:ODB720917 OMX720914:OMX720917 OWT720914:OWT720917 PGP720914:PGP720917 PQL720914:PQL720917 QAH720914:QAH720917 QKD720914:QKD720917 QTZ720914:QTZ720917 RDV720914:RDV720917 RNR720914:RNR720917 RXN720914:RXN720917 SHJ720914:SHJ720917 SRF720914:SRF720917 TBB720914:TBB720917 TKX720914:TKX720917 TUT720914:TUT720917 UEP720914:UEP720917 UOL720914:UOL720917 UYH720914:UYH720917 VID720914:VID720917 VRZ720914:VRZ720917 WBV720914:WBV720917 WLR720914:WLR720917 WVN720914:WVN720917 F786450:F786453 JB786450:JB786453 SX786450:SX786453 ACT786450:ACT786453 AMP786450:AMP786453 AWL786450:AWL786453 BGH786450:BGH786453 BQD786450:BQD786453 BZZ786450:BZZ786453 CJV786450:CJV786453 CTR786450:CTR786453 DDN786450:DDN786453 DNJ786450:DNJ786453 DXF786450:DXF786453 EHB786450:EHB786453 EQX786450:EQX786453 FAT786450:FAT786453 FKP786450:FKP786453 FUL786450:FUL786453 GEH786450:GEH786453 GOD786450:GOD786453 GXZ786450:GXZ786453 HHV786450:HHV786453 HRR786450:HRR786453 IBN786450:IBN786453 ILJ786450:ILJ786453 IVF786450:IVF786453 JFB786450:JFB786453 JOX786450:JOX786453 JYT786450:JYT786453 KIP786450:KIP786453 KSL786450:KSL786453 LCH786450:LCH786453 LMD786450:LMD786453 LVZ786450:LVZ786453 MFV786450:MFV786453 MPR786450:MPR786453 MZN786450:MZN786453 NJJ786450:NJJ786453 NTF786450:NTF786453 ODB786450:ODB786453 OMX786450:OMX786453 OWT786450:OWT786453 PGP786450:PGP786453 PQL786450:PQL786453 QAH786450:QAH786453 QKD786450:QKD786453 QTZ786450:QTZ786453 RDV786450:RDV786453 RNR786450:RNR786453 RXN786450:RXN786453 SHJ786450:SHJ786453 SRF786450:SRF786453 TBB786450:TBB786453 TKX786450:TKX786453 TUT786450:TUT786453 UEP786450:UEP786453 UOL786450:UOL786453 UYH786450:UYH786453 VID786450:VID786453 VRZ786450:VRZ786453 WBV786450:WBV786453 WLR786450:WLR786453 WVN786450:WVN786453 F851986:F851989 JB851986:JB851989 SX851986:SX851989 ACT851986:ACT851989 AMP851986:AMP851989 AWL851986:AWL851989 BGH851986:BGH851989 BQD851986:BQD851989 BZZ851986:BZZ851989 CJV851986:CJV851989 CTR851986:CTR851989 DDN851986:DDN851989 DNJ851986:DNJ851989 DXF851986:DXF851989 EHB851986:EHB851989 EQX851986:EQX851989 FAT851986:FAT851989 FKP851986:FKP851989 FUL851986:FUL851989 GEH851986:GEH851989 GOD851986:GOD851989 GXZ851986:GXZ851989 HHV851986:HHV851989 HRR851986:HRR851989 IBN851986:IBN851989 ILJ851986:ILJ851989 IVF851986:IVF851989 JFB851986:JFB851989 JOX851986:JOX851989 JYT851986:JYT851989 KIP851986:KIP851989 KSL851986:KSL851989 LCH851986:LCH851989 LMD851986:LMD851989 LVZ851986:LVZ851989 MFV851986:MFV851989 MPR851986:MPR851989 MZN851986:MZN851989 NJJ851986:NJJ851989 NTF851986:NTF851989 ODB851986:ODB851989 OMX851986:OMX851989 OWT851986:OWT851989 PGP851986:PGP851989 PQL851986:PQL851989 QAH851986:QAH851989 QKD851986:QKD851989 QTZ851986:QTZ851989 RDV851986:RDV851989 RNR851986:RNR851989 RXN851986:RXN851989 SHJ851986:SHJ851989 SRF851986:SRF851989 TBB851986:TBB851989 TKX851986:TKX851989 TUT851986:TUT851989 UEP851986:UEP851989 UOL851986:UOL851989 UYH851986:UYH851989 VID851986:VID851989 VRZ851986:VRZ851989 WBV851986:WBV851989 WLR851986:WLR851989 WVN851986:WVN851989 F917522:F917525 JB917522:JB917525 SX917522:SX917525 ACT917522:ACT917525 AMP917522:AMP917525 AWL917522:AWL917525 BGH917522:BGH917525 BQD917522:BQD917525 BZZ917522:BZZ917525 CJV917522:CJV917525 CTR917522:CTR917525 DDN917522:DDN917525 DNJ917522:DNJ917525 DXF917522:DXF917525 EHB917522:EHB917525 EQX917522:EQX917525 FAT917522:FAT917525 FKP917522:FKP917525 FUL917522:FUL917525 GEH917522:GEH917525 GOD917522:GOD917525 GXZ917522:GXZ917525 HHV917522:HHV917525 HRR917522:HRR917525 IBN917522:IBN917525 ILJ917522:ILJ917525 IVF917522:IVF917525 JFB917522:JFB917525 JOX917522:JOX917525 JYT917522:JYT917525 KIP917522:KIP917525 KSL917522:KSL917525 LCH917522:LCH917525 LMD917522:LMD917525 LVZ917522:LVZ917525 MFV917522:MFV917525 MPR917522:MPR917525 MZN917522:MZN917525 NJJ917522:NJJ917525 NTF917522:NTF917525 ODB917522:ODB917525 OMX917522:OMX917525 OWT917522:OWT917525 PGP917522:PGP917525 PQL917522:PQL917525 QAH917522:QAH917525 QKD917522:QKD917525 QTZ917522:QTZ917525 RDV917522:RDV917525 RNR917522:RNR917525 RXN917522:RXN917525 SHJ917522:SHJ917525 SRF917522:SRF917525 TBB917522:TBB917525 TKX917522:TKX917525 TUT917522:TUT917525 UEP917522:UEP917525 UOL917522:UOL917525 UYH917522:UYH917525 VID917522:VID917525 VRZ917522:VRZ917525 WBV917522:WBV917525 WLR917522:WLR917525 WVN917522:WVN917525 F983058:F983061 JB983058:JB983061 SX983058:SX983061 ACT983058:ACT983061 AMP983058:AMP983061 AWL983058:AWL983061 BGH983058:BGH983061 BQD983058:BQD983061 BZZ983058:BZZ983061 CJV983058:CJV983061 CTR983058:CTR983061 DDN983058:DDN983061 DNJ983058:DNJ983061 DXF983058:DXF983061 EHB983058:EHB983061 EQX983058:EQX983061 FAT983058:FAT983061 FKP983058:FKP983061 FUL983058:FUL983061 GEH983058:GEH983061 GOD983058:GOD983061 GXZ983058:GXZ983061 HHV983058:HHV983061 HRR983058:HRR983061 IBN983058:IBN983061 ILJ983058:ILJ983061 IVF983058:IVF983061 JFB983058:JFB983061 JOX983058:JOX983061 JYT983058:JYT983061 KIP983058:KIP983061 KSL983058:KSL983061 LCH983058:LCH983061 LMD983058:LMD983061 LVZ983058:LVZ983061 MFV983058:MFV983061 MPR983058:MPR983061 MZN983058:MZN983061 NJJ983058:NJJ983061 NTF983058:NTF983061 ODB983058:ODB983061 OMX983058:OMX983061 OWT983058:OWT983061 PGP983058:PGP983061 PQL983058:PQL983061 QAH983058:QAH983061 QKD983058:QKD983061 QTZ983058:QTZ983061 RDV983058:RDV983061 RNR983058:RNR983061 RXN983058:RXN983061 SHJ983058:SHJ983061 SRF983058:SRF983061 TBB983058:TBB983061 TKX983058:TKX983061 TUT983058:TUT983061 UEP983058:UEP983061 UOL983058:UOL983061 UYH983058:UYH983061 VID983058:VID983061 VRZ983058:VRZ983061 WBV983058:WBV983061 WLR983058:WLR983061 WVN983058:WVN983061 F23:F26 JB23:JB26 SX23:SX26 ACT23:ACT26 AMP23:AMP26 AWL23:AWL26 BGH23:BGH26 BQD23:BQD26 BZZ23:BZZ26 CJV23:CJV26 CTR23:CTR26 DDN23:DDN26 DNJ23:DNJ26 DXF23:DXF26 EHB23:EHB26 EQX23:EQX26 FAT23:FAT26 FKP23:FKP26 FUL23:FUL26 GEH23:GEH26 GOD23:GOD26 GXZ23:GXZ26 HHV23:HHV26 HRR23:HRR26 IBN23:IBN26 ILJ23:ILJ26 IVF23:IVF26 JFB23:JFB26 JOX23:JOX26 JYT23:JYT26 KIP23:KIP26 KSL23:KSL26 LCH23:LCH26 LMD23:LMD26 LVZ23:LVZ26 MFV23:MFV26 MPR23:MPR26 MZN23:MZN26 NJJ23:NJJ26 NTF23:NTF26 ODB23:ODB26 OMX23:OMX26 OWT23:OWT26 PGP23:PGP26 PQL23:PQL26 QAH23:QAH26 QKD23:QKD26 QTZ23:QTZ26 RDV23:RDV26 RNR23:RNR26 RXN23:RXN26 SHJ23:SHJ26 SRF23:SRF26 TBB23:TBB26 TKX23:TKX26 TUT23:TUT26 UEP23:UEP26 UOL23:UOL26 UYH23:UYH26 VID23:VID26 VRZ23:VRZ26 WBV23:WBV26 WLR23:WLR26 WVN23:WVN26 F65559:F65562 JB65559:JB65562 SX65559:SX65562 ACT65559:ACT65562 AMP65559:AMP65562 AWL65559:AWL65562 BGH65559:BGH65562 BQD65559:BQD65562 BZZ65559:BZZ65562 CJV65559:CJV65562 CTR65559:CTR65562 DDN65559:DDN65562 DNJ65559:DNJ65562 DXF65559:DXF65562 EHB65559:EHB65562 EQX65559:EQX65562 FAT65559:FAT65562 FKP65559:FKP65562 FUL65559:FUL65562 GEH65559:GEH65562 GOD65559:GOD65562 GXZ65559:GXZ65562 HHV65559:HHV65562 HRR65559:HRR65562 IBN65559:IBN65562 ILJ65559:ILJ65562 IVF65559:IVF65562 JFB65559:JFB65562 JOX65559:JOX65562 JYT65559:JYT65562 KIP65559:KIP65562 KSL65559:KSL65562 LCH65559:LCH65562 LMD65559:LMD65562 LVZ65559:LVZ65562 MFV65559:MFV65562 MPR65559:MPR65562 MZN65559:MZN65562 NJJ65559:NJJ65562 NTF65559:NTF65562 ODB65559:ODB65562 OMX65559:OMX65562 OWT65559:OWT65562 PGP65559:PGP65562 PQL65559:PQL65562 QAH65559:QAH65562 QKD65559:QKD65562 QTZ65559:QTZ65562 RDV65559:RDV65562 RNR65559:RNR65562 RXN65559:RXN65562 SHJ65559:SHJ65562 SRF65559:SRF65562 TBB65559:TBB65562 TKX65559:TKX65562 TUT65559:TUT65562 UEP65559:UEP65562 UOL65559:UOL65562 UYH65559:UYH65562 VID65559:VID65562 VRZ65559:VRZ65562 WBV65559:WBV65562 WLR65559:WLR65562 WVN65559:WVN65562 F131095:F131098 JB131095:JB131098 SX131095:SX131098 ACT131095:ACT131098 AMP131095:AMP131098 AWL131095:AWL131098 BGH131095:BGH131098 BQD131095:BQD131098 BZZ131095:BZZ131098 CJV131095:CJV131098 CTR131095:CTR131098 DDN131095:DDN131098 DNJ131095:DNJ131098 DXF131095:DXF131098 EHB131095:EHB131098 EQX131095:EQX131098 FAT131095:FAT131098 FKP131095:FKP131098 FUL131095:FUL131098 GEH131095:GEH131098 GOD131095:GOD131098 GXZ131095:GXZ131098 HHV131095:HHV131098 HRR131095:HRR131098 IBN131095:IBN131098 ILJ131095:ILJ131098 IVF131095:IVF131098 JFB131095:JFB131098 JOX131095:JOX131098 JYT131095:JYT131098 KIP131095:KIP131098 KSL131095:KSL131098 LCH131095:LCH131098 LMD131095:LMD131098 LVZ131095:LVZ131098 MFV131095:MFV131098 MPR131095:MPR131098 MZN131095:MZN131098 NJJ131095:NJJ131098 NTF131095:NTF131098 ODB131095:ODB131098 OMX131095:OMX131098 OWT131095:OWT131098 PGP131095:PGP131098 PQL131095:PQL131098 QAH131095:QAH131098 QKD131095:QKD131098 QTZ131095:QTZ131098 RDV131095:RDV131098 RNR131095:RNR131098 RXN131095:RXN131098 SHJ131095:SHJ131098 SRF131095:SRF131098 TBB131095:TBB131098 TKX131095:TKX131098 TUT131095:TUT131098 UEP131095:UEP131098 UOL131095:UOL131098 UYH131095:UYH131098 VID131095:VID131098 VRZ131095:VRZ131098 WBV131095:WBV131098 WLR131095:WLR131098 WVN131095:WVN131098 F196631:F196634 JB196631:JB196634 SX196631:SX196634 ACT196631:ACT196634 AMP196631:AMP196634 AWL196631:AWL196634 BGH196631:BGH196634 BQD196631:BQD196634 BZZ196631:BZZ196634 CJV196631:CJV196634 CTR196631:CTR196634 DDN196631:DDN196634 DNJ196631:DNJ196634 DXF196631:DXF196634 EHB196631:EHB196634 EQX196631:EQX196634 FAT196631:FAT196634 FKP196631:FKP196634 FUL196631:FUL196634 GEH196631:GEH196634 GOD196631:GOD196634 GXZ196631:GXZ196634 HHV196631:HHV196634 HRR196631:HRR196634 IBN196631:IBN196634 ILJ196631:ILJ196634 IVF196631:IVF196634 JFB196631:JFB196634 JOX196631:JOX196634 JYT196631:JYT196634 KIP196631:KIP196634 KSL196631:KSL196634 LCH196631:LCH196634 LMD196631:LMD196634 LVZ196631:LVZ196634 MFV196631:MFV196634 MPR196631:MPR196634 MZN196631:MZN196634 NJJ196631:NJJ196634 NTF196631:NTF196634 ODB196631:ODB196634 OMX196631:OMX196634 OWT196631:OWT196634 PGP196631:PGP196634 PQL196631:PQL196634 QAH196631:QAH196634 QKD196631:QKD196634 QTZ196631:QTZ196634 RDV196631:RDV196634 RNR196631:RNR196634 RXN196631:RXN196634 SHJ196631:SHJ196634 SRF196631:SRF196634 TBB196631:TBB196634 TKX196631:TKX196634 TUT196631:TUT196634 UEP196631:UEP196634 UOL196631:UOL196634 UYH196631:UYH196634 VID196631:VID196634 VRZ196631:VRZ196634 WBV196631:WBV196634 WLR196631:WLR196634 WVN196631:WVN196634 F262167:F262170 JB262167:JB262170 SX262167:SX262170 ACT262167:ACT262170 AMP262167:AMP262170 AWL262167:AWL262170 BGH262167:BGH262170 BQD262167:BQD262170 BZZ262167:BZZ262170 CJV262167:CJV262170 CTR262167:CTR262170 DDN262167:DDN262170 DNJ262167:DNJ262170 DXF262167:DXF262170 EHB262167:EHB262170 EQX262167:EQX262170 FAT262167:FAT262170 FKP262167:FKP262170 FUL262167:FUL262170 GEH262167:GEH262170 GOD262167:GOD262170 GXZ262167:GXZ262170 HHV262167:HHV262170 HRR262167:HRR262170 IBN262167:IBN262170 ILJ262167:ILJ262170 IVF262167:IVF262170 JFB262167:JFB262170 JOX262167:JOX262170 JYT262167:JYT262170 KIP262167:KIP262170 KSL262167:KSL262170 LCH262167:LCH262170 LMD262167:LMD262170 LVZ262167:LVZ262170 MFV262167:MFV262170 MPR262167:MPR262170 MZN262167:MZN262170 NJJ262167:NJJ262170 NTF262167:NTF262170 ODB262167:ODB262170 OMX262167:OMX262170 OWT262167:OWT262170 PGP262167:PGP262170 PQL262167:PQL262170 QAH262167:QAH262170 QKD262167:QKD262170 QTZ262167:QTZ262170 RDV262167:RDV262170 RNR262167:RNR262170 RXN262167:RXN262170 SHJ262167:SHJ262170 SRF262167:SRF262170 TBB262167:TBB262170 TKX262167:TKX262170 TUT262167:TUT262170 UEP262167:UEP262170 UOL262167:UOL262170 UYH262167:UYH262170 VID262167:VID262170 VRZ262167:VRZ262170 WBV262167:WBV262170 WLR262167:WLR262170 WVN262167:WVN262170 F327703:F327706 JB327703:JB327706 SX327703:SX327706 ACT327703:ACT327706 AMP327703:AMP327706 AWL327703:AWL327706 BGH327703:BGH327706 BQD327703:BQD327706 BZZ327703:BZZ327706 CJV327703:CJV327706 CTR327703:CTR327706 DDN327703:DDN327706 DNJ327703:DNJ327706 DXF327703:DXF327706 EHB327703:EHB327706 EQX327703:EQX327706 FAT327703:FAT327706 FKP327703:FKP327706 FUL327703:FUL327706 GEH327703:GEH327706 GOD327703:GOD327706 GXZ327703:GXZ327706 HHV327703:HHV327706 HRR327703:HRR327706 IBN327703:IBN327706 ILJ327703:ILJ327706 IVF327703:IVF327706 JFB327703:JFB327706 JOX327703:JOX327706 JYT327703:JYT327706 KIP327703:KIP327706 KSL327703:KSL327706 LCH327703:LCH327706 LMD327703:LMD327706 LVZ327703:LVZ327706 MFV327703:MFV327706 MPR327703:MPR327706 MZN327703:MZN327706 NJJ327703:NJJ327706 NTF327703:NTF327706 ODB327703:ODB327706 OMX327703:OMX327706 OWT327703:OWT327706 PGP327703:PGP327706 PQL327703:PQL327706 QAH327703:QAH327706 QKD327703:QKD327706 QTZ327703:QTZ327706 RDV327703:RDV327706 RNR327703:RNR327706 RXN327703:RXN327706 SHJ327703:SHJ327706 SRF327703:SRF327706 TBB327703:TBB327706 TKX327703:TKX327706 TUT327703:TUT327706 UEP327703:UEP327706 UOL327703:UOL327706 UYH327703:UYH327706 VID327703:VID327706 VRZ327703:VRZ327706 WBV327703:WBV327706 WLR327703:WLR327706 WVN327703:WVN327706 F393239:F393242 JB393239:JB393242 SX393239:SX393242 ACT393239:ACT393242 AMP393239:AMP393242 AWL393239:AWL393242 BGH393239:BGH393242 BQD393239:BQD393242 BZZ393239:BZZ393242 CJV393239:CJV393242 CTR393239:CTR393242 DDN393239:DDN393242 DNJ393239:DNJ393242 DXF393239:DXF393242 EHB393239:EHB393242 EQX393239:EQX393242 FAT393239:FAT393242 FKP393239:FKP393242 FUL393239:FUL393242 GEH393239:GEH393242 GOD393239:GOD393242 GXZ393239:GXZ393242 HHV393239:HHV393242 HRR393239:HRR393242 IBN393239:IBN393242 ILJ393239:ILJ393242 IVF393239:IVF393242 JFB393239:JFB393242 JOX393239:JOX393242 JYT393239:JYT393242 KIP393239:KIP393242 KSL393239:KSL393242 LCH393239:LCH393242 LMD393239:LMD393242 LVZ393239:LVZ393242 MFV393239:MFV393242 MPR393239:MPR393242 MZN393239:MZN393242 NJJ393239:NJJ393242 NTF393239:NTF393242 ODB393239:ODB393242 OMX393239:OMX393242 OWT393239:OWT393242 PGP393239:PGP393242 PQL393239:PQL393242 QAH393239:QAH393242 QKD393239:QKD393242 QTZ393239:QTZ393242 RDV393239:RDV393242 RNR393239:RNR393242 RXN393239:RXN393242 SHJ393239:SHJ393242 SRF393239:SRF393242 TBB393239:TBB393242 TKX393239:TKX393242 TUT393239:TUT393242 UEP393239:UEP393242 UOL393239:UOL393242 UYH393239:UYH393242 VID393239:VID393242 VRZ393239:VRZ393242 WBV393239:WBV393242 WLR393239:WLR393242 WVN393239:WVN393242 F458775:F458778 JB458775:JB458778 SX458775:SX458778 ACT458775:ACT458778 AMP458775:AMP458778 AWL458775:AWL458778 BGH458775:BGH458778 BQD458775:BQD458778 BZZ458775:BZZ458778 CJV458775:CJV458778 CTR458775:CTR458778 DDN458775:DDN458778 DNJ458775:DNJ458778 DXF458775:DXF458778 EHB458775:EHB458778 EQX458775:EQX458778 FAT458775:FAT458778 FKP458775:FKP458778 FUL458775:FUL458778 GEH458775:GEH458778 GOD458775:GOD458778 GXZ458775:GXZ458778 HHV458775:HHV458778 HRR458775:HRR458778 IBN458775:IBN458778 ILJ458775:ILJ458778 IVF458775:IVF458778 JFB458775:JFB458778 JOX458775:JOX458778 JYT458775:JYT458778 KIP458775:KIP458778 KSL458775:KSL458778 LCH458775:LCH458778 LMD458775:LMD458778 LVZ458775:LVZ458778 MFV458775:MFV458778 MPR458775:MPR458778 MZN458775:MZN458778 NJJ458775:NJJ458778 NTF458775:NTF458778 ODB458775:ODB458778 OMX458775:OMX458778 OWT458775:OWT458778 PGP458775:PGP458778 PQL458775:PQL458778 QAH458775:QAH458778 QKD458775:QKD458778 QTZ458775:QTZ458778 RDV458775:RDV458778 RNR458775:RNR458778 RXN458775:RXN458778 SHJ458775:SHJ458778 SRF458775:SRF458778 TBB458775:TBB458778 TKX458775:TKX458778 TUT458775:TUT458778 UEP458775:UEP458778 UOL458775:UOL458778 UYH458775:UYH458778 VID458775:VID458778 VRZ458775:VRZ458778 WBV458775:WBV458778 WLR458775:WLR458778 WVN458775:WVN458778 F524311:F524314 JB524311:JB524314 SX524311:SX524314 ACT524311:ACT524314 AMP524311:AMP524314 AWL524311:AWL524314 BGH524311:BGH524314 BQD524311:BQD524314 BZZ524311:BZZ524314 CJV524311:CJV524314 CTR524311:CTR524314 DDN524311:DDN524314 DNJ524311:DNJ524314 DXF524311:DXF524314 EHB524311:EHB524314 EQX524311:EQX524314 FAT524311:FAT524314 FKP524311:FKP524314 FUL524311:FUL524314 GEH524311:GEH524314 GOD524311:GOD524314 GXZ524311:GXZ524314 HHV524311:HHV524314 HRR524311:HRR524314 IBN524311:IBN524314 ILJ524311:ILJ524314 IVF524311:IVF524314 JFB524311:JFB524314 JOX524311:JOX524314 JYT524311:JYT524314 KIP524311:KIP524314 KSL524311:KSL524314 LCH524311:LCH524314 LMD524311:LMD524314 LVZ524311:LVZ524314 MFV524311:MFV524314 MPR524311:MPR524314 MZN524311:MZN524314 NJJ524311:NJJ524314 NTF524311:NTF524314 ODB524311:ODB524314 OMX524311:OMX524314 OWT524311:OWT524314 PGP524311:PGP524314 PQL524311:PQL524314 QAH524311:QAH524314 QKD524311:QKD524314 QTZ524311:QTZ524314 RDV524311:RDV524314 RNR524311:RNR524314 RXN524311:RXN524314 SHJ524311:SHJ524314 SRF524311:SRF524314 TBB524311:TBB524314 TKX524311:TKX524314 TUT524311:TUT524314 UEP524311:UEP524314 UOL524311:UOL524314 UYH524311:UYH524314 VID524311:VID524314 VRZ524311:VRZ524314 WBV524311:WBV524314 WLR524311:WLR524314 WVN524311:WVN524314 F589847:F589850 JB589847:JB589850 SX589847:SX589850 ACT589847:ACT589850 AMP589847:AMP589850 AWL589847:AWL589850 BGH589847:BGH589850 BQD589847:BQD589850 BZZ589847:BZZ589850 CJV589847:CJV589850 CTR589847:CTR589850 DDN589847:DDN589850 DNJ589847:DNJ589850 DXF589847:DXF589850 EHB589847:EHB589850 EQX589847:EQX589850 FAT589847:FAT589850 FKP589847:FKP589850 FUL589847:FUL589850 GEH589847:GEH589850 GOD589847:GOD589850 GXZ589847:GXZ589850 HHV589847:HHV589850 HRR589847:HRR589850 IBN589847:IBN589850 ILJ589847:ILJ589850 IVF589847:IVF589850 JFB589847:JFB589850 JOX589847:JOX589850 JYT589847:JYT589850 KIP589847:KIP589850 KSL589847:KSL589850 LCH589847:LCH589850 LMD589847:LMD589850 LVZ589847:LVZ589850 MFV589847:MFV589850 MPR589847:MPR589850 MZN589847:MZN589850 NJJ589847:NJJ589850 NTF589847:NTF589850 ODB589847:ODB589850 OMX589847:OMX589850 OWT589847:OWT589850 PGP589847:PGP589850 PQL589847:PQL589850 QAH589847:QAH589850 QKD589847:QKD589850 QTZ589847:QTZ589850 RDV589847:RDV589850 RNR589847:RNR589850 RXN589847:RXN589850 SHJ589847:SHJ589850 SRF589847:SRF589850 TBB589847:TBB589850 TKX589847:TKX589850 TUT589847:TUT589850 UEP589847:UEP589850 UOL589847:UOL589850 UYH589847:UYH589850 VID589847:VID589850 VRZ589847:VRZ589850 WBV589847:WBV589850 WLR589847:WLR589850 WVN589847:WVN589850 F655383:F655386 JB655383:JB655386 SX655383:SX655386 ACT655383:ACT655386 AMP655383:AMP655386 AWL655383:AWL655386 BGH655383:BGH655386 BQD655383:BQD655386 BZZ655383:BZZ655386 CJV655383:CJV655386 CTR655383:CTR655386 DDN655383:DDN655386 DNJ655383:DNJ655386 DXF655383:DXF655386 EHB655383:EHB655386 EQX655383:EQX655386 FAT655383:FAT655386 FKP655383:FKP655386 FUL655383:FUL655386 GEH655383:GEH655386 GOD655383:GOD655386 GXZ655383:GXZ655386 HHV655383:HHV655386 HRR655383:HRR655386 IBN655383:IBN655386 ILJ655383:ILJ655386 IVF655383:IVF655386 JFB655383:JFB655386 JOX655383:JOX655386 JYT655383:JYT655386 KIP655383:KIP655386 KSL655383:KSL655386 LCH655383:LCH655386 LMD655383:LMD655386 LVZ655383:LVZ655386 MFV655383:MFV655386 MPR655383:MPR655386 MZN655383:MZN655386 NJJ655383:NJJ655386 NTF655383:NTF655386 ODB655383:ODB655386 OMX655383:OMX655386 OWT655383:OWT655386 PGP655383:PGP655386 PQL655383:PQL655386 QAH655383:QAH655386 QKD655383:QKD655386 QTZ655383:QTZ655386 RDV655383:RDV655386 RNR655383:RNR655386 RXN655383:RXN655386 SHJ655383:SHJ655386 SRF655383:SRF655386 TBB655383:TBB655386 TKX655383:TKX655386 TUT655383:TUT655386 UEP655383:UEP655386 UOL655383:UOL655386 UYH655383:UYH655386 VID655383:VID655386 VRZ655383:VRZ655386 WBV655383:WBV655386 WLR655383:WLR655386 WVN655383:WVN655386 F720919:F720922 JB720919:JB720922 SX720919:SX720922 ACT720919:ACT720922 AMP720919:AMP720922 AWL720919:AWL720922 BGH720919:BGH720922 BQD720919:BQD720922 BZZ720919:BZZ720922 CJV720919:CJV720922 CTR720919:CTR720922 DDN720919:DDN720922 DNJ720919:DNJ720922 DXF720919:DXF720922 EHB720919:EHB720922 EQX720919:EQX720922 FAT720919:FAT720922 FKP720919:FKP720922 FUL720919:FUL720922 GEH720919:GEH720922 GOD720919:GOD720922 GXZ720919:GXZ720922 HHV720919:HHV720922 HRR720919:HRR720922 IBN720919:IBN720922 ILJ720919:ILJ720922 IVF720919:IVF720922 JFB720919:JFB720922 JOX720919:JOX720922 JYT720919:JYT720922 KIP720919:KIP720922 KSL720919:KSL720922 LCH720919:LCH720922 LMD720919:LMD720922 LVZ720919:LVZ720922 MFV720919:MFV720922 MPR720919:MPR720922 MZN720919:MZN720922 NJJ720919:NJJ720922 NTF720919:NTF720922 ODB720919:ODB720922 OMX720919:OMX720922 OWT720919:OWT720922 PGP720919:PGP720922 PQL720919:PQL720922 QAH720919:QAH720922 QKD720919:QKD720922 QTZ720919:QTZ720922 RDV720919:RDV720922 RNR720919:RNR720922 RXN720919:RXN720922 SHJ720919:SHJ720922 SRF720919:SRF720922 TBB720919:TBB720922 TKX720919:TKX720922 TUT720919:TUT720922 UEP720919:UEP720922 UOL720919:UOL720922 UYH720919:UYH720922 VID720919:VID720922 VRZ720919:VRZ720922 WBV720919:WBV720922 WLR720919:WLR720922 WVN720919:WVN720922 F786455:F786458 JB786455:JB786458 SX786455:SX786458 ACT786455:ACT786458 AMP786455:AMP786458 AWL786455:AWL786458 BGH786455:BGH786458 BQD786455:BQD786458 BZZ786455:BZZ786458 CJV786455:CJV786458 CTR786455:CTR786458 DDN786455:DDN786458 DNJ786455:DNJ786458 DXF786455:DXF786458 EHB786455:EHB786458 EQX786455:EQX786458 FAT786455:FAT786458 FKP786455:FKP786458 FUL786455:FUL786458 GEH786455:GEH786458 GOD786455:GOD786458 GXZ786455:GXZ786458 HHV786455:HHV786458 HRR786455:HRR786458 IBN786455:IBN786458 ILJ786455:ILJ786458 IVF786455:IVF786458 JFB786455:JFB786458 JOX786455:JOX786458 JYT786455:JYT786458 KIP786455:KIP786458 KSL786455:KSL786458 LCH786455:LCH786458 LMD786455:LMD786458 LVZ786455:LVZ786458 MFV786455:MFV786458 MPR786455:MPR786458 MZN786455:MZN786458 NJJ786455:NJJ786458 NTF786455:NTF786458 ODB786455:ODB786458 OMX786455:OMX786458 OWT786455:OWT786458 PGP786455:PGP786458 PQL786455:PQL786458 QAH786455:QAH786458 QKD786455:QKD786458 QTZ786455:QTZ786458 RDV786455:RDV786458 RNR786455:RNR786458 RXN786455:RXN786458 SHJ786455:SHJ786458 SRF786455:SRF786458 TBB786455:TBB786458 TKX786455:TKX786458 TUT786455:TUT786458 UEP786455:UEP786458 UOL786455:UOL786458 UYH786455:UYH786458 VID786455:VID786458 VRZ786455:VRZ786458 WBV786455:WBV786458 WLR786455:WLR786458 WVN786455:WVN786458 F851991:F851994 JB851991:JB851994 SX851991:SX851994 ACT851991:ACT851994 AMP851991:AMP851994 AWL851991:AWL851994 BGH851991:BGH851994 BQD851991:BQD851994 BZZ851991:BZZ851994 CJV851991:CJV851994 CTR851991:CTR851994 DDN851991:DDN851994 DNJ851991:DNJ851994 DXF851991:DXF851994 EHB851991:EHB851994 EQX851991:EQX851994 FAT851991:FAT851994 FKP851991:FKP851994 FUL851991:FUL851994 GEH851991:GEH851994 GOD851991:GOD851994 GXZ851991:GXZ851994 HHV851991:HHV851994 HRR851991:HRR851994 IBN851991:IBN851994 ILJ851991:ILJ851994 IVF851991:IVF851994 JFB851991:JFB851994 JOX851991:JOX851994 JYT851991:JYT851994 KIP851991:KIP851994 KSL851991:KSL851994 LCH851991:LCH851994 LMD851991:LMD851994 LVZ851991:LVZ851994 MFV851991:MFV851994 MPR851991:MPR851994 MZN851991:MZN851994 NJJ851991:NJJ851994 NTF851991:NTF851994 ODB851991:ODB851994 OMX851991:OMX851994 OWT851991:OWT851994 PGP851991:PGP851994 PQL851991:PQL851994 QAH851991:QAH851994 QKD851991:QKD851994 QTZ851991:QTZ851994 RDV851991:RDV851994 RNR851991:RNR851994 RXN851991:RXN851994 SHJ851991:SHJ851994 SRF851991:SRF851994 TBB851991:TBB851994 TKX851991:TKX851994 TUT851991:TUT851994 UEP851991:UEP851994 UOL851991:UOL851994 UYH851991:UYH851994 VID851991:VID851994 VRZ851991:VRZ851994 WBV851991:WBV851994 WLR851991:WLR851994 WVN851991:WVN851994 F917527:F917530 JB917527:JB917530 SX917527:SX917530 ACT917527:ACT917530 AMP917527:AMP917530 AWL917527:AWL917530 BGH917527:BGH917530 BQD917527:BQD917530 BZZ917527:BZZ917530 CJV917527:CJV917530 CTR917527:CTR917530 DDN917527:DDN917530 DNJ917527:DNJ917530 DXF917527:DXF917530 EHB917527:EHB917530 EQX917527:EQX917530 FAT917527:FAT917530 FKP917527:FKP917530 FUL917527:FUL917530 GEH917527:GEH917530 GOD917527:GOD917530 GXZ917527:GXZ917530 HHV917527:HHV917530 HRR917527:HRR917530 IBN917527:IBN917530 ILJ917527:ILJ917530 IVF917527:IVF917530 JFB917527:JFB917530 JOX917527:JOX917530 JYT917527:JYT917530 KIP917527:KIP917530 KSL917527:KSL917530 LCH917527:LCH917530 LMD917527:LMD917530 LVZ917527:LVZ917530 MFV917527:MFV917530 MPR917527:MPR917530 MZN917527:MZN917530 NJJ917527:NJJ917530 NTF917527:NTF917530 ODB917527:ODB917530 OMX917527:OMX917530 OWT917527:OWT917530 PGP917527:PGP917530 PQL917527:PQL917530 QAH917527:QAH917530 QKD917527:QKD917530 QTZ917527:QTZ917530 RDV917527:RDV917530 RNR917527:RNR917530 RXN917527:RXN917530 SHJ917527:SHJ917530 SRF917527:SRF917530 TBB917527:TBB917530 TKX917527:TKX917530 TUT917527:TUT917530 UEP917527:UEP917530 UOL917527:UOL917530 UYH917527:UYH917530 VID917527:VID917530 VRZ917527:VRZ917530 WBV917527:WBV917530 WLR917527:WLR917530 WVN917527:WVN917530 F983063:F983066 JB983063:JB983066 SX983063:SX983066 ACT983063:ACT983066 AMP983063:AMP983066 AWL983063:AWL983066 BGH983063:BGH983066 BQD983063:BQD983066 BZZ983063:BZZ983066 CJV983063:CJV983066 CTR983063:CTR983066 DDN983063:DDN983066 DNJ983063:DNJ983066 DXF983063:DXF983066 EHB983063:EHB983066 EQX983063:EQX983066 FAT983063:FAT983066 FKP983063:FKP983066 FUL983063:FUL983066 GEH983063:GEH983066 GOD983063:GOD983066 GXZ983063:GXZ983066 HHV983063:HHV983066 HRR983063:HRR983066 IBN983063:IBN983066 ILJ983063:ILJ983066 IVF983063:IVF983066 JFB983063:JFB983066 JOX983063:JOX983066 JYT983063:JYT983066 KIP983063:KIP983066 KSL983063:KSL983066 LCH983063:LCH983066 LMD983063:LMD983066 LVZ983063:LVZ983066 MFV983063:MFV983066 MPR983063:MPR983066 MZN983063:MZN983066 NJJ983063:NJJ983066 NTF983063:NTF983066 ODB983063:ODB983066 OMX983063:OMX983066 OWT983063:OWT983066 PGP983063:PGP983066 PQL983063:PQL983066 QAH983063:QAH983066 QKD983063:QKD983066 QTZ983063:QTZ983066 RDV983063:RDV983066 RNR983063:RNR983066 RXN983063:RXN983066 SHJ983063:SHJ983066 SRF983063:SRF983066 TBB983063:TBB983066 TKX983063:TKX983066 TUT983063:TUT983066 UEP983063:UEP983066 UOL983063:UOL983066 UYH983063:UYH983066 VID983063:VID983066 VRZ983063:VRZ983066 WBV983063:WBV983066 WLR983063:WLR983066 WVN983063:WVN983066 F28:F3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F33:F36 JB33:JB36 SX33:SX36 ACT33:ACT36 AMP33:AMP36 AWL33:AWL36 BGH33:BGH36 BQD33:BQD36 BZZ33:BZZ36 CJV33:CJV36 CTR33:CTR36 DDN33:DDN36 DNJ33:DNJ36 DXF33:DXF36 EHB33:EHB36 EQX33:EQX36 FAT33:FAT36 FKP33:FKP36 FUL33:FUL36 GEH33:GEH36 GOD33:GOD36 GXZ33:GXZ36 HHV33:HHV36 HRR33:HRR36 IBN33:IBN36 ILJ33:ILJ36 IVF33:IVF36 JFB33:JFB36 JOX33:JOX36 JYT33:JYT36 KIP33:KIP36 KSL33:KSL36 LCH33:LCH36 LMD33:LMD36 LVZ33:LVZ36 MFV33:MFV36 MPR33:MPR36 MZN33:MZN36 NJJ33:NJJ36 NTF33:NTF36 ODB33:ODB36 OMX33:OMX36 OWT33:OWT36 PGP33:PGP36 PQL33:PQL36 QAH33:QAH36 QKD33:QKD36 QTZ33:QTZ36 RDV33:RDV36 RNR33:RNR36 RXN33:RXN36 SHJ33:SHJ36 SRF33:SRF36 TBB33:TBB36 TKX33:TKX36 TUT33:TUT36 UEP33:UEP36 UOL33:UOL36 UYH33:UYH36 VID33:VID36 VRZ33:VRZ36 WBV33:WBV36 WLR33:WLR36 WVN33:WVN36 F65569:F65572 JB65569:JB65572 SX65569:SX65572 ACT65569:ACT65572 AMP65569:AMP65572 AWL65569:AWL65572 BGH65569:BGH65572 BQD65569:BQD65572 BZZ65569:BZZ65572 CJV65569:CJV65572 CTR65569:CTR65572 DDN65569:DDN65572 DNJ65569:DNJ65572 DXF65569:DXF65572 EHB65569:EHB65572 EQX65569:EQX65572 FAT65569:FAT65572 FKP65569:FKP65572 FUL65569:FUL65572 GEH65569:GEH65572 GOD65569:GOD65572 GXZ65569:GXZ65572 HHV65569:HHV65572 HRR65569:HRR65572 IBN65569:IBN65572 ILJ65569:ILJ65572 IVF65569:IVF65572 JFB65569:JFB65572 JOX65569:JOX65572 JYT65569:JYT65572 KIP65569:KIP65572 KSL65569:KSL65572 LCH65569:LCH65572 LMD65569:LMD65572 LVZ65569:LVZ65572 MFV65569:MFV65572 MPR65569:MPR65572 MZN65569:MZN65572 NJJ65569:NJJ65572 NTF65569:NTF65572 ODB65569:ODB65572 OMX65569:OMX65572 OWT65569:OWT65572 PGP65569:PGP65572 PQL65569:PQL65572 QAH65569:QAH65572 QKD65569:QKD65572 QTZ65569:QTZ65572 RDV65569:RDV65572 RNR65569:RNR65572 RXN65569:RXN65572 SHJ65569:SHJ65572 SRF65569:SRF65572 TBB65569:TBB65572 TKX65569:TKX65572 TUT65569:TUT65572 UEP65569:UEP65572 UOL65569:UOL65572 UYH65569:UYH65572 VID65569:VID65572 VRZ65569:VRZ65572 WBV65569:WBV65572 WLR65569:WLR65572 WVN65569:WVN65572 F131105:F131108 JB131105:JB131108 SX131105:SX131108 ACT131105:ACT131108 AMP131105:AMP131108 AWL131105:AWL131108 BGH131105:BGH131108 BQD131105:BQD131108 BZZ131105:BZZ131108 CJV131105:CJV131108 CTR131105:CTR131108 DDN131105:DDN131108 DNJ131105:DNJ131108 DXF131105:DXF131108 EHB131105:EHB131108 EQX131105:EQX131108 FAT131105:FAT131108 FKP131105:FKP131108 FUL131105:FUL131108 GEH131105:GEH131108 GOD131105:GOD131108 GXZ131105:GXZ131108 HHV131105:HHV131108 HRR131105:HRR131108 IBN131105:IBN131108 ILJ131105:ILJ131108 IVF131105:IVF131108 JFB131105:JFB131108 JOX131105:JOX131108 JYT131105:JYT131108 KIP131105:KIP131108 KSL131105:KSL131108 LCH131105:LCH131108 LMD131105:LMD131108 LVZ131105:LVZ131108 MFV131105:MFV131108 MPR131105:MPR131108 MZN131105:MZN131108 NJJ131105:NJJ131108 NTF131105:NTF131108 ODB131105:ODB131108 OMX131105:OMX131108 OWT131105:OWT131108 PGP131105:PGP131108 PQL131105:PQL131108 QAH131105:QAH131108 QKD131105:QKD131108 QTZ131105:QTZ131108 RDV131105:RDV131108 RNR131105:RNR131108 RXN131105:RXN131108 SHJ131105:SHJ131108 SRF131105:SRF131108 TBB131105:TBB131108 TKX131105:TKX131108 TUT131105:TUT131108 UEP131105:UEP131108 UOL131105:UOL131108 UYH131105:UYH131108 VID131105:VID131108 VRZ131105:VRZ131108 WBV131105:WBV131108 WLR131105:WLR131108 WVN131105:WVN131108 F196641:F196644 JB196641:JB196644 SX196641:SX196644 ACT196641:ACT196644 AMP196641:AMP196644 AWL196641:AWL196644 BGH196641:BGH196644 BQD196641:BQD196644 BZZ196641:BZZ196644 CJV196641:CJV196644 CTR196641:CTR196644 DDN196641:DDN196644 DNJ196641:DNJ196644 DXF196641:DXF196644 EHB196641:EHB196644 EQX196641:EQX196644 FAT196641:FAT196644 FKP196641:FKP196644 FUL196641:FUL196644 GEH196641:GEH196644 GOD196641:GOD196644 GXZ196641:GXZ196644 HHV196641:HHV196644 HRR196641:HRR196644 IBN196641:IBN196644 ILJ196641:ILJ196644 IVF196641:IVF196644 JFB196641:JFB196644 JOX196641:JOX196644 JYT196641:JYT196644 KIP196641:KIP196644 KSL196641:KSL196644 LCH196641:LCH196644 LMD196641:LMD196644 LVZ196641:LVZ196644 MFV196641:MFV196644 MPR196641:MPR196644 MZN196641:MZN196644 NJJ196641:NJJ196644 NTF196641:NTF196644 ODB196641:ODB196644 OMX196641:OMX196644 OWT196641:OWT196644 PGP196641:PGP196644 PQL196641:PQL196644 QAH196641:QAH196644 QKD196641:QKD196644 QTZ196641:QTZ196644 RDV196641:RDV196644 RNR196641:RNR196644 RXN196641:RXN196644 SHJ196641:SHJ196644 SRF196641:SRF196644 TBB196641:TBB196644 TKX196641:TKX196644 TUT196641:TUT196644 UEP196641:UEP196644 UOL196641:UOL196644 UYH196641:UYH196644 VID196641:VID196644 VRZ196641:VRZ196644 WBV196641:WBV196644 WLR196641:WLR196644 WVN196641:WVN196644 F262177:F262180 JB262177:JB262180 SX262177:SX262180 ACT262177:ACT262180 AMP262177:AMP262180 AWL262177:AWL262180 BGH262177:BGH262180 BQD262177:BQD262180 BZZ262177:BZZ262180 CJV262177:CJV262180 CTR262177:CTR262180 DDN262177:DDN262180 DNJ262177:DNJ262180 DXF262177:DXF262180 EHB262177:EHB262180 EQX262177:EQX262180 FAT262177:FAT262180 FKP262177:FKP262180 FUL262177:FUL262180 GEH262177:GEH262180 GOD262177:GOD262180 GXZ262177:GXZ262180 HHV262177:HHV262180 HRR262177:HRR262180 IBN262177:IBN262180 ILJ262177:ILJ262180 IVF262177:IVF262180 JFB262177:JFB262180 JOX262177:JOX262180 JYT262177:JYT262180 KIP262177:KIP262180 KSL262177:KSL262180 LCH262177:LCH262180 LMD262177:LMD262180 LVZ262177:LVZ262180 MFV262177:MFV262180 MPR262177:MPR262180 MZN262177:MZN262180 NJJ262177:NJJ262180 NTF262177:NTF262180 ODB262177:ODB262180 OMX262177:OMX262180 OWT262177:OWT262180 PGP262177:PGP262180 PQL262177:PQL262180 QAH262177:QAH262180 QKD262177:QKD262180 QTZ262177:QTZ262180 RDV262177:RDV262180 RNR262177:RNR262180 RXN262177:RXN262180 SHJ262177:SHJ262180 SRF262177:SRF262180 TBB262177:TBB262180 TKX262177:TKX262180 TUT262177:TUT262180 UEP262177:UEP262180 UOL262177:UOL262180 UYH262177:UYH262180 VID262177:VID262180 VRZ262177:VRZ262180 WBV262177:WBV262180 WLR262177:WLR262180 WVN262177:WVN262180 F327713:F327716 JB327713:JB327716 SX327713:SX327716 ACT327713:ACT327716 AMP327713:AMP327716 AWL327713:AWL327716 BGH327713:BGH327716 BQD327713:BQD327716 BZZ327713:BZZ327716 CJV327713:CJV327716 CTR327713:CTR327716 DDN327713:DDN327716 DNJ327713:DNJ327716 DXF327713:DXF327716 EHB327713:EHB327716 EQX327713:EQX327716 FAT327713:FAT327716 FKP327713:FKP327716 FUL327713:FUL327716 GEH327713:GEH327716 GOD327713:GOD327716 GXZ327713:GXZ327716 HHV327713:HHV327716 HRR327713:HRR327716 IBN327713:IBN327716 ILJ327713:ILJ327716 IVF327713:IVF327716 JFB327713:JFB327716 JOX327713:JOX327716 JYT327713:JYT327716 KIP327713:KIP327716 KSL327713:KSL327716 LCH327713:LCH327716 LMD327713:LMD327716 LVZ327713:LVZ327716 MFV327713:MFV327716 MPR327713:MPR327716 MZN327713:MZN327716 NJJ327713:NJJ327716 NTF327713:NTF327716 ODB327713:ODB327716 OMX327713:OMX327716 OWT327713:OWT327716 PGP327713:PGP327716 PQL327713:PQL327716 QAH327713:QAH327716 QKD327713:QKD327716 QTZ327713:QTZ327716 RDV327713:RDV327716 RNR327713:RNR327716 RXN327713:RXN327716 SHJ327713:SHJ327716 SRF327713:SRF327716 TBB327713:TBB327716 TKX327713:TKX327716 TUT327713:TUT327716 UEP327713:UEP327716 UOL327713:UOL327716 UYH327713:UYH327716 VID327713:VID327716 VRZ327713:VRZ327716 WBV327713:WBV327716 WLR327713:WLR327716 WVN327713:WVN327716 F393249:F393252 JB393249:JB393252 SX393249:SX393252 ACT393249:ACT393252 AMP393249:AMP393252 AWL393249:AWL393252 BGH393249:BGH393252 BQD393249:BQD393252 BZZ393249:BZZ393252 CJV393249:CJV393252 CTR393249:CTR393252 DDN393249:DDN393252 DNJ393249:DNJ393252 DXF393249:DXF393252 EHB393249:EHB393252 EQX393249:EQX393252 FAT393249:FAT393252 FKP393249:FKP393252 FUL393249:FUL393252 GEH393249:GEH393252 GOD393249:GOD393252 GXZ393249:GXZ393252 HHV393249:HHV393252 HRR393249:HRR393252 IBN393249:IBN393252 ILJ393249:ILJ393252 IVF393249:IVF393252 JFB393249:JFB393252 JOX393249:JOX393252 JYT393249:JYT393252 KIP393249:KIP393252 KSL393249:KSL393252 LCH393249:LCH393252 LMD393249:LMD393252 LVZ393249:LVZ393252 MFV393249:MFV393252 MPR393249:MPR393252 MZN393249:MZN393252 NJJ393249:NJJ393252 NTF393249:NTF393252 ODB393249:ODB393252 OMX393249:OMX393252 OWT393249:OWT393252 PGP393249:PGP393252 PQL393249:PQL393252 QAH393249:QAH393252 QKD393249:QKD393252 QTZ393249:QTZ393252 RDV393249:RDV393252 RNR393249:RNR393252 RXN393249:RXN393252 SHJ393249:SHJ393252 SRF393249:SRF393252 TBB393249:TBB393252 TKX393249:TKX393252 TUT393249:TUT393252 UEP393249:UEP393252 UOL393249:UOL393252 UYH393249:UYH393252 VID393249:VID393252 VRZ393249:VRZ393252 WBV393249:WBV393252 WLR393249:WLR393252 WVN393249:WVN393252 F458785:F458788 JB458785:JB458788 SX458785:SX458788 ACT458785:ACT458788 AMP458785:AMP458788 AWL458785:AWL458788 BGH458785:BGH458788 BQD458785:BQD458788 BZZ458785:BZZ458788 CJV458785:CJV458788 CTR458785:CTR458788 DDN458785:DDN458788 DNJ458785:DNJ458788 DXF458785:DXF458788 EHB458785:EHB458788 EQX458785:EQX458788 FAT458785:FAT458788 FKP458785:FKP458788 FUL458785:FUL458788 GEH458785:GEH458788 GOD458785:GOD458788 GXZ458785:GXZ458788 HHV458785:HHV458788 HRR458785:HRR458788 IBN458785:IBN458788 ILJ458785:ILJ458788 IVF458785:IVF458788 JFB458785:JFB458788 JOX458785:JOX458788 JYT458785:JYT458788 KIP458785:KIP458788 KSL458785:KSL458788 LCH458785:LCH458788 LMD458785:LMD458788 LVZ458785:LVZ458788 MFV458785:MFV458788 MPR458785:MPR458788 MZN458785:MZN458788 NJJ458785:NJJ458788 NTF458785:NTF458788 ODB458785:ODB458788 OMX458785:OMX458788 OWT458785:OWT458788 PGP458785:PGP458788 PQL458785:PQL458788 QAH458785:QAH458788 QKD458785:QKD458788 QTZ458785:QTZ458788 RDV458785:RDV458788 RNR458785:RNR458788 RXN458785:RXN458788 SHJ458785:SHJ458788 SRF458785:SRF458788 TBB458785:TBB458788 TKX458785:TKX458788 TUT458785:TUT458788 UEP458785:UEP458788 UOL458785:UOL458788 UYH458785:UYH458788 VID458785:VID458788 VRZ458785:VRZ458788 WBV458785:WBV458788 WLR458785:WLR458788 WVN458785:WVN458788 F524321:F524324 JB524321:JB524324 SX524321:SX524324 ACT524321:ACT524324 AMP524321:AMP524324 AWL524321:AWL524324 BGH524321:BGH524324 BQD524321:BQD524324 BZZ524321:BZZ524324 CJV524321:CJV524324 CTR524321:CTR524324 DDN524321:DDN524324 DNJ524321:DNJ524324 DXF524321:DXF524324 EHB524321:EHB524324 EQX524321:EQX524324 FAT524321:FAT524324 FKP524321:FKP524324 FUL524321:FUL524324 GEH524321:GEH524324 GOD524321:GOD524324 GXZ524321:GXZ524324 HHV524321:HHV524324 HRR524321:HRR524324 IBN524321:IBN524324 ILJ524321:ILJ524324 IVF524321:IVF524324 JFB524321:JFB524324 JOX524321:JOX524324 JYT524321:JYT524324 KIP524321:KIP524324 KSL524321:KSL524324 LCH524321:LCH524324 LMD524321:LMD524324 LVZ524321:LVZ524324 MFV524321:MFV524324 MPR524321:MPR524324 MZN524321:MZN524324 NJJ524321:NJJ524324 NTF524321:NTF524324 ODB524321:ODB524324 OMX524321:OMX524324 OWT524321:OWT524324 PGP524321:PGP524324 PQL524321:PQL524324 QAH524321:QAH524324 QKD524321:QKD524324 QTZ524321:QTZ524324 RDV524321:RDV524324 RNR524321:RNR524324 RXN524321:RXN524324 SHJ524321:SHJ524324 SRF524321:SRF524324 TBB524321:TBB524324 TKX524321:TKX524324 TUT524321:TUT524324 UEP524321:UEP524324 UOL524321:UOL524324 UYH524321:UYH524324 VID524321:VID524324 VRZ524321:VRZ524324 WBV524321:WBV524324 WLR524321:WLR524324 WVN524321:WVN524324 F589857:F589860 JB589857:JB589860 SX589857:SX589860 ACT589857:ACT589860 AMP589857:AMP589860 AWL589857:AWL589860 BGH589857:BGH589860 BQD589857:BQD589860 BZZ589857:BZZ589860 CJV589857:CJV589860 CTR589857:CTR589860 DDN589857:DDN589860 DNJ589857:DNJ589860 DXF589857:DXF589860 EHB589857:EHB589860 EQX589857:EQX589860 FAT589857:FAT589860 FKP589857:FKP589860 FUL589857:FUL589860 GEH589857:GEH589860 GOD589857:GOD589860 GXZ589857:GXZ589860 HHV589857:HHV589860 HRR589857:HRR589860 IBN589857:IBN589860 ILJ589857:ILJ589860 IVF589857:IVF589860 JFB589857:JFB589860 JOX589857:JOX589860 JYT589857:JYT589860 KIP589857:KIP589860 KSL589857:KSL589860 LCH589857:LCH589860 LMD589857:LMD589860 LVZ589857:LVZ589860 MFV589857:MFV589860 MPR589857:MPR589860 MZN589857:MZN589860 NJJ589857:NJJ589860 NTF589857:NTF589860 ODB589857:ODB589860 OMX589857:OMX589860 OWT589857:OWT589860 PGP589857:PGP589860 PQL589857:PQL589860 QAH589857:QAH589860 QKD589857:QKD589860 QTZ589857:QTZ589860 RDV589857:RDV589860 RNR589857:RNR589860 RXN589857:RXN589860 SHJ589857:SHJ589860 SRF589857:SRF589860 TBB589857:TBB589860 TKX589857:TKX589860 TUT589857:TUT589860 UEP589857:UEP589860 UOL589857:UOL589860 UYH589857:UYH589860 VID589857:VID589860 VRZ589857:VRZ589860 WBV589857:WBV589860 WLR589857:WLR589860 WVN589857:WVN589860 F655393:F655396 JB655393:JB655396 SX655393:SX655396 ACT655393:ACT655396 AMP655393:AMP655396 AWL655393:AWL655396 BGH655393:BGH655396 BQD655393:BQD655396 BZZ655393:BZZ655396 CJV655393:CJV655396 CTR655393:CTR655396 DDN655393:DDN655396 DNJ655393:DNJ655396 DXF655393:DXF655396 EHB655393:EHB655396 EQX655393:EQX655396 FAT655393:FAT655396 FKP655393:FKP655396 FUL655393:FUL655396 GEH655393:GEH655396 GOD655393:GOD655396 GXZ655393:GXZ655396 HHV655393:HHV655396 HRR655393:HRR655396 IBN655393:IBN655396 ILJ655393:ILJ655396 IVF655393:IVF655396 JFB655393:JFB655396 JOX655393:JOX655396 JYT655393:JYT655396 KIP655393:KIP655396 KSL655393:KSL655396 LCH655393:LCH655396 LMD655393:LMD655396 LVZ655393:LVZ655396 MFV655393:MFV655396 MPR655393:MPR655396 MZN655393:MZN655396 NJJ655393:NJJ655396 NTF655393:NTF655396 ODB655393:ODB655396 OMX655393:OMX655396 OWT655393:OWT655396 PGP655393:PGP655396 PQL655393:PQL655396 QAH655393:QAH655396 QKD655393:QKD655396 QTZ655393:QTZ655396 RDV655393:RDV655396 RNR655393:RNR655396 RXN655393:RXN655396 SHJ655393:SHJ655396 SRF655393:SRF655396 TBB655393:TBB655396 TKX655393:TKX655396 TUT655393:TUT655396 UEP655393:UEP655396 UOL655393:UOL655396 UYH655393:UYH655396 VID655393:VID655396 VRZ655393:VRZ655396 WBV655393:WBV655396 WLR655393:WLR655396 WVN655393:WVN655396 F720929:F720932 JB720929:JB720932 SX720929:SX720932 ACT720929:ACT720932 AMP720929:AMP720932 AWL720929:AWL720932 BGH720929:BGH720932 BQD720929:BQD720932 BZZ720929:BZZ720932 CJV720929:CJV720932 CTR720929:CTR720932 DDN720929:DDN720932 DNJ720929:DNJ720932 DXF720929:DXF720932 EHB720929:EHB720932 EQX720929:EQX720932 FAT720929:FAT720932 FKP720929:FKP720932 FUL720929:FUL720932 GEH720929:GEH720932 GOD720929:GOD720932 GXZ720929:GXZ720932 HHV720929:HHV720932 HRR720929:HRR720932 IBN720929:IBN720932 ILJ720929:ILJ720932 IVF720929:IVF720932 JFB720929:JFB720932 JOX720929:JOX720932 JYT720929:JYT720932 KIP720929:KIP720932 KSL720929:KSL720932 LCH720929:LCH720932 LMD720929:LMD720932 LVZ720929:LVZ720932 MFV720929:MFV720932 MPR720929:MPR720932 MZN720929:MZN720932 NJJ720929:NJJ720932 NTF720929:NTF720932 ODB720929:ODB720932 OMX720929:OMX720932 OWT720929:OWT720932 PGP720929:PGP720932 PQL720929:PQL720932 QAH720929:QAH720932 QKD720929:QKD720932 QTZ720929:QTZ720932 RDV720929:RDV720932 RNR720929:RNR720932 RXN720929:RXN720932 SHJ720929:SHJ720932 SRF720929:SRF720932 TBB720929:TBB720932 TKX720929:TKX720932 TUT720929:TUT720932 UEP720929:UEP720932 UOL720929:UOL720932 UYH720929:UYH720932 VID720929:VID720932 VRZ720929:VRZ720932 WBV720929:WBV720932 WLR720929:WLR720932 WVN720929:WVN720932 F786465:F786468 JB786465:JB786468 SX786465:SX786468 ACT786465:ACT786468 AMP786465:AMP786468 AWL786465:AWL786468 BGH786465:BGH786468 BQD786465:BQD786468 BZZ786465:BZZ786468 CJV786465:CJV786468 CTR786465:CTR786468 DDN786465:DDN786468 DNJ786465:DNJ786468 DXF786465:DXF786468 EHB786465:EHB786468 EQX786465:EQX786468 FAT786465:FAT786468 FKP786465:FKP786468 FUL786465:FUL786468 GEH786465:GEH786468 GOD786465:GOD786468 GXZ786465:GXZ786468 HHV786465:HHV786468 HRR786465:HRR786468 IBN786465:IBN786468 ILJ786465:ILJ786468 IVF786465:IVF786468 JFB786465:JFB786468 JOX786465:JOX786468 JYT786465:JYT786468 KIP786465:KIP786468 KSL786465:KSL786468 LCH786465:LCH786468 LMD786465:LMD786468 LVZ786465:LVZ786468 MFV786465:MFV786468 MPR786465:MPR786468 MZN786465:MZN786468 NJJ786465:NJJ786468 NTF786465:NTF786468 ODB786465:ODB786468 OMX786465:OMX786468 OWT786465:OWT786468 PGP786465:PGP786468 PQL786465:PQL786468 QAH786465:QAH786468 QKD786465:QKD786468 QTZ786465:QTZ786468 RDV786465:RDV786468 RNR786465:RNR786468 RXN786465:RXN786468 SHJ786465:SHJ786468 SRF786465:SRF786468 TBB786465:TBB786468 TKX786465:TKX786468 TUT786465:TUT786468 UEP786465:UEP786468 UOL786465:UOL786468 UYH786465:UYH786468 VID786465:VID786468 VRZ786465:VRZ786468 WBV786465:WBV786468 WLR786465:WLR786468 WVN786465:WVN786468 F852001:F852004 JB852001:JB852004 SX852001:SX852004 ACT852001:ACT852004 AMP852001:AMP852004 AWL852001:AWL852004 BGH852001:BGH852004 BQD852001:BQD852004 BZZ852001:BZZ852004 CJV852001:CJV852004 CTR852001:CTR852004 DDN852001:DDN852004 DNJ852001:DNJ852004 DXF852001:DXF852004 EHB852001:EHB852004 EQX852001:EQX852004 FAT852001:FAT852004 FKP852001:FKP852004 FUL852001:FUL852004 GEH852001:GEH852004 GOD852001:GOD852004 GXZ852001:GXZ852004 HHV852001:HHV852004 HRR852001:HRR852004 IBN852001:IBN852004 ILJ852001:ILJ852004 IVF852001:IVF852004 JFB852001:JFB852004 JOX852001:JOX852004 JYT852001:JYT852004 KIP852001:KIP852004 KSL852001:KSL852004 LCH852001:LCH852004 LMD852001:LMD852004 LVZ852001:LVZ852004 MFV852001:MFV852004 MPR852001:MPR852004 MZN852001:MZN852004 NJJ852001:NJJ852004 NTF852001:NTF852004 ODB852001:ODB852004 OMX852001:OMX852004 OWT852001:OWT852004 PGP852001:PGP852004 PQL852001:PQL852004 QAH852001:QAH852004 QKD852001:QKD852004 QTZ852001:QTZ852004 RDV852001:RDV852004 RNR852001:RNR852004 RXN852001:RXN852004 SHJ852001:SHJ852004 SRF852001:SRF852004 TBB852001:TBB852004 TKX852001:TKX852004 TUT852001:TUT852004 UEP852001:UEP852004 UOL852001:UOL852004 UYH852001:UYH852004 VID852001:VID852004 VRZ852001:VRZ852004 WBV852001:WBV852004 WLR852001:WLR852004 WVN852001:WVN852004 F917537:F917540 JB917537:JB917540 SX917537:SX917540 ACT917537:ACT917540 AMP917537:AMP917540 AWL917537:AWL917540 BGH917537:BGH917540 BQD917537:BQD917540 BZZ917537:BZZ917540 CJV917537:CJV917540 CTR917537:CTR917540 DDN917537:DDN917540 DNJ917537:DNJ917540 DXF917537:DXF917540 EHB917537:EHB917540 EQX917537:EQX917540 FAT917537:FAT917540 FKP917537:FKP917540 FUL917537:FUL917540 GEH917537:GEH917540 GOD917537:GOD917540 GXZ917537:GXZ917540 HHV917537:HHV917540 HRR917537:HRR917540 IBN917537:IBN917540 ILJ917537:ILJ917540 IVF917537:IVF917540 JFB917537:JFB917540 JOX917537:JOX917540 JYT917537:JYT917540 KIP917537:KIP917540 KSL917537:KSL917540 LCH917537:LCH917540 LMD917537:LMD917540 LVZ917537:LVZ917540 MFV917537:MFV917540 MPR917537:MPR917540 MZN917537:MZN917540 NJJ917537:NJJ917540 NTF917537:NTF917540 ODB917537:ODB917540 OMX917537:OMX917540 OWT917537:OWT917540 PGP917537:PGP917540 PQL917537:PQL917540 QAH917537:QAH917540 QKD917537:QKD917540 QTZ917537:QTZ917540 RDV917537:RDV917540 RNR917537:RNR917540 RXN917537:RXN917540 SHJ917537:SHJ917540 SRF917537:SRF917540 TBB917537:TBB917540 TKX917537:TKX917540 TUT917537:TUT917540 UEP917537:UEP917540 UOL917537:UOL917540 UYH917537:UYH917540 VID917537:VID917540 VRZ917537:VRZ917540 WBV917537:WBV917540 WLR917537:WLR917540 WVN917537:WVN917540 F983073:F983076 JB983073:JB983076 SX983073:SX983076 ACT983073:ACT983076 AMP983073:AMP983076 AWL983073:AWL983076 BGH983073:BGH983076 BQD983073:BQD983076 BZZ983073:BZZ983076 CJV983073:CJV983076 CTR983073:CTR983076 DDN983073:DDN983076 DNJ983073:DNJ983076 DXF983073:DXF983076 EHB983073:EHB983076 EQX983073:EQX983076 FAT983073:FAT983076 FKP983073:FKP983076 FUL983073:FUL983076 GEH983073:GEH983076 GOD983073:GOD983076 GXZ983073:GXZ983076 HHV983073:HHV983076 HRR983073:HRR983076 IBN983073:IBN983076 ILJ983073:ILJ983076 IVF983073:IVF983076 JFB983073:JFB983076 JOX983073:JOX983076 JYT983073:JYT983076 KIP983073:KIP983076 KSL983073:KSL983076 LCH983073:LCH983076 LMD983073:LMD983076 LVZ983073:LVZ983076 MFV983073:MFV983076 MPR983073:MPR983076 MZN983073:MZN983076 NJJ983073:NJJ983076 NTF983073:NTF983076 ODB983073:ODB983076 OMX983073:OMX983076 OWT983073:OWT983076 PGP983073:PGP983076 PQL983073:PQL983076 QAH983073:QAH983076 QKD983073:QKD983076 QTZ983073:QTZ983076 RDV983073:RDV983076 RNR983073:RNR983076 RXN983073:RXN983076 SHJ983073:SHJ983076 SRF983073:SRF983076 TBB983073:TBB983076 TKX983073:TKX983076 TUT983073:TUT983076 UEP983073:UEP983076 UOL983073:UOL983076 UYH983073:UYH983076 VID983073:VID983076 VRZ983073:VRZ983076 WBV983073:WBV983076 WLR983073:WLR983076 WVN983073:WVN983076 P8:P11 JL8:JL11 TH8:TH11 ADD8:ADD11 AMZ8:AMZ11 AWV8:AWV11 BGR8:BGR11 BQN8:BQN11 CAJ8:CAJ11 CKF8:CKF11 CUB8:CUB11 DDX8:DDX11 DNT8:DNT11 DXP8:DXP11 EHL8:EHL11 ERH8:ERH11 FBD8:FBD11 FKZ8:FKZ11 FUV8:FUV11 GER8:GER11 GON8:GON11 GYJ8:GYJ11 HIF8:HIF11 HSB8:HSB11 IBX8:IBX11 ILT8:ILT11 IVP8:IVP11 JFL8:JFL11 JPH8:JPH11 JZD8:JZD11 KIZ8:KIZ11 KSV8:KSV11 LCR8:LCR11 LMN8:LMN11 LWJ8:LWJ11 MGF8:MGF11 MQB8:MQB11 MZX8:MZX11 NJT8:NJT11 NTP8:NTP11 ODL8:ODL11 ONH8:ONH11 OXD8:OXD11 PGZ8:PGZ11 PQV8:PQV11 QAR8:QAR11 QKN8:QKN11 QUJ8:QUJ11 REF8:REF11 ROB8:ROB11 RXX8:RXX11 SHT8:SHT11 SRP8:SRP11 TBL8:TBL11 TLH8:TLH11 TVD8:TVD11 UEZ8:UEZ11 UOV8:UOV11 UYR8:UYR11 VIN8:VIN11 VSJ8:VSJ11 WCF8:WCF11 WMB8:WMB11 WVX8:WVX11 P65544:P65547 JL65544:JL65547 TH65544:TH65547 ADD65544:ADD65547 AMZ65544:AMZ65547 AWV65544:AWV65547 BGR65544:BGR65547 BQN65544:BQN65547 CAJ65544:CAJ65547 CKF65544:CKF65547 CUB65544:CUB65547 DDX65544:DDX65547 DNT65544:DNT65547 DXP65544:DXP65547 EHL65544:EHL65547 ERH65544:ERH65547 FBD65544:FBD65547 FKZ65544:FKZ65547 FUV65544:FUV65547 GER65544:GER65547 GON65544:GON65547 GYJ65544:GYJ65547 HIF65544:HIF65547 HSB65544:HSB65547 IBX65544:IBX65547 ILT65544:ILT65547 IVP65544:IVP65547 JFL65544:JFL65547 JPH65544:JPH65547 JZD65544:JZD65547 KIZ65544:KIZ65547 KSV65544:KSV65547 LCR65544:LCR65547 LMN65544:LMN65547 LWJ65544:LWJ65547 MGF65544:MGF65547 MQB65544:MQB65547 MZX65544:MZX65547 NJT65544:NJT65547 NTP65544:NTP65547 ODL65544:ODL65547 ONH65544:ONH65547 OXD65544:OXD65547 PGZ65544:PGZ65547 PQV65544:PQV65547 QAR65544:QAR65547 QKN65544:QKN65547 QUJ65544:QUJ65547 REF65544:REF65547 ROB65544:ROB65547 RXX65544:RXX65547 SHT65544:SHT65547 SRP65544:SRP65547 TBL65544:TBL65547 TLH65544:TLH65547 TVD65544:TVD65547 UEZ65544:UEZ65547 UOV65544:UOV65547 UYR65544:UYR65547 VIN65544:VIN65547 VSJ65544:VSJ65547 WCF65544:WCF65547 WMB65544:WMB65547 WVX65544:WVX65547 P131080:P131083 JL131080:JL131083 TH131080:TH131083 ADD131080:ADD131083 AMZ131080:AMZ131083 AWV131080:AWV131083 BGR131080:BGR131083 BQN131080:BQN131083 CAJ131080:CAJ131083 CKF131080:CKF131083 CUB131080:CUB131083 DDX131080:DDX131083 DNT131080:DNT131083 DXP131080:DXP131083 EHL131080:EHL131083 ERH131080:ERH131083 FBD131080:FBD131083 FKZ131080:FKZ131083 FUV131080:FUV131083 GER131080:GER131083 GON131080:GON131083 GYJ131080:GYJ131083 HIF131080:HIF131083 HSB131080:HSB131083 IBX131080:IBX131083 ILT131080:ILT131083 IVP131080:IVP131083 JFL131080:JFL131083 JPH131080:JPH131083 JZD131080:JZD131083 KIZ131080:KIZ131083 KSV131080:KSV131083 LCR131080:LCR131083 LMN131080:LMN131083 LWJ131080:LWJ131083 MGF131080:MGF131083 MQB131080:MQB131083 MZX131080:MZX131083 NJT131080:NJT131083 NTP131080:NTP131083 ODL131080:ODL131083 ONH131080:ONH131083 OXD131080:OXD131083 PGZ131080:PGZ131083 PQV131080:PQV131083 QAR131080:QAR131083 QKN131080:QKN131083 QUJ131080:QUJ131083 REF131080:REF131083 ROB131080:ROB131083 RXX131080:RXX131083 SHT131080:SHT131083 SRP131080:SRP131083 TBL131080:TBL131083 TLH131080:TLH131083 TVD131080:TVD131083 UEZ131080:UEZ131083 UOV131080:UOV131083 UYR131080:UYR131083 VIN131080:VIN131083 VSJ131080:VSJ131083 WCF131080:WCF131083 WMB131080:WMB131083 WVX131080:WVX131083 P196616:P196619 JL196616:JL196619 TH196616:TH196619 ADD196616:ADD196619 AMZ196616:AMZ196619 AWV196616:AWV196619 BGR196616:BGR196619 BQN196616:BQN196619 CAJ196616:CAJ196619 CKF196616:CKF196619 CUB196616:CUB196619 DDX196616:DDX196619 DNT196616:DNT196619 DXP196616:DXP196619 EHL196616:EHL196619 ERH196616:ERH196619 FBD196616:FBD196619 FKZ196616:FKZ196619 FUV196616:FUV196619 GER196616:GER196619 GON196616:GON196619 GYJ196616:GYJ196619 HIF196616:HIF196619 HSB196616:HSB196619 IBX196616:IBX196619 ILT196616:ILT196619 IVP196616:IVP196619 JFL196616:JFL196619 JPH196616:JPH196619 JZD196616:JZD196619 KIZ196616:KIZ196619 KSV196616:KSV196619 LCR196616:LCR196619 LMN196616:LMN196619 LWJ196616:LWJ196619 MGF196616:MGF196619 MQB196616:MQB196619 MZX196616:MZX196619 NJT196616:NJT196619 NTP196616:NTP196619 ODL196616:ODL196619 ONH196616:ONH196619 OXD196616:OXD196619 PGZ196616:PGZ196619 PQV196616:PQV196619 QAR196616:QAR196619 QKN196616:QKN196619 QUJ196616:QUJ196619 REF196616:REF196619 ROB196616:ROB196619 RXX196616:RXX196619 SHT196616:SHT196619 SRP196616:SRP196619 TBL196616:TBL196619 TLH196616:TLH196619 TVD196616:TVD196619 UEZ196616:UEZ196619 UOV196616:UOV196619 UYR196616:UYR196619 VIN196616:VIN196619 VSJ196616:VSJ196619 WCF196616:WCF196619 WMB196616:WMB196619 WVX196616:WVX196619 P262152:P262155 JL262152:JL262155 TH262152:TH262155 ADD262152:ADD262155 AMZ262152:AMZ262155 AWV262152:AWV262155 BGR262152:BGR262155 BQN262152:BQN262155 CAJ262152:CAJ262155 CKF262152:CKF262155 CUB262152:CUB262155 DDX262152:DDX262155 DNT262152:DNT262155 DXP262152:DXP262155 EHL262152:EHL262155 ERH262152:ERH262155 FBD262152:FBD262155 FKZ262152:FKZ262155 FUV262152:FUV262155 GER262152:GER262155 GON262152:GON262155 GYJ262152:GYJ262155 HIF262152:HIF262155 HSB262152:HSB262155 IBX262152:IBX262155 ILT262152:ILT262155 IVP262152:IVP262155 JFL262152:JFL262155 JPH262152:JPH262155 JZD262152:JZD262155 KIZ262152:KIZ262155 KSV262152:KSV262155 LCR262152:LCR262155 LMN262152:LMN262155 LWJ262152:LWJ262155 MGF262152:MGF262155 MQB262152:MQB262155 MZX262152:MZX262155 NJT262152:NJT262155 NTP262152:NTP262155 ODL262152:ODL262155 ONH262152:ONH262155 OXD262152:OXD262155 PGZ262152:PGZ262155 PQV262152:PQV262155 QAR262152:QAR262155 QKN262152:QKN262155 QUJ262152:QUJ262155 REF262152:REF262155 ROB262152:ROB262155 RXX262152:RXX262155 SHT262152:SHT262155 SRP262152:SRP262155 TBL262152:TBL262155 TLH262152:TLH262155 TVD262152:TVD262155 UEZ262152:UEZ262155 UOV262152:UOV262155 UYR262152:UYR262155 VIN262152:VIN262155 VSJ262152:VSJ262155 WCF262152:WCF262155 WMB262152:WMB262155 WVX262152:WVX262155 P327688:P327691 JL327688:JL327691 TH327688:TH327691 ADD327688:ADD327691 AMZ327688:AMZ327691 AWV327688:AWV327691 BGR327688:BGR327691 BQN327688:BQN327691 CAJ327688:CAJ327691 CKF327688:CKF327691 CUB327688:CUB327691 DDX327688:DDX327691 DNT327688:DNT327691 DXP327688:DXP327691 EHL327688:EHL327691 ERH327688:ERH327691 FBD327688:FBD327691 FKZ327688:FKZ327691 FUV327688:FUV327691 GER327688:GER327691 GON327688:GON327691 GYJ327688:GYJ327691 HIF327688:HIF327691 HSB327688:HSB327691 IBX327688:IBX327691 ILT327688:ILT327691 IVP327688:IVP327691 JFL327688:JFL327691 JPH327688:JPH327691 JZD327688:JZD327691 KIZ327688:KIZ327691 KSV327688:KSV327691 LCR327688:LCR327691 LMN327688:LMN327691 LWJ327688:LWJ327691 MGF327688:MGF327691 MQB327688:MQB327691 MZX327688:MZX327691 NJT327688:NJT327691 NTP327688:NTP327691 ODL327688:ODL327691 ONH327688:ONH327691 OXD327688:OXD327691 PGZ327688:PGZ327691 PQV327688:PQV327691 QAR327688:QAR327691 QKN327688:QKN327691 QUJ327688:QUJ327691 REF327688:REF327691 ROB327688:ROB327691 RXX327688:RXX327691 SHT327688:SHT327691 SRP327688:SRP327691 TBL327688:TBL327691 TLH327688:TLH327691 TVD327688:TVD327691 UEZ327688:UEZ327691 UOV327688:UOV327691 UYR327688:UYR327691 VIN327688:VIN327691 VSJ327688:VSJ327691 WCF327688:WCF327691 WMB327688:WMB327691 WVX327688:WVX327691 P393224:P393227 JL393224:JL393227 TH393224:TH393227 ADD393224:ADD393227 AMZ393224:AMZ393227 AWV393224:AWV393227 BGR393224:BGR393227 BQN393224:BQN393227 CAJ393224:CAJ393227 CKF393224:CKF393227 CUB393224:CUB393227 DDX393224:DDX393227 DNT393224:DNT393227 DXP393224:DXP393227 EHL393224:EHL393227 ERH393224:ERH393227 FBD393224:FBD393227 FKZ393224:FKZ393227 FUV393224:FUV393227 GER393224:GER393227 GON393224:GON393227 GYJ393224:GYJ393227 HIF393224:HIF393227 HSB393224:HSB393227 IBX393224:IBX393227 ILT393224:ILT393227 IVP393224:IVP393227 JFL393224:JFL393227 JPH393224:JPH393227 JZD393224:JZD393227 KIZ393224:KIZ393227 KSV393224:KSV393227 LCR393224:LCR393227 LMN393224:LMN393227 LWJ393224:LWJ393227 MGF393224:MGF393227 MQB393224:MQB393227 MZX393224:MZX393227 NJT393224:NJT393227 NTP393224:NTP393227 ODL393224:ODL393227 ONH393224:ONH393227 OXD393224:OXD393227 PGZ393224:PGZ393227 PQV393224:PQV393227 QAR393224:QAR393227 QKN393224:QKN393227 QUJ393224:QUJ393227 REF393224:REF393227 ROB393224:ROB393227 RXX393224:RXX393227 SHT393224:SHT393227 SRP393224:SRP393227 TBL393224:TBL393227 TLH393224:TLH393227 TVD393224:TVD393227 UEZ393224:UEZ393227 UOV393224:UOV393227 UYR393224:UYR393227 VIN393224:VIN393227 VSJ393224:VSJ393227 WCF393224:WCF393227 WMB393224:WMB393227 WVX393224:WVX393227 P458760:P458763 JL458760:JL458763 TH458760:TH458763 ADD458760:ADD458763 AMZ458760:AMZ458763 AWV458760:AWV458763 BGR458760:BGR458763 BQN458760:BQN458763 CAJ458760:CAJ458763 CKF458760:CKF458763 CUB458760:CUB458763 DDX458760:DDX458763 DNT458760:DNT458763 DXP458760:DXP458763 EHL458760:EHL458763 ERH458760:ERH458763 FBD458760:FBD458763 FKZ458760:FKZ458763 FUV458760:FUV458763 GER458760:GER458763 GON458760:GON458763 GYJ458760:GYJ458763 HIF458760:HIF458763 HSB458760:HSB458763 IBX458760:IBX458763 ILT458760:ILT458763 IVP458760:IVP458763 JFL458760:JFL458763 JPH458760:JPH458763 JZD458760:JZD458763 KIZ458760:KIZ458763 KSV458760:KSV458763 LCR458760:LCR458763 LMN458760:LMN458763 LWJ458760:LWJ458763 MGF458760:MGF458763 MQB458760:MQB458763 MZX458760:MZX458763 NJT458760:NJT458763 NTP458760:NTP458763 ODL458760:ODL458763 ONH458760:ONH458763 OXD458760:OXD458763 PGZ458760:PGZ458763 PQV458760:PQV458763 QAR458760:QAR458763 QKN458760:QKN458763 QUJ458760:QUJ458763 REF458760:REF458763 ROB458760:ROB458763 RXX458760:RXX458763 SHT458760:SHT458763 SRP458760:SRP458763 TBL458760:TBL458763 TLH458760:TLH458763 TVD458760:TVD458763 UEZ458760:UEZ458763 UOV458760:UOV458763 UYR458760:UYR458763 VIN458760:VIN458763 VSJ458760:VSJ458763 WCF458760:WCF458763 WMB458760:WMB458763 WVX458760:WVX458763 P524296:P524299 JL524296:JL524299 TH524296:TH524299 ADD524296:ADD524299 AMZ524296:AMZ524299 AWV524296:AWV524299 BGR524296:BGR524299 BQN524296:BQN524299 CAJ524296:CAJ524299 CKF524296:CKF524299 CUB524296:CUB524299 DDX524296:DDX524299 DNT524296:DNT524299 DXP524296:DXP524299 EHL524296:EHL524299 ERH524296:ERH524299 FBD524296:FBD524299 FKZ524296:FKZ524299 FUV524296:FUV524299 GER524296:GER524299 GON524296:GON524299 GYJ524296:GYJ524299 HIF524296:HIF524299 HSB524296:HSB524299 IBX524296:IBX524299 ILT524296:ILT524299 IVP524296:IVP524299 JFL524296:JFL524299 JPH524296:JPH524299 JZD524296:JZD524299 KIZ524296:KIZ524299 KSV524296:KSV524299 LCR524296:LCR524299 LMN524296:LMN524299 LWJ524296:LWJ524299 MGF524296:MGF524299 MQB524296:MQB524299 MZX524296:MZX524299 NJT524296:NJT524299 NTP524296:NTP524299 ODL524296:ODL524299 ONH524296:ONH524299 OXD524296:OXD524299 PGZ524296:PGZ524299 PQV524296:PQV524299 QAR524296:QAR524299 QKN524296:QKN524299 QUJ524296:QUJ524299 REF524296:REF524299 ROB524296:ROB524299 RXX524296:RXX524299 SHT524296:SHT524299 SRP524296:SRP524299 TBL524296:TBL524299 TLH524296:TLH524299 TVD524296:TVD524299 UEZ524296:UEZ524299 UOV524296:UOV524299 UYR524296:UYR524299 VIN524296:VIN524299 VSJ524296:VSJ524299 WCF524296:WCF524299 WMB524296:WMB524299 WVX524296:WVX524299 P589832:P589835 JL589832:JL589835 TH589832:TH589835 ADD589832:ADD589835 AMZ589832:AMZ589835 AWV589832:AWV589835 BGR589832:BGR589835 BQN589832:BQN589835 CAJ589832:CAJ589835 CKF589832:CKF589835 CUB589832:CUB589835 DDX589832:DDX589835 DNT589832:DNT589835 DXP589832:DXP589835 EHL589832:EHL589835 ERH589832:ERH589835 FBD589832:FBD589835 FKZ589832:FKZ589835 FUV589832:FUV589835 GER589832:GER589835 GON589832:GON589835 GYJ589832:GYJ589835 HIF589832:HIF589835 HSB589832:HSB589835 IBX589832:IBX589835 ILT589832:ILT589835 IVP589832:IVP589835 JFL589832:JFL589835 JPH589832:JPH589835 JZD589832:JZD589835 KIZ589832:KIZ589835 KSV589832:KSV589835 LCR589832:LCR589835 LMN589832:LMN589835 LWJ589832:LWJ589835 MGF589832:MGF589835 MQB589832:MQB589835 MZX589832:MZX589835 NJT589832:NJT589835 NTP589832:NTP589835 ODL589832:ODL589835 ONH589832:ONH589835 OXD589832:OXD589835 PGZ589832:PGZ589835 PQV589832:PQV589835 QAR589832:QAR589835 QKN589832:QKN589835 QUJ589832:QUJ589835 REF589832:REF589835 ROB589832:ROB589835 RXX589832:RXX589835 SHT589832:SHT589835 SRP589832:SRP589835 TBL589832:TBL589835 TLH589832:TLH589835 TVD589832:TVD589835 UEZ589832:UEZ589835 UOV589832:UOV589835 UYR589832:UYR589835 VIN589832:VIN589835 VSJ589832:VSJ589835 WCF589832:WCF589835 WMB589832:WMB589835 WVX589832:WVX589835 P655368:P655371 JL655368:JL655371 TH655368:TH655371 ADD655368:ADD655371 AMZ655368:AMZ655371 AWV655368:AWV655371 BGR655368:BGR655371 BQN655368:BQN655371 CAJ655368:CAJ655371 CKF655368:CKF655371 CUB655368:CUB655371 DDX655368:DDX655371 DNT655368:DNT655371 DXP655368:DXP655371 EHL655368:EHL655371 ERH655368:ERH655371 FBD655368:FBD655371 FKZ655368:FKZ655371 FUV655368:FUV655371 GER655368:GER655371 GON655368:GON655371 GYJ655368:GYJ655371 HIF655368:HIF655371 HSB655368:HSB655371 IBX655368:IBX655371 ILT655368:ILT655371 IVP655368:IVP655371 JFL655368:JFL655371 JPH655368:JPH655371 JZD655368:JZD655371 KIZ655368:KIZ655371 KSV655368:KSV655371 LCR655368:LCR655371 LMN655368:LMN655371 LWJ655368:LWJ655371 MGF655368:MGF655371 MQB655368:MQB655371 MZX655368:MZX655371 NJT655368:NJT655371 NTP655368:NTP655371 ODL655368:ODL655371 ONH655368:ONH655371 OXD655368:OXD655371 PGZ655368:PGZ655371 PQV655368:PQV655371 QAR655368:QAR655371 QKN655368:QKN655371 QUJ655368:QUJ655371 REF655368:REF655371 ROB655368:ROB655371 RXX655368:RXX655371 SHT655368:SHT655371 SRP655368:SRP655371 TBL655368:TBL655371 TLH655368:TLH655371 TVD655368:TVD655371 UEZ655368:UEZ655371 UOV655368:UOV655371 UYR655368:UYR655371 VIN655368:VIN655371 VSJ655368:VSJ655371 WCF655368:WCF655371 WMB655368:WMB655371 WVX655368:WVX655371 P720904:P720907 JL720904:JL720907 TH720904:TH720907 ADD720904:ADD720907 AMZ720904:AMZ720907 AWV720904:AWV720907 BGR720904:BGR720907 BQN720904:BQN720907 CAJ720904:CAJ720907 CKF720904:CKF720907 CUB720904:CUB720907 DDX720904:DDX720907 DNT720904:DNT720907 DXP720904:DXP720907 EHL720904:EHL720907 ERH720904:ERH720907 FBD720904:FBD720907 FKZ720904:FKZ720907 FUV720904:FUV720907 GER720904:GER720907 GON720904:GON720907 GYJ720904:GYJ720907 HIF720904:HIF720907 HSB720904:HSB720907 IBX720904:IBX720907 ILT720904:ILT720907 IVP720904:IVP720907 JFL720904:JFL720907 JPH720904:JPH720907 JZD720904:JZD720907 KIZ720904:KIZ720907 KSV720904:KSV720907 LCR720904:LCR720907 LMN720904:LMN720907 LWJ720904:LWJ720907 MGF720904:MGF720907 MQB720904:MQB720907 MZX720904:MZX720907 NJT720904:NJT720907 NTP720904:NTP720907 ODL720904:ODL720907 ONH720904:ONH720907 OXD720904:OXD720907 PGZ720904:PGZ720907 PQV720904:PQV720907 QAR720904:QAR720907 QKN720904:QKN720907 QUJ720904:QUJ720907 REF720904:REF720907 ROB720904:ROB720907 RXX720904:RXX720907 SHT720904:SHT720907 SRP720904:SRP720907 TBL720904:TBL720907 TLH720904:TLH720907 TVD720904:TVD720907 UEZ720904:UEZ720907 UOV720904:UOV720907 UYR720904:UYR720907 VIN720904:VIN720907 VSJ720904:VSJ720907 WCF720904:WCF720907 WMB720904:WMB720907 WVX720904:WVX720907 P786440:P786443 JL786440:JL786443 TH786440:TH786443 ADD786440:ADD786443 AMZ786440:AMZ786443 AWV786440:AWV786443 BGR786440:BGR786443 BQN786440:BQN786443 CAJ786440:CAJ786443 CKF786440:CKF786443 CUB786440:CUB786443 DDX786440:DDX786443 DNT786440:DNT786443 DXP786440:DXP786443 EHL786440:EHL786443 ERH786440:ERH786443 FBD786440:FBD786443 FKZ786440:FKZ786443 FUV786440:FUV786443 GER786440:GER786443 GON786440:GON786443 GYJ786440:GYJ786443 HIF786440:HIF786443 HSB786440:HSB786443 IBX786440:IBX786443 ILT786440:ILT786443 IVP786440:IVP786443 JFL786440:JFL786443 JPH786440:JPH786443 JZD786440:JZD786443 KIZ786440:KIZ786443 KSV786440:KSV786443 LCR786440:LCR786443 LMN786440:LMN786443 LWJ786440:LWJ786443 MGF786440:MGF786443 MQB786440:MQB786443 MZX786440:MZX786443 NJT786440:NJT786443 NTP786440:NTP786443 ODL786440:ODL786443 ONH786440:ONH786443 OXD786440:OXD786443 PGZ786440:PGZ786443 PQV786440:PQV786443 QAR786440:QAR786443 QKN786440:QKN786443 QUJ786440:QUJ786443 REF786440:REF786443 ROB786440:ROB786443 RXX786440:RXX786443 SHT786440:SHT786443 SRP786440:SRP786443 TBL786440:TBL786443 TLH786440:TLH786443 TVD786440:TVD786443 UEZ786440:UEZ786443 UOV786440:UOV786443 UYR786440:UYR786443 VIN786440:VIN786443 VSJ786440:VSJ786443 WCF786440:WCF786443 WMB786440:WMB786443 WVX786440:WVX786443 P851976:P851979 JL851976:JL851979 TH851976:TH851979 ADD851976:ADD851979 AMZ851976:AMZ851979 AWV851976:AWV851979 BGR851976:BGR851979 BQN851976:BQN851979 CAJ851976:CAJ851979 CKF851976:CKF851979 CUB851976:CUB851979 DDX851976:DDX851979 DNT851976:DNT851979 DXP851976:DXP851979 EHL851976:EHL851979 ERH851976:ERH851979 FBD851976:FBD851979 FKZ851976:FKZ851979 FUV851976:FUV851979 GER851976:GER851979 GON851976:GON851979 GYJ851976:GYJ851979 HIF851976:HIF851979 HSB851976:HSB851979 IBX851976:IBX851979 ILT851976:ILT851979 IVP851976:IVP851979 JFL851976:JFL851979 JPH851976:JPH851979 JZD851976:JZD851979 KIZ851976:KIZ851979 KSV851976:KSV851979 LCR851976:LCR851979 LMN851976:LMN851979 LWJ851976:LWJ851979 MGF851976:MGF851979 MQB851976:MQB851979 MZX851976:MZX851979 NJT851976:NJT851979 NTP851976:NTP851979 ODL851976:ODL851979 ONH851976:ONH851979 OXD851976:OXD851979 PGZ851976:PGZ851979 PQV851976:PQV851979 QAR851976:QAR851979 QKN851976:QKN851979 QUJ851976:QUJ851979 REF851976:REF851979 ROB851976:ROB851979 RXX851976:RXX851979 SHT851976:SHT851979 SRP851976:SRP851979 TBL851976:TBL851979 TLH851976:TLH851979 TVD851976:TVD851979 UEZ851976:UEZ851979 UOV851976:UOV851979 UYR851976:UYR851979 VIN851976:VIN851979 VSJ851976:VSJ851979 WCF851976:WCF851979 WMB851976:WMB851979 WVX851976:WVX851979 P917512:P917515 JL917512:JL917515 TH917512:TH917515 ADD917512:ADD917515 AMZ917512:AMZ917515 AWV917512:AWV917515 BGR917512:BGR917515 BQN917512:BQN917515 CAJ917512:CAJ917515 CKF917512:CKF917515 CUB917512:CUB917515 DDX917512:DDX917515 DNT917512:DNT917515 DXP917512:DXP917515 EHL917512:EHL917515 ERH917512:ERH917515 FBD917512:FBD917515 FKZ917512:FKZ917515 FUV917512:FUV917515 GER917512:GER917515 GON917512:GON917515 GYJ917512:GYJ917515 HIF917512:HIF917515 HSB917512:HSB917515 IBX917512:IBX917515 ILT917512:ILT917515 IVP917512:IVP917515 JFL917512:JFL917515 JPH917512:JPH917515 JZD917512:JZD917515 KIZ917512:KIZ917515 KSV917512:KSV917515 LCR917512:LCR917515 LMN917512:LMN917515 LWJ917512:LWJ917515 MGF917512:MGF917515 MQB917512:MQB917515 MZX917512:MZX917515 NJT917512:NJT917515 NTP917512:NTP917515 ODL917512:ODL917515 ONH917512:ONH917515 OXD917512:OXD917515 PGZ917512:PGZ917515 PQV917512:PQV917515 QAR917512:QAR917515 QKN917512:QKN917515 QUJ917512:QUJ917515 REF917512:REF917515 ROB917512:ROB917515 RXX917512:RXX917515 SHT917512:SHT917515 SRP917512:SRP917515 TBL917512:TBL917515 TLH917512:TLH917515 TVD917512:TVD917515 UEZ917512:UEZ917515 UOV917512:UOV917515 UYR917512:UYR917515 VIN917512:VIN917515 VSJ917512:VSJ917515 WCF917512:WCF917515 WMB917512:WMB917515 WVX917512:WVX917515 P983048:P983051 JL983048:JL983051 TH983048:TH983051 ADD983048:ADD983051 AMZ983048:AMZ983051 AWV983048:AWV983051 BGR983048:BGR983051 BQN983048:BQN983051 CAJ983048:CAJ983051 CKF983048:CKF983051 CUB983048:CUB983051 DDX983048:DDX983051 DNT983048:DNT983051 DXP983048:DXP983051 EHL983048:EHL983051 ERH983048:ERH983051 FBD983048:FBD983051 FKZ983048:FKZ983051 FUV983048:FUV983051 GER983048:GER983051 GON983048:GON983051 GYJ983048:GYJ983051 HIF983048:HIF983051 HSB983048:HSB983051 IBX983048:IBX983051 ILT983048:ILT983051 IVP983048:IVP983051 JFL983048:JFL983051 JPH983048:JPH983051 JZD983048:JZD983051 KIZ983048:KIZ983051 KSV983048:KSV983051 LCR983048:LCR983051 LMN983048:LMN983051 LWJ983048:LWJ983051 MGF983048:MGF983051 MQB983048:MQB983051 MZX983048:MZX983051 NJT983048:NJT983051 NTP983048:NTP983051 ODL983048:ODL983051 ONH983048:ONH983051 OXD983048:OXD983051 PGZ983048:PGZ983051 PQV983048:PQV983051 QAR983048:QAR983051 QKN983048:QKN983051 QUJ983048:QUJ983051 REF983048:REF983051 ROB983048:ROB983051 RXX983048:RXX983051 SHT983048:SHT983051 SRP983048:SRP983051 TBL983048:TBL983051 TLH983048:TLH983051 TVD983048:TVD983051 UEZ983048:UEZ983051 UOV983048:UOV983051 UYR983048:UYR983051 VIN983048:VIN983051 VSJ983048:VSJ983051 WCF983048:WCF983051 WMB983048:WMB983051 WVX983048:WVX983051 P13:P16 JL13:JL16 TH13:TH16 ADD13:ADD16 AMZ13:AMZ16 AWV13:AWV16 BGR13:BGR16 BQN13:BQN16 CAJ13:CAJ16 CKF13:CKF16 CUB13:CUB16 DDX13:DDX16 DNT13:DNT16 DXP13:DXP16 EHL13:EHL16 ERH13:ERH16 FBD13:FBD16 FKZ13:FKZ16 FUV13:FUV16 GER13:GER16 GON13:GON16 GYJ13:GYJ16 HIF13:HIF16 HSB13:HSB16 IBX13:IBX16 ILT13:ILT16 IVP13:IVP16 JFL13:JFL16 JPH13:JPH16 JZD13:JZD16 KIZ13:KIZ16 KSV13:KSV16 LCR13:LCR16 LMN13:LMN16 LWJ13:LWJ16 MGF13:MGF16 MQB13:MQB16 MZX13:MZX16 NJT13:NJT16 NTP13:NTP16 ODL13:ODL16 ONH13:ONH16 OXD13:OXD16 PGZ13:PGZ16 PQV13:PQV16 QAR13:QAR16 QKN13:QKN16 QUJ13:QUJ16 REF13:REF16 ROB13:ROB16 RXX13:RXX16 SHT13:SHT16 SRP13:SRP16 TBL13:TBL16 TLH13:TLH16 TVD13:TVD16 UEZ13:UEZ16 UOV13:UOV16 UYR13:UYR16 VIN13:VIN16 VSJ13:VSJ16 WCF13:WCF16 WMB13:WMB16 WVX13:WVX16 P65549:P65552 JL65549:JL65552 TH65549:TH65552 ADD65549:ADD65552 AMZ65549:AMZ65552 AWV65549:AWV65552 BGR65549:BGR65552 BQN65549:BQN65552 CAJ65549:CAJ65552 CKF65549:CKF65552 CUB65549:CUB65552 DDX65549:DDX65552 DNT65549:DNT65552 DXP65549:DXP65552 EHL65549:EHL65552 ERH65549:ERH65552 FBD65549:FBD65552 FKZ65549:FKZ65552 FUV65549:FUV65552 GER65549:GER65552 GON65549:GON65552 GYJ65549:GYJ65552 HIF65549:HIF65552 HSB65549:HSB65552 IBX65549:IBX65552 ILT65549:ILT65552 IVP65549:IVP65552 JFL65549:JFL65552 JPH65549:JPH65552 JZD65549:JZD65552 KIZ65549:KIZ65552 KSV65549:KSV65552 LCR65549:LCR65552 LMN65549:LMN65552 LWJ65549:LWJ65552 MGF65549:MGF65552 MQB65549:MQB65552 MZX65549:MZX65552 NJT65549:NJT65552 NTP65549:NTP65552 ODL65549:ODL65552 ONH65549:ONH65552 OXD65549:OXD65552 PGZ65549:PGZ65552 PQV65549:PQV65552 QAR65549:QAR65552 QKN65549:QKN65552 QUJ65549:QUJ65552 REF65549:REF65552 ROB65549:ROB65552 RXX65549:RXX65552 SHT65549:SHT65552 SRP65549:SRP65552 TBL65549:TBL65552 TLH65549:TLH65552 TVD65549:TVD65552 UEZ65549:UEZ65552 UOV65549:UOV65552 UYR65549:UYR65552 VIN65549:VIN65552 VSJ65549:VSJ65552 WCF65549:WCF65552 WMB65549:WMB65552 WVX65549:WVX65552 P131085:P131088 JL131085:JL131088 TH131085:TH131088 ADD131085:ADD131088 AMZ131085:AMZ131088 AWV131085:AWV131088 BGR131085:BGR131088 BQN131085:BQN131088 CAJ131085:CAJ131088 CKF131085:CKF131088 CUB131085:CUB131088 DDX131085:DDX131088 DNT131085:DNT131088 DXP131085:DXP131088 EHL131085:EHL131088 ERH131085:ERH131088 FBD131085:FBD131088 FKZ131085:FKZ131088 FUV131085:FUV131088 GER131085:GER131088 GON131085:GON131088 GYJ131085:GYJ131088 HIF131085:HIF131088 HSB131085:HSB131088 IBX131085:IBX131088 ILT131085:ILT131088 IVP131085:IVP131088 JFL131085:JFL131088 JPH131085:JPH131088 JZD131085:JZD131088 KIZ131085:KIZ131088 KSV131085:KSV131088 LCR131085:LCR131088 LMN131085:LMN131088 LWJ131085:LWJ131088 MGF131085:MGF131088 MQB131085:MQB131088 MZX131085:MZX131088 NJT131085:NJT131088 NTP131085:NTP131088 ODL131085:ODL131088 ONH131085:ONH131088 OXD131085:OXD131088 PGZ131085:PGZ131088 PQV131085:PQV131088 QAR131085:QAR131088 QKN131085:QKN131088 QUJ131085:QUJ131088 REF131085:REF131088 ROB131085:ROB131088 RXX131085:RXX131088 SHT131085:SHT131088 SRP131085:SRP131088 TBL131085:TBL131088 TLH131085:TLH131088 TVD131085:TVD131088 UEZ131085:UEZ131088 UOV131085:UOV131088 UYR131085:UYR131088 VIN131085:VIN131088 VSJ131085:VSJ131088 WCF131085:WCF131088 WMB131085:WMB131088 WVX131085:WVX131088 P196621:P196624 JL196621:JL196624 TH196621:TH196624 ADD196621:ADD196624 AMZ196621:AMZ196624 AWV196621:AWV196624 BGR196621:BGR196624 BQN196621:BQN196624 CAJ196621:CAJ196624 CKF196621:CKF196624 CUB196621:CUB196624 DDX196621:DDX196624 DNT196621:DNT196624 DXP196621:DXP196624 EHL196621:EHL196624 ERH196621:ERH196624 FBD196621:FBD196624 FKZ196621:FKZ196624 FUV196621:FUV196624 GER196621:GER196624 GON196621:GON196624 GYJ196621:GYJ196624 HIF196621:HIF196624 HSB196621:HSB196624 IBX196621:IBX196624 ILT196621:ILT196624 IVP196621:IVP196624 JFL196621:JFL196624 JPH196621:JPH196624 JZD196621:JZD196624 KIZ196621:KIZ196624 KSV196621:KSV196624 LCR196621:LCR196624 LMN196621:LMN196624 LWJ196621:LWJ196624 MGF196621:MGF196624 MQB196621:MQB196624 MZX196621:MZX196624 NJT196621:NJT196624 NTP196621:NTP196624 ODL196621:ODL196624 ONH196621:ONH196624 OXD196621:OXD196624 PGZ196621:PGZ196624 PQV196621:PQV196624 QAR196621:QAR196624 QKN196621:QKN196624 QUJ196621:QUJ196624 REF196621:REF196624 ROB196621:ROB196624 RXX196621:RXX196624 SHT196621:SHT196624 SRP196621:SRP196624 TBL196621:TBL196624 TLH196621:TLH196624 TVD196621:TVD196624 UEZ196621:UEZ196624 UOV196621:UOV196624 UYR196621:UYR196624 VIN196621:VIN196624 VSJ196621:VSJ196624 WCF196621:WCF196624 WMB196621:WMB196624 WVX196621:WVX196624 P262157:P262160 JL262157:JL262160 TH262157:TH262160 ADD262157:ADD262160 AMZ262157:AMZ262160 AWV262157:AWV262160 BGR262157:BGR262160 BQN262157:BQN262160 CAJ262157:CAJ262160 CKF262157:CKF262160 CUB262157:CUB262160 DDX262157:DDX262160 DNT262157:DNT262160 DXP262157:DXP262160 EHL262157:EHL262160 ERH262157:ERH262160 FBD262157:FBD262160 FKZ262157:FKZ262160 FUV262157:FUV262160 GER262157:GER262160 GON262157:GON262160 GYJ262157:GYJ262160 HIF262157:HIF262160 HSB262157:HSB262160 IBX262157:IBX262160 ILT262157:ILT262160 IVP262157:IVP262160 JFL262157:JFL262160 JPH262157:JPH262160 JZD262157:JZD262160 KIZ262157:KIZ262160 KSV262157:KSV262160 LCR262157:LCR262160 LMN262157:LMN262160 LWJ262157:LWJ262160 MGF262157:MGF262160 MQB262157:MQB262160 MZX262157:MZX262160 NJT262157:NJT262160 NTP262157:NTP262160 ODL262157:ODL262160 ONH262157:ONH262160 OXD262157:OXD262160 PGZ262157:PGZ262160 PQV262157:PQV262160 QAR262157:QAR262160 QKN262157:QKN262160 QUJ262157:QUJ262160 REF262157:REF262160 ROB262157:ROB262160 RXX262157:RXX262160 SHT262157:SHT262160 SRP262157:SRP262160 TBL262157:TBL262160 TLH262157:TLH262160 TVD262157:TVD262160 UEZ262157:UEZ262160 UOV262157:UOV262160 UYR262157:UYR262160 VIN262157:VIN262160 VSJ262157:VSJ262160 WCF262157:WCF262160 WMB262157:WMB262160 WVX262157:WVX262160 P327693:P327696 JL327693:JL327696 TH327693:TH327696 ADD327693:ADD327696 AMZ327693:AMZ327696 AWV327693:AWV327696 BGR327693:BGR327696 BQN327693:BQN327696 CAJ327693:CAJ327696 CKF327693:CKF327696 CUB327693:CUB327696 DDX327693:DDX327696 DNT327693:DNT327696 DXP327693:DXP327696 EHL327693:EHL327696 ERH327693:ERH327696 FBD327693:FBD327696 FKZ327693:FKZ327696 FUV327693:FUV327696 GER327693:GER327696 GON327693:GON327696 GYJ327693:GYJ327696 HIF327693:HIF327696 HSB327693:HSB327696 IBX327693:IBX327696 ILT327693:ILT327696 IVP327693:IVP327696 JFL327693:JFL327696 JPH327693:JPH327696 JZD327693:JZD327696 KIZ327693:KIZ327696 KSV327693:KSV327696 LCR327693:LCR327696 LMN327693:LMN327696 LWJ327693:LWJ327696 MGF327693:MGF327696 MQB327693:MQB327696 MZX327693:MZX327696 NJT327693:NJT327696 NTP327693:NTP327696 ODL327693:ODL327696 ONH327693:ONH327696 OXD327693:OXD327696 PGZ327693:PGZ327696 PQV327693:PQV327696 QAR327693:QAR327696 QKN327693:QKN327696 QUJ327693:QUJ327696 REF327693:REF327696 ROB327693:ROB327696 RXX327693:RXX327696 SHT327693:SHT327696 SRP327693:SRP327696 TBL327693:TBL327696 TLH327693:TLH327696 TVD327693:TVD327696 UEZ327693:UEZ327696 UOV327693:UOV327696 UYR327693:UYR327696 VIN327693:VIN327696 VSJ327693:VSJ327696 WCF327693:WCF327696 WMB327693:WMB327696 WVX327693:WVX327696 P393229:P393232 JL393229:JL393232 TH393229:TH393232 ADD393229:ADD393232 AMZ393229:AMZ393232 AWV393229:AWV393232 BGR393229:BGR393232 BQN393229:BQN393232 CAJ393229:CAJ393232 CKF393229:CKF393232 CUB393229:CUB393232 DDX393229:DDX393232 DNT393229:DNT393232 DXP393229:DXP393232 EHL393229:EHL393232 ERH393229:ERH393232 FBD393229:FBD393232 FKZ393229:FKZ393232 FUV393229:FUV393232 GER393229:GER393232 GON393229:GON393232 GYJ393229:GYJ393232 HIF393229:HIF393232 HSB393229:HSB393232 IBX393229:IBX393232 ILT393229:ILT393232 IVP393229:IVP393232 JFL393229:JFL393232 JPH393229:JPH393232 JZD393229:JZD393232 KIZ393229:KIZ393232 KSV393229:KSV393232 LCR393229:LCR393232 LMN393229:LMN393232 LWJ393229:LWJ393232 MGF393229:MGF393232 MQB393229:MQB393232 MZX393229:MZX393232 NJT393229:NJT393232 NTP393229:NTP393232 ODL393229:ODL393232 ONH393229:ONH393232 OXD393229:OXD393232 PGZ393229:PGZ393232 PQV393229:PQV393232 QAR393229:QAR393232 QKN393229:QKN393232 QUJ393229:QUJ393232 REF393229:REF393232 ROB393229:ROB393232 RXX393229:RXX393232 SHT393229:SHT393232 SRP393229:SRP393232 TBL393229:TBL393232 TLH393229:TLH393232 TVD393229:TVD393232 UEZ393229:UEZ393232 UOV393229:UOV393232 UYR393229:UYR393232 VIN393229:VIN393232 VSJ393229:VSJ393232 WCF393229:WCF393232 WMB393229:WMB393232 WVX393229:WVX393232 P458765:P458768 JL458765:JL458768 TH458765:TH458768 ADD458765:ADD458768 AMZ458765:AMZ458768 AWV458765:AWV458768 BGR458765:BGR458768 BQN458765:BQN458768 CAJ458765:CAJ458768 CKF458765:CKF458768 CUB458765:CUB458768 DDX458765:DDX458768 DNT458765:DNT458768 DXP458765:DXP458768 EHL458765:EHL458768 ERH458765:ERH458768 FBD458765:FBD458768 FKZ458765:FKZ458768 FUV458765:FUV458768 GER458765:GER458768 GON458765:GON458768 GYJ458765:GYJ458768 HIF458765:HIF458768 HSB458765:HSB458768 IBX458765:IBX458768 ILT458765:ILT458768 IVP458765:IVP458768 JFL458765:JFL458768 JPH458765:JPH458768 JZD458765:JZD458768 KIZ458765:KIZ458768 KSV458765:KSV458768 LCR458765:LCR458768 LMN458765:LMN458768 LWJ458765:LWJ458768 MGF458765:MGF458768 MQB458765:MQB458768 MZX458765:MZX458768 NJT458765:NJT458768 NTP458765:NTP458768 ODL458765:ODL458768 ONH458765:ONH458768 OXD458765:OXD458768 PGZ458765:PGZ458768 PQV458765:PQV458768 QAR458765:QAR458768 QKN458765:QKN458768 QUJ458765:QUJ458768 REF458765:REF458768 ROB458765:ROB458768 RXX458765:RXX458768 SHT458765:SHT458768 SRP458765:SRP458768 TBL458765:TBL458768 TLH458765:TLH458768 TVD458765:TVD458768 UEZ458765:UEZ458768 UOV458765:UOV458768 UYR458765:UYR458768 VIN458765:VIN458768 VSJ458765:VSJ458768 WCF458765:WCF458768 WMB458765:WMB458768 WVX458765:WVX458768 P524301:P524304 JL524301:JL524304 TH524301:TH524304 ADD524301:ADD524304 AMZ524301:AMZ524304 AWV524301:AWV524304 BGR524301:BGR524304 BQN524301:BQN524304 CAJ524301:CAJ524304 CKF524301:CKF524304 CUB524301:CUB524304 DDX524301:DDX524304 DNT524301:DNT524304 DXP524301:DXP524304 EHL524301:EHL524304 ERH524301:ERH524304 FBD524301:FBD524304 FKZ524301:FKZ524304 FUV524301:FUV524304 GER524301:GER524304 GON524301:GON524304 GYJ524301:GYJ524304 HIF524301:HIF524304 HSB524301:HSB524304 IBX524301:IBX524304 ILT524301:ILT524304 IVP524301:IVP524304 JFL524301:JFL524304 JPH524301:JPH524304 JZD524301:JZD524304 KIZ524301:KIZ524304 KSV524301:KSV524304 LCR524301:LCR524304 LMN524301:LMN524304 LWJ524301:LWJ524304 MGF524301:MGF524304 MQB524301:MQB524304 MZX524301:MZX524304 NJT524301:NJT524304 NTP524301:NTP524304 ODL524301:ODL524304 ONH524301:ONH524304 OXD524301:OXD524304 PGZ524301:PGZ524304 PQV524301:PQV524304 QAR524301:QAR524304 QKN524301:QKN524304 QUJ524301:QUJ524304 REF524301:REF524304 ROB524301:ROB524304 RXX524301:RXX524304 SHT524301:SHT524304 SRP524301:SRP524304 TBL524301:TBL524304 TLH524301:TLH524304 TVD524301:TVD524304 UEZ524301:UEZ524304 UOV524301:UOV524304 UYR524301:UYR524304 VIN524301:VIN524304 VSJ524301:VSJ524304 WCF524301:WCF524304 WMB524301:WMB524304 WVX524301:WVX524304 P589837:P589840 JL589837:JL589840 TH589837:TH589840 ADD589837:ADD589840 AMZ589837:AMZ589840 AWV589837:AWV589840 BGR589837:BGR589840 BQN589837:BQN589840 CAJ589837:CAJ589840 CKF589837:CKF589840 CUB589837:CUB589840 DDX589837:DDX589840 DNT589837:DNT589840 DXP589837:DXP589840 EHL589837:EHL589840 ERH589837:ERH589840 FBD589837:FBD589840 FKZ589837:FKZ589840 FUV589837:FUV589840 GER589837:GER589840 GON589837:GON589840 GYJ589837:GYJ589840 HIF589837:HIF589840 HSB589837:HSB589840 IBX589837:IBX589840 ILT589837:ILT589840 IVP589837:IVP589840 JFL589837:JFL589840 JPH589837:JPH589840 JZD589837:JZD589840 KIZ589837:KIZ589840 KSV589837:KSV589840 LCR589837:LCR589840 LMN589837:LMN589840 LWJ589837:LWJ589840 MGF589837:MGF589840 MQB589837:MQB589840 MZX589837:MZX589840 NJT589837:NJT589840 NTP589837:NTP589840 ODL589837:ODL589840 ONH589837:ONH589840 OXD589837:OXD589840 PGZ589837:PGZ589840 PQV589837:PQV589840 QAR589837:QAR589840 QKN589837:QKN589840 QUJ589837:QUJ589840 REF589837:REF589840 ROB589837:ROB589840 RXX589837:RXX589840 SHT589837:SHT589840 SRP589837:SRP589840 TBL589837:TBL589840 TLH589837:TLH589840 TVD589837:TVD589840 UEZ589837:UEZ589840 UOV589837:UOV589840 UYR589837:UYR589840 VIN589837:VIN589840 VSJ589837:VSJ589840 WCF589837:WCF589840 WMB589837:WMB589840 WVX589837:WVX589840 P655373:P655376 JL655373:JL655376 TH655373:TH655376 ADD655373:ADD655376 AMZ655373:AMZ655376 AWV655373:AWV655376 BGR655373:BGR655376 BQN655373:BQN655376 CAJ655373:CAJ655376 CKF655373:CKF655376 CUB655373:CUB655376 DDX655373:DDX655376 DNT655373:DNT655376 DXP655373:DXP655376 EHL655373:EHL655376 ERH655373:ERH655376 FBD655373:FBD655376 FKZ655373:FKZ655376 FUV655373:FUV655376 GER655373:GER655376 GON655373:GON655376 GYJ655373:GYJ655376 HIF655373:HIF655376 HSB655373:HSB655376 IBX655373:IBX655376 ILT655373:ILT655376 IVP655373:IVP655376 JFL655373:JFL655376 JPH655373:JPH655376 JZD655373:JZD655376 KIZ655373:KIZ655376 KSV655373:KSV655376 LCR655373:LCR655376 LMN655373:LMN655376 LWJ655373:LWJ655376 MGF655373:MGF655376 MQB655373:MQB655376 MZX655373:MZX655376 NJT655373:NJT655376 NTP655373:NTP655376 ODL655373:ODL655376 ONH655373:ONH655376 OXD655373:OXD655376 PGZ655373:PGZ655376 PQV655373:PQV655376 QAR655373:QAR655376 QKN655373:QKN655376 QUJ655373:QUJ655376 REF655373:REF655376 ROB655373:ROB655376 RXX655373:RXX655376 SHT655373:SHT655376 SRP655373:SRP655376 TBL655373:TBL655376 TLH655373:TLH655376 TVD655373:TVD655376 UEZ655373:UEZ655376 UOV655373:UOV655376 UYR655373:UYR655376 VIN655373:VIN655376 VSJ655373:VSJ655376 WCF655373:WCF655376 WMB655373:WMB655376 WVX655373:WVX655376 P720909:P720912 JL720909:JL720912 TH720909:TH720912 ADD720909:ADD720912 AMZ720909:AMZ720912 AWV720909:AWV720912 BGR720909:BGR720912 BQN720909:BQN720912 CAJ720909:CAJ720912 CKF720909:CKF720912 CUB720909:CUB720912 DDX720909:DDX720912 DNT720909:DNT720912 DXP720909:DXP720912 EHL720909:EHL720912 ERH720909:ERH720912 FBD720909:FBD720912 FKZ720909:FKZ720912 FUV720909:FUV720912 GER720909:GER720912 GON720909:GON720912 GYJ720909:GYJ720912 HIF720909:HIF720912 HSB720909:HSB720912 IBX720909:IBX720912 ILT720909:ILT720912 IVP720909:IVP720912 JFL720909:JFL720912 JPH720909:JPH720912 JZD720909:JZD720912 KIZ720909:KIZ720912 KSV720909:KSV720912 LCR720909:LCR720912 LMN720909:LMN720912 LWJ720909:LWJ720912 MGF720909:MGF720912 MQB720909:MQB720912 MZX720909:MZX720912 NJT720909:NJT720912 NTP720909:NTP720912 ODL720909:ODL720912 ONH720909:ONH720912 OXD720909:OXD720912 PGZ720909:PGZ720912 PQV720909:PQV720912 QAR720909:QAR720912 QKN720909:QKN720912 QUJ720909:QUJ720912 REF720909:REF720912 ROB720909:ROB720912 RXX720909:RXX720912 SHT720909:SHT720912 SRP720909:SRP720912 TBL720909:TBL720912 TLH720909:TLH720912 TVD720909:TVD720912 UEZ720909:UEZ720912 UOV720909:UOV720912 UYR720909:UYR720912 VIN720909:VIN720912 VSJ720909:VSJ720912 WCF720909:WCF720912 WMB720909:WMB720912 WVX720909:WVX720912 P786445:P786448 JL786445:JL786448 TH786445:TH786448 ADD786445:ADD786448 AMZ786445:AMZ786448 AWV786445:AWV786448 BGR786445:BGR786448 BQN786445:BQN786448 CAJ786445:CAJ786448 CKF786445:CKF786448 CUB786445:CUB786448 DDX786445:DDX786448 DNT786445:DNT786448 DXP786445:DXP786448 EHL786445:EHL786448 ERH786445:ERH786448 FBD786445:FBD786448 FKZ786445:FKZ786448 FUV786445:FUV786448 GER786445:GER786448 GON786445:GON786448 GYJ786445:GYJ786448 HIF786445:HIF786448 HSB786445:HSB786448 IBX786445:IBX786448 ILT786445:ILT786448 IVP786445:IVP786448 JFL786445:JFL786448 JPH786445:JPH786448 JZD786445:JZD786448 KIZ786445:KIZ786448 KSV786445:KSV786448 LCR786445:LCR786448 LMN786445:LMN786448 LWJ786445:LWJ786448 MGF786445:MGF786448 MQB786445:MQB786448 MZX786445:MZX786448 NJT786445:NJT786448 NTP786445:NTP786448 ODL786445:ODL786448 ONH786445:ONH786448 OXD786445:OXD786448 PGZ786445:PGZ786448 PQV786445:PQV786448 QAR786445:QAR786448 QKN786445:QKN786448 QUJ786445:QUJ786448 REF786445:REF786448 ROB786445:ROB786448 RXX786445:RXX786448 SHT786445:SHT786448 SRP786445:SRP786448 TBL786445:TBL786448 TLH786445:TLH786448 TVD786445:TVD786448 UEZ786445:UEZ786448 UOV786445:UOV786448 UYR786445:UYR786448 VIN786445:VIN786448 VSJ786445:VSJ786448 WCF786445:WCF786448 WMB786445:WMB786448 WVX786445:WVX786448 P851981:P851984 JL851981:JL851984 TH851981:TH851984 ADD851981:ADD851984 AMZ851981:AMZ851984 AWV851981:AWV851984 BGR851981:BGR851984 BQN851981:BQN851984 CAJ851981:CAJ851984 CKF851981:CKF851984 CUB851981:CUB851984 DDX851981:DDX851984 DNT851981:DNT851984 DXP851981:DXP851984 EHL851981:EHL851984 ERH851981:ERH851984 FBD851981:FBD851984 FKZ851981:FKZ851984 FUV851981:FUV851984 GER851981:GER851984 GON851981:GON851984 GYJ851981:GYJ851984 HIF851981:HIF851984 HSB851981:HSB851984 IBX851981:IBX851984 ILT851981:ILT851984 IVP851981:IVP851984 JFL851981:JFL851984 JPH851981:JPH851984 JZD851981:JZD851984 KIZ851981:KIZ851984 KSV851981:KSV851984 LCR851981:LCR851984 LMN851981:LMN851984 LWJ851981:LWJ851984 MGF851981:MGF851984 MQB851981:MQB851984 MZX851981:MZX851984 NJT851981:NJT851984 NTP851981:NTP851984 ODL851981:ODL851984 ONH851981:ONH851984 OXD851981:OXD851984 PGZ851981:PGZ851984 PQV851981:PQV851984 QAR851981:QAR851984 QKN851981:QKN851984 QUJ851981:QUJ851984 REF851981:REF851984 ROB851981:ROB851984 RXX851981:RXX851984 SHT851981:SHT851984 SRP851981:SRP851984 TBL851981:TBL851984 TLH851981:TLH851984 TVD851981:TVD851984 UEZ851981:UEZ851984 UOV851981:UOV851984 UYR851981:UYR851984 VIN851981:VIN851984 VSJ851981:VSJ851984 WCF851981:WCF851984 WMB851981:WMB851984 WVX851981:WVX851984 P917517:P917520 JL917517:JL917520 TH917517:TH917520 ADD917517:ADD917520 AMZ917517:AMZ917520 AWV917517:AWV917520 BGR917517:BGR917520 BQN917517:BQN917520 CAJ917517:CAJ917520 CKF917517:CKF917520 CUB917517:CUB917520 DDX917517:DDX917520 DNT917517:DNT917520 DXP917517:DXP917520 EHL917517:EHL917520 ERH917517:ERH917520 FBD917517:FBD917520 FKZ917517:FKZ917520 FUV917517:FUV917520 GER917517:GER917520 GON917517:GON917520 GYJ917517:GYJ917520 HIF917517:HIF917520 HSB917517:HSB917520 IBX917517:IBX917520 ILT917517:ILT917520 IVP917517:IVP917520 JFL917517:JFL917520 JPH917517:JPH917520 JZD917517:JZD917520 KIZ917517:KIZ917520 KSV917517:KSV917520 LCR917517:LCR917520 LMN917517:LMN917520 LWJ917517:LWJ917520 MGF917517:MGF917520 MQB917517:MQB917520 MZX917517:MZX917520 NJT917517:NJT917520 NTP917517:NTP917520 ODL917517:ODL917520 ONH917517:ONH917520 OXD917517:OXD917520 PGZ917517:PGZ917520 PQV917517:PQV917520 QAR917517:QAR917520 QKN917517:QKN917520 QUJ917517:QUJ917520 REF917517:REF917520 ROB917517:ROB917520 RXX917517:RXX917520 SHT917517:SHT917520 SRP917517:SRP917520 TBL917517:TBL917520 TLH917517:TLH917520 TVD917517:TVD917520 UEZ917517:UEZ917520 UOV917517:UOV917520 UYR917517:UYR917520 VIN917517:VIN917520 VSJ917517:VSJ917520 WCF917517:WCF917520 WMB917517:WMB917520 WVX917517:WVX917520 P983053:P983056 JL983053:JL983056 TH983053:TH983056 ADD983053:ADD983056 AMZ983053:AMZ983056 AWV983053:AWV983056 BGR983053:BGR983056 BQN983053:BQN983056 CAJ983053:CAJ983056 CKF983053:CKF983056 CUB983053:CUB983056 DDX983053:DDX983056 DNT983053:DNT983056 DXP983053:DXP983056 EHL983053:EHL983056 ERH983053:ERH983056 FBD983053:FBD983056 FKZ983053:FKZ983056 FUV983053:FUV983056 GER983053:GER983056 GON983053:GON983056 GYJ983053:GYJ983056 HIF983053:HIF983056 HSB983053:HSB983056 IBX983053:IBX983056 ILT983053:ILT983056 IVP983053:IVP983056 JFL983053:JFL983056 JPH983053:JPH983056 JZD983053:JZD983056 KIZ983053:KIZ983056 KSV983053:KSV983056 LCR983053:LCR983056 LMN983053:LMN983056 LWJ983053:LWJ983056 MGF983053:MGF983056 MQB983053:MQB983056 MZX983053:MZX983056 NJT983053:NJT983056 NTP983053:NTP983056 ODL983053:ODL983056 ONH983053:ONH983056 OXD983053:OXD983056 PGZ983053:PGZ983056 PQV983053:PQV983056 QAR983053:QAR983056 QKN983053:QKN983056 QUJ983053:QUJ983056 REF983053:REF983056 ROB983053:ROB983056 RXX983053:RXX983056 SHT983053:SHT983056 SRP983053:SRP983056 TBL983053:TBL983056 TLH983053:TLH983056 TVD983053:TVD983056 UEZ983053:UEZ983056 UOV983053:UOV983056 UYR983053:UYR983056 VIN983053:VIN983056 VSJ983053:VSJ983056 WCF983053:WCF983056 WMB983053:WMB983056 WVX983053:WVX983056 P18:P21 JL18:JL21 TH18:TH21 ADD18:ADD21 AMZ18:AMZ21 AWV18:AWV21 BGR18:BGR21 BQN18:BQN21 CAJ18:CAJ21 CKF18:CKF21 CUB18:CUB21 DDX18:DDX21 DNT18:DNT21 DXP18:DXP21 EHL18:EHL21 ERH18:ERH21 FBD18:FBD21 FKZ18:FKZ21 FUV18:FUV21 GER18:GER21 GON18:GON21 GYJ18:GYJ21 HIF18:HIF21 HSB18:HSB21 IBX18:IBX21 ILT18:ILT21 IVP18:IVP21 JFL18:JFL21 JPH18:JPH21 JZD18:JZD21 KIZ18:KIZ21 KSV18:KSV21 LCR18:LCR21 LMN18:LMN21 LWJ18:LWJ21 MGF18:MGF21 MQB18:MQB21 MZX18:MZX21 NJT18:NJT21 NTP18:NTP21 ODL18:ODL21 ONH18:ONH21 OXD18:OXD21 PGZ18:PGZ21 PQV18:PQV21 QAR18:QAR21 QKN18:QKN21 QUJ18:QUJ21 REF18:REF21 ROB18:ROB21 RXX18:RXX21 SHT18:SHT21 SRP18:SRP21 TBL18:TBL21 TLH18:TLH21 TVD18:TVD21 UEZ18:UEZ21 UOV18:UOV21 UYR18:UYR21 VIN18:VIN21 VSJ18:VSJ21 WCF18:WCF21 WMB18:WMB21 WVX18:WVX21 P65554:P65557 JL65554:JL65557 TH65554:TH65557 ADD65554:ADD65557 AMZ65554:AMZ65557 AWV65554:AWV65557 BGR65554:BGR65557 BQN65554:BQN65557 CAJ65554:CAJ65557 CKF65554:CKF65557 CUB65554:CUB65557 DDX65554:DDX65557 DNT65554:DNT65557 DXP65554:DXP65557 EHL65554:EHL65557 ERH65554:ERH65557 FBD65554:FBD65557 FKZ65554:FKZ65557 FUV65554:FUV65557 GER65554:GER65557 GON65554:GON65557 GYJ65554:GYJ65557 HIF65554:HIF65557 HSB65554:HSB65557 IBX65554:IBX65557 ILT65554:ILT65557 IVP65554:IVP65557 JFL65554:JFL65557 JPH65554:JPH65557 JZD65554:JZD65557 KIZ65554:KIZ65557 KSV65554:KSV65557 LCR65554:LCR65557 LMN65554:LMN65557 LWJ65554:LWJ65557 MGF65554:MGF65557 MQB65554:MQB65557 MZX65554:MZX65557 NJT65554:NJT65557 NTP65554:NTP65557 ODL65554:ODL65557 ONH65554:ONH65557 OXD65554:OXD65557 PGZ65554:PGZ65557 PQV65554:PQV65557 QAR65554:QAR65557 QKN65554:QKN65557 QUJ65554:QUJ65557 REF65554:REF65557 ROB65554:ROB65557 RXX65554:RXX65557 SHT65554:SHT65557 SRP65554:SRP65557 TBL65554:TBL65557 TLH65554:TLH65557 TVD65554:TVD65557 UEZ65554:UEZ65557 UOV65554:UOV65557 UYR65554:UYR65557 VIN65554:VIN65557 VSJ65554:VSJ65557 WCF65554:WCF65557 WMB65554:WMB65557 WVX65554:WVX65557 P131090:P131093 JL131090:JL131093 TH131090:TH131093 ADD131090:ADD131093 AMZ131090:AMZ131093 AWV131090:AWV131093 BGR131090:BGR131093 BQN131090:BQN131093 CAJ131090:CAJ131093 CKF131090:CKF131093 CUB131090:CUB131093 DDX131090:DDX131093 DNT131090:DNT131093 DXP131090:DXP131093 EHL131090:EHL131093 ERH131090:ERH131093 FBD131090:FBD131093 FKZ131090:FKZ131093 FUV131090:FUV131093 GER131090:GER131093 GON131090:GON131093 GYJ131090:GYJ131093 HIF131090:HIF131093 HSB131090:HSB131093 IBX131090:IBX131093 ILT131090:ILT131093 IVP131090:IVP131093 JFL131090:JFL131093 JPH131090:JPH131093 JZD131090:JZD131093 KIZ131090:KIZ131093 KSV131090:KSV131093 LCR131090:LCR131093 LMN131090:LMN131093 LWJ131090:LWJ131093 MGF131090:MGF131093 MQB131090:MQB131093 MZX131090:MZX131093 NJT131090:NJT131093 NTP131090:NTP131093 ODL131090:ODL131093 ONH131090:ONH131093 OXD131090:OXD131093 PGZ131090:PGZ131093 PQV131090:PQV131093 QAR131090:QAR131093 QKN131090:QKN131093 QUJ131090:QUJ131093 REF131090:REF131093 ROB131090:ROB131093 RXX131090:RXX131093 SHT131090:SHT131093 SRP131090:SRP131093 TBL131090:TBL131093 TLH131090:TLH131093 TVD131090:TVD131093 UEZ131090:UEZ131093 UOV131090:UOV131093 UYR131090:UYR131093 VIN131090:VIN131093 VSJ131090:VSJ131093 WCF131090:WCF131093 WMB131090:WMB131093 WVX131090:WVX131093 P196626:P196629 JL196626:JL196629 TH196626:TH196629 ADD196626:ADD196629 AMZ196626:AMZ196629 AWV196626:AWV196629 BGR196626:BGR196629 BQN196626:BQN196629 CAJ196626:CAJ196629 CKF196626:CKF196629 CUB196626:CUB196629 DDX196626:DDX196629 DNT196626:DNT196629 DXP196626:DXP196629 EHL196626:EHL196629 ERH196626:ERH196629 FBD196626:FBD196629 FKZ196626:FKZ196629 FUV196626:FUV196629 GER196626:GER196629 GON196626:GON196629 GYJ196626:GYJ196629 HIF196626:HIF196629 HSB196626:HSB196629 IBX196626:IBX196629 ILT196626:ILT196629 IVP196626:IVP196629 JFL196626:JFL196629 JPH196626:JPH196629 JZD196626:JZD196629 KIZ196626:KIZ196629 KSV196626:KSV196629 LCR196626:LCR196629 LMN196626:LMN196629 LWJ196626:LWJ196629 MGF196626:MGF196629 MQB196626:MQB196629 MZX196626:MZX196629 NJT196626:NJT196629 NTP196626:NTP196629 ODL196626:ODL196629 ONH196626:ONH196629 OXD196626:OXD196629 PGZ196626:PGZ196629 PQV196626:PQV196629 QAR196626:QAR196629 QKN196626:QKN196629 QUJ196626:QUJ196629 REF196626:REF196629 ROB196626:ROB196629 RXX196626:RXX196629 SHT196626:SHT196629 SRP196626:SRP196629 TBL196626:TBL196629 TLH196626:TLH196629 TVD196626:TVD196629 UEZ196626:UEZ196629 UOV196626:UOV196629 UYR196626:UYR196629 VIN196626:VIN196629 VSJ196626:VSJ196629 WCF196626:WCF196629 WMB196626:WMB196629 WVX196626:WVX196629 P262162:P262165 JL262162:JL262165 TH262162:TH262165 ADD262162:ADD262165 AMZ262162:AMZ262165 AWV262162:AWV262165 BGR262162:BGR262165 BQN262162:BQN262165 CAJ262162:CAJ262165 CKF262162:CKF262165 CUB262162:CUB262165 DDX262162:DDX262165 DNT262162:DNT262165 DXP262162:DXP262165 EHL262162:EHL262165 ERH262162:ERH262165 FBD262162:FBD262165 FKZ262162:FKZ262165 FUV262162:FUV262165 GER262162:GER262165 GON262162:GON262165 GYJ262162:GYJ262165 HIF262162:HIF262165 HSB262162:HSB262165 IBX262162:IBX262165 ILT262162:ILT262165 IVP262162:IVP262165 JFL262162:JFL262165 JPH262162:JPH262165 JZD262162:JZD262165 KIZ262162:KIZ262165 KSV262162:KSV262165 LCR262162:LCR262165 LMN262162:LMN262165 LWJ262162:LWJ262165 MGF262162:MGF262165 MQB262162:MQB262165 MZX262162:MZX262165 NJT262162:NJT262165 NTP262162:NTP262165 ODL262162:ODL262165 ONH262162:ONH262165 OXD262162:OXD262165 PGZ262162:PGZ262165 PQV262162:PQV262165 QAR262162:QAR262165 QKN262162:QKN262165 QUJ262162:QUJ262165 REF262162:REF262165 ROB262162:ROB262165 RXX262162:RXX262165 SHT262162:SHT262165 SRP262162:SRP262165 TBL262162:TBL262165 TLH262162:TLH262165 TVD262162:TVD262165 UEZ262162:UEZ262165 UOV262162:UOV262165 UYR262162:UYR262165 VIN262162:VIN262165 VSJ262162:VSJ262165 WCF262162:WCF262165 WMB262162:WMB262165 WVX262162:WVX262165 P327698:P327701 JL327698:JL327701 TH327698:TH327701 ADD327698:ADD327701 AMZ327698:AMZ327701 AWV327698:AWV327701 BGR327698:BGR327701 BQN327698:BQN327701 CAJ327698:CAJ327701 CKF327698:CKF327701 CUB327698:CUB327701 DDX327698:DDX327701 DNT327698:DNT327701 DXP327698:DXP327701 EHL327698:EHL327701 ERH327698:ERH327701 FBD327698:FBD327701 FKZ327698:FKZ327701 FUV327698:FUV327701 GER327698:GER327701 GON327698:GON327701 GYJ327698:GYJ327701 HIF327698:HIF327701 HSB327698:HSB327701 IBX327698:IBX327701 ILT327698:ILT327701 IVP327698:IVP327701 JFL327698:JFL327701 JPH327698:JPH327701 JZD327698:JZD327701 KIZ327698:KIZ327701 KSV327698:KSV327701 LCR327698:LCR327701 LMN327698:LMN327701 LWJ327698:LWJ327701 MGF327698:MGF327701 MQB327698:MQB327701 MZX327698:MZX327701 NJT327698:NJT327701 NTP327698:NTP327701 ODL327698:ODL327701 ONH327698:ONH327701 OXD327698:OXD327701 PGZ327698:PGZ327701 PQV327698:PQV327701 QAR327698:QAR327701 QKN327698:QKN327701 QUJ327698:QUJ327701 REF327698:REF327701 ROB327698:ROB327701 RXX327698:RXX327701 SHT327698:SHT327701 SRP327698:SRP327701 TBL327698:TBL327701 TLH327698:TLH327701 TVD327698:TVD327701 UEZ327698:UEZ327701 UOV327698:UOV327701 UYR327698:UYR327701 VIN327698:VIN327701 VSJ327698:VSJ327701 WCF327698:WCF327701 WMB327698:WMB327701 WVX327698:WVX327701 P393234:P393237 JL393234:JL393237 TH393234:TH393237 ADD393234:ADD393237 AMZ393234:AMZ393237 AWV393234:AWV393237 BGR393234:BGR393237 BQN393234:BQN393237 CAJ393234:CAJ393237 CKF393234:CKF393237 CUB393234:CUB393237 DDX393234:DDX393237 DNT393234:DNT393237 DXP393234:DXP393237 EHL393234:EHL393237 ERH393234:ERH393237 FBD393234:FBD393237 FKZ393234:FKZ393237 FUV393234:FUV393237 GER393234:GER393237 GON393234:GON393237 GYJ393234:GYJ393237 HIF393234:HIF393237 HSB393234:HSB393237 IBX393234:IBX393237 ILT393234:ILT393237 IVP393234:IVP393237 JFL393234:JFL393237 JPH393234:JPH393237 JZD393234:JZD393237 KIZ393234:KIZ393237 KSV393234:KSV393237 LCR393234:LCR393237 LMN393234:LMN393237 LWJ393234:LWJ393237 MGF393234:MGF393237 MQB393234:MQB393237 MZX393234:MZX393237 NJT393234:NJT393237 NTP393234:NTP393237 ODL393234:ODL393237 ONH393234:ONH393237 OXD393234:OXD393237 PGZ393234:PGZ393237 PQV393234:PQV393237 QAR393234:QAR393237 QKN393234:QKN393237 QUJ393234:QUJ393237 REF393234:REF393237 ROB393234:ROB393237 RXX393234:RXX393237 SHT393234:SHT393237 SRP393234:SRP393237 TBL393234:TBL393237 TLH393234:TLH393237 TVD393234:TVD393237 UEZ393234:UEZ393237 UOV393234:UOV393237 UYR393234:UYR393237 VIN393234:VIN393237 VSJ393234:VSJ393237 WCF393234:WCF393237 WMB393234:WMB393237 WVX393234:WVX393237 P458770:P458773 JL458770:JL458773 TH458770:TH458773 ADD458770:ADD458773 AMZ458770:AMZ458773 AWV458770:AWV458773 BGR458770:BGR458773 BQN458770:BQN458773 CAJ458770:CAJ458773 CKF458770:CKF458773 CUB458770:CUB458773 DDX458770:DDX458773 DNT458770:DNT458773 DXP458770:DXP458773 EHL458770:EHL458773 ERH458770:ERH458773 FBD458770:FBD458773 FKZ458770:FKZ458773 FUV458770:FUV458773 GER458770:GER458773 GON458770:GON458773 GYJ458770:GYJ458773 HIF458770:HIF458773 HSB458770:HSB458773 IBX458770:IBX458773 ILT458770:ILT458773 IVP458770:IVP458773 JFL458770:JFL458773 JPH458770:JPH458773 JZD458770:JZD458773 KIZ458770:KIZ458773 KSV458770:KSV458773 LCR458770:LCR458773 LMN458770:LMN458773 LWJ458770:LWJ458773 MGF458770:MGF458773 MQB458770:MQB458773 MZX458770:MZX458773 NJT458770:NJT458773 NTP458770:NTP458773 ODL458770:ODL458773 ONH458770:ONH458773 OXD458770:OXD458773 PGZ458770:PGZ458773 PQV458770:PQV458773 QAR458770:QAR458773 QKN458770:QKN458773 QUJ458770:QUJ458773 REF458770:REF458773 ROB458770:ROB458773 RXX458770:RXX458773 SHT458770:SHT458773 SRP458770:SRP458773 TBL458770:TBL458773 TLH458770:TLH458773 TVD458770:TVD458773 UEZ458770:UEZ458773 UOV458770:UOV458773 UYR458770:UYR458773 VIN458770:VIN458773 VSJ458770:VSJ458773 WCF458770:WCF458773 WMB458770:WMB458773 WVX458770:WVX458773 P524306:P524309 JL524306:JL524309 TH524306:TH524309 ADD524306:ADD524309 AMZ524306:AMZ524309 AWV524306:AWV524309 BGR524306:BGR524309 BQN524306:BQN524309 CAJ524306:CAJ524309 CKF524306:CKF524309 CUB524306:CUB524309 DDX524306:DDX524309 DNT524306:DNT524309 DXP524306:DXP524309 EHL524306:EHL524309 ERH524306:ERH524309 FBD524306:FBD524309 FKZ524306:FKZ524309 FUV524306:FUV524309 GER524306:GER524309 GON524306:GON524309 GYJ524306:GYJ524309 HIF524306:HIF524309 HSB524306:HSB524309 IBX524306:IBX524309 ILT524306:ILT524309 IVP524306:IVP524309 JFL524306:JFL524309 JPH524306:JPH524309 JZD524306:JZD524309 KIZ524306:KIZ524309 KSV524306:KSV524309 LCR524306:LCR524309 LMN524306:LMN524309 LWJ524306:LWJ524309 MGF524306:MGF524309 MQB524306:MQB524309 MZX524306:MZX524309 NJT524306:NJT524309 NTP524306:NTP524309 ODL524306:ODL524309 ONH524306:ONH524309 OXD524306:OXD524309 PGZ524306:PGZ524309 PQV524306:PQV524309 QAR524306:QAR524309 QKN524306:QKN524309 QUJ524306:QUJ524309 REF524306:REF524309 ROB524306:ROB524309 RXX524306:RXX524309 SHT524306:SHT524309 SRP524306:SRP524309 TBL524306:TBL524309 TLH524306:TLH524309 TVD524306:TVD524309 UEZ524306:UEZ524309 UOV524306:UOV524309 UYR524306:UYR524309 VIN524306:VIN524309 VSJ524306:VSJ524309 WCF524306:WCF524309 WMB524306:WMB524309 WVX524306:WVX524309 P589842:P589845 JL589842:JL589845 TH589842:TH589845 ADD589842:ADD589845 AMZ589842:AMZ589845 AWV589842:AWV589845 BGR589842:BGR589845 BQN589842:BQN589845 CAJ589842:CAJ589845 CKF589842:CKF589845 CUB589842:CUB589845 DDX589842:DDX589845 DNT589842:DNT589845 DXP589842:DXP589845 EHL589842:EHL589845 ERH589842:ERH589845 FBD589842:FBD589845 FKZ589842:FKZ589845 FUV589842:FUV589845 GER589842:GER589845 GON589842:GON589845 GYJ589842:GYJ589845 HIF589842:HIF589845 HSB589842:HSB589845 IBX589842:IBX589845 ILT589842:ILT589845 IVP589842:IVP589845 JFL589842:JFL589845 JPH589842:JPH589845 JZD589842:JZD589845 KIZ589842:KIZ589845 KSV589842:KSV589845 LCR589842:LCR589845 LMN589842:LMN589845 LWJ589842:LWJ589845 MGF589842:MGF589845 MQB589842:MQB589845 MZX589842:MZX589845 NJT589842:NJT589845 NTP589842:NTP589845 ODL589842:ODL589845 ONH589842:ONH589845 OXD589842:OXD589845 PGZ589842:PGZ589845 PQV589842:PQV589845 QAR589842:QAR589845 QKN589842:QKN589845 QUJ589842:QUJ589845 REF589842:REF589845 ROB589842:ROB589845 RXX589842:RXX589845 SHT589842:SHT589845 SRP589842:SRP589845 TBL589842:TBL589845 TLH589842:TLH589845 TVD589842:TVD589845 UEZ589842:UEZ589845 UOV589842:UOV589845 UYR589842:UYR589845 VIN589842:VIN589845 VSJ589842:VSJ589845 WCF589842:WCF589845 WMB589842:WMB589845 WVX589842:WVX589845 P655378:P655381 JL655378:JL655381 TH655378:TH655381 ADD655378:ADD655381 AMZ655378:AMZ655381 AWV655378:AWV655381 BGR655378:BGR655381 BQN655378:BQN655381 CAJ655378:CAJ655381 CKF655378:CKF655381 CUB655378:CUB655381 DDX655378:DDX655381 DNT655378:DNT655381 DXP655378:DXP655381 EHL655378:EHL655381 ERH655378:ERH655381 FBD655378:FBD655381 FKZ655378:FKZ655381 FUV655378:FUV655381 GER655378:GER655381 GON655378:GON655381 GYJ655378:GYJ655381 HIF655378:HIF655381 HSB655378:HSB655381 IBX655378:IBX655381 ILT655378:ILT655381 IVP655378:IVP655381 JFL655378:JFL655381 JPH655378:JPH655381 JZD655378:JZD655381 KIZ655378:KIZ655381 KSV655378:KSV655381 LCR655378:LCR655381 LMN655378:LMN655381 LWJ655378:LWJ655381 MGF655378:MGF655381 MQB655378:MQB655381 MZX655378:MZX655381 NJT655378:NJT655381 NTP655378:NTP655381 ODL655378:ODL655381 ONH655378:ONH655381 OXD655378:OXD655381 PGZ655378:PGZ655381 PQV655378:PQV655381 QAR655378:QAR655381 QKN655378:QKN655381 QUJ655378:QUJ655381 REF655378:REF655381 ROB655378:ROB655381 RXX655378:RXX655381 SHT655378:SHT655381 SRP655378:SRP655381 TBL655378:TBL655381 TLH655378:TLH655381 TVD655378:TVD655381 UEZ655378:UEZ655381 UOV655378:UOV655381 UYR655378:UYR655381 VIN655378:VIN655381 VSJ655378:VSJ655381 WCF655378:WCF655381 WMB655378:WMB655381 WVX655378:WVX655381 P720914:P720917 JL720914:JL720917 TH720914:TH720917 ADD720914:ADD720917 AMZ720914:AMZ720917 AWV720914:AWV720917 BGR720914:BGR720917 BQN720914:BQN720917 CAJ720914:CAJ720917 CKF720914:CKF720917 CUB720914:CUB720917 DDX720914:DDX720917 DNT720914:DNT720917 DXP720914:DXP720917 EHL720914:EHL720917 ERH720914:ERH720917 FBD720914:FBD720917 FKZ720914:FKZ720917 FUV720914:FUV720917 GER720914:GER720917 GON720914:GON720917 GYJ720914:GYJ720917 HIF720914:HIF720917 HSB720914:HSB720917 IBX720914:IBX720917 ILT720914:ILT720917 IVP720914:IVP720917 JFL720914:JFL720917 JPH720914:JPH720917 JZD720914:JZD720917 KIZ720914:KIZ720917 KSV720914:KSV720917 LCR720914:LCR720917 LMN720914:LMN720917 LWJ720914:LWJ720917 MGF720914:MGF720917 MQB720914:MQB720917 MZX720914:MZX720917 NJT720914:NJT720917 NTP720914:NTP720917 ODL720914:ODL720917 ONH720914:ONH720917 OXD720914:OXD720917 PGZ720914:PGZ720917 PQV720914:PQV720917 QAR720914:QAR720917 QKN720914:QKN720917 QUJ720914:QUJ720917 REF720914:REF720917 ROB720914:ROB720917 RXX720914:RXX720917 SHT720914:SHT720917 SRP720914:SRP720917 TBL720914:TBL720917 TLH720914:TLH720917 TVD720914:TVD720917 UEZ720914:UEZ720917 UOV720914:UOV720917 UYR720914:UYR720917 VIN720914:VIN720917 VSJ720914:VSJ720917 WCF720914:WCF720917 WMB720914:WMB720917 WVX720914:WVX720917 P786450:P786453 JL786450:JL786453 TH786450:TH786453 ADD786450:ADD786453 AMZ786450:AMZ786453 AWV786450:AWV786453 BGR786450:BGR786453 BQN786450:BQN786453 CAJ786450:CAJ786453 CKF786450:CKF786453 CUB786450:CUB786453 DDX786450:DDX786453 DNT786450:DNT786453 DXP786450:DXP786453 EHL786450:EHL786453 ERH786450:ERH786453 FBD786450:FBD786453 FKZ786450:FKZ786453 FUV786450:FUV786453 GER786450:GER786453 GON786450:GON786453 GYJ786450:GYJ786453 HIF786450:HIF786453 HSB786450:HSB786453 IBX786450:IBX786453 ILT786450:ILT786453 IVP786450:IVP786453 JFL786450:JFL786453 JPH786450:JPH786453 JZD786450:JZD786453 KIZ786450:KIZ786453 KSV786450:KSV786453 LCR786450:LCR786453 LMN786450:LMN786453 LWJ786450:LWJ786453 MGF786450:MGF786453 MQB786450:MQB786453 MZX786450:MZX786453 NJT786450:NJT786453 NTP786450:NTP786453 ODL786450:ODL786453 ONH786450:ONH786453 OXD786450:OXD786453 PGZ786450:PGZ786453 PQV786450:PQV786453 QAR786450:QAR786453 QKN786450:QKN786453 QUJ786450:QUJ786453 REF786450:REF786453 ROB786450:ROB786453 RXX786450:RXX786453 SHT786450:SHT786453 SRP786450:SRP786453 TBL786450:TBL786453 TLH786450:TLH786453 TVD786450:TVD786453 UEZ786450:UEZ786453 UOV786450:UOV786453 UYR786450:UYR786453 VIN786450:VIN786453 VSJ786450:VSJ786453 WCF786450:WCF786453 WMB786450:WMB786453 WVX786450:WVX786453 P851986:P851989 JL851986:JL851989 TH851986:TH851989 ADD851986:ADD851989 AMZ851986:AMZ851989 AWV851986:AWV851989 BGR851986:BGR851989 BQN851986:BQN851989 CAJ851986:CAJ851989 CKF851986:CKF851989 CUB851986:CUB851989 DDX851986:DDX851989 DNT851986:DNT851989 DXP851986:DXP851989 EHL851986:EHL851989 ERH851986:ERH851989 FBD851986:FBD851989 FKZ851986:FKZ851989 FUV851986:FUV851989 GER851986:GER851989 GON851986:GON851989 GYJ851986:GYJ851989 HIF851986:HIF851989 HSB851986:HSB851989 IBX851986:IBX851989 ILT851986:ILT851989 IVP851986:IVP851989 JFL851986:JFL851989 JPH851986:JPH851989 JZD851986:JZD851989 KIZ851986:KIZ851989 KSV851986:KSV851989 LCR851986:LCR851989 LMN851986:LMN851989 LWJ851986:LWJ851989 MGF851986:MGF851989 MQB851986:MQB851989 MZX851986:MZX851989 NJT851986:NJT851989 NTP851986:NTP851989 ODL851986:ODL851989 ONH851986:ONH851989 OXD851986:OXD851989 PGZ851986:PGZ851989 PQV851986:PQV851989 QAR851986:QAR851989 QKN851986:QKN851989 QUJ851986:QUJ851989 REF851986:REF851989 ROB851986:ROB851989 RXX851986:RXX851989 SHT851986:SHT851989 SRP851986:SRP851989 TBL851986:TBL851989 TLH851986:TLH851989 TVD851986:TVD851989 UEZ851986:UEZ851989 UOV851986:UOV851989 UYR851986:UYR851989 VIN851986:VIN851989 VSJ851986:VSJ851989 WCF851986:WCF851989 WMB851986:WMB851989 WVX851986:WVX851989 P917522:P917525 JL917522:JL917525 TH917522:TH917525 ADD917522:ADD917525 AMZ917522:AMZ917525 AWV917522:AWV917525 BGR917522:BGR917525 BQN917522:BQN917525 CAJ917522:CAJ917525 CKF917522:CKF917525 CUB917522:CUB917525 DDX917522:DDX917525 DNT917522:DNT917525 DXP917522:DXP917525 EHL917522:EHL917525 ERH917522:ERH917525 FBD917522:FBD917525 FKZ917522:FKZ917525 FUV917522:FUV917525 GER917522:GER917525 GON917522:GON917525 GYJ917522:GYJ917525 HIF917522:HIF917525 HSB917522:HSB917525 IBX917522:IBX917525 ILT917522:ILT917525 IVP917522:IVP917525 JFL917522:JFL917525 JPH917522:JPH917525 JZD917522:JZD917525 KIZ917522:KIZ917525 KSV917522:KSV917525 LCR917522:LCR917525 LMN917522:LMN917525 LWJ917522:LWJ917525 MGF917522:MGF917525 MQB917522:MQB917525 MZX917522:MZX917525 NJT917522:NJT917525 NTP917522:NTP917525 ODL917522:ODL917525 ONH917522:ONH917525 OXD917522:OXD917525 PGZ917522:PGZ917525 PQV917522:PQV917525 QAR917522:QAR917525 QKN917522:QKN917525 QUJ917522:QUJ917525 REF917522:REF917525 ROB917522:ROB917525 RXX917522:RXX917525 SHT917522:SHT917525 SRP917522:SRP917525 TBL917522:TBL917525 TLH917522:TLH917525 TVD917522:TVD917525 UEZ917522:UEZ917525 UOV917522:UOV917525 UYR917522:UYR917525 VIN917522:VIN917525 VSJ917522:VSJ917525 WCF917522:WCF917525 WMB917522:WMB917525 WVX917522:WVX917525 P983058:P983061 JL983058:JL983061 TH983058:TH983061 ADD983058:ADD983061 AMZ983058:AMZ983061 AWV983058:AWV983061 BGR983058:BGR983061 BQN983058:BQN983061 CAJ983058:CAJ983061 CKF983058:CKF983061 CUB983058:CUB983061 DDX983058:DDX983061 DNT983058:DNT983061 DXP983058:DXP983061 EHL983058:EHL983061 ERH983058:ERH983061 FBD983058:FBD983061 FKZ983058:FKZ983061 FUV983058:FUV983061 GER983058:GER983061 GON983058:GON983061 GYJ983058:GYJ983061 HIF983058:HIF983061 HSB983058:HSB983061 IBX983058:IBX983061 ILT983058:ILT983061 IVP983058:IVP983061 JFL983058:JFL983061 JPH983058:JPH983061 JZD983058:JZD983061 KIZ983058:KIZ983061 KSV983058:KSV983061 LCR983058:LCR983061 LMN983058:LMN983061 LWJ983058:LWJ983061 MGF983058:MGF983061 MQB983058:MQB983061 MZX983058:MZX983061 NJT983058:NJT983061 NTP983058:NTP983061 ODL983058:ODL983061 ONH983058:ONH983061 OXD983058:OXD983061 PGZ983058:PGZ983061 PQV983058:PQV983061 QAR983058:QAR983061 QKN983058:QKN983061 QUJ983058:QUJ983061 REF983058:REF983061 ROB983058:ROB983061 RXX983058:RXX983061 SHT983058:SHT983061 SRP983058:SRP983061 TBL983058:TBL983061 TLH983058:TLH983061 TVD983058:TVD983061 UEZ983058:UEZ983061 UOV983058:UOV983061 UYR983058:UYR983061 VIN983058:VIN983061 VSJ983058:VSJ983061 WCF983058:WCF983061 WMB983058:WMB983061 WVX983058:WVX983061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WVX983063:WVX983066 P28:P31 JL28:JL31 TH28:TH31 ADD28:ADD31 AMZ28:AMZ31 AWV28:AWV31 BGR28:BGR31 BQN28:BQN31 CAJ28:CAJ31 CKF28:CKF31 CUB28:CUB31 DDX28:DDX31 DNT28:DNT31 DXP28:DXP31 EHL28:EHL31 ERH28:ERH31 FBD28:FBD31 FKZ28:FKZ31 FUV28:FUV31 GER28:GER31 GON28:GON31 GYJ28:GYJ31 HIF28:HIF31 HSB28:HSB31 IBX28:IBX31 ILT28:ILT31 IVP28:IVP31 JFL28:JFL31 JPH28:JPH31 JZD28:JZD31 KIZ28:KIZ31 KSV28:KSV31 LCR28:LCR31 LMN28:LMN31 LWJ28:LWJ31 MGF28:MGF31 MQB28:MQB31 MZX28:MZX31 NJT28:NJT31 NTP28:NTP31 ODL28:ODL31 ONH28:ONH31 OXD28:OXD31 PGZ28:PGZ31 PQV28:PQV31 QAR28:QAR31 QKN28:QKN31 QUJ28:QUJ31 REF28:REF31 ROB28:ROB31 RXX28:RXX31 SHT28:SHT31 SRP28:SRP31 TBL28:TBL31 TLH28:TLH31 TVD28:TVD31 UEZ28:UEZ31 UOV28:UOV31 UYR28:UYR31 VIN28:VIN31 VSJ28:VSJ31 WCF28:WCF31 WMB28:WMB31 WVX28:WVX31 P65564:P65567 JL65564:JL65567 TH65564:TH65567 ADD65564:ADD65567 AMZ65564:AMZ65567 AWV65564:AWV65567 BGR65564:BGR65567 BQN65564:BQN65567 CAJ65564:CAJ65567 CKF65564:CKF65567 CUB65564:CUB65567 DDX65564:DDX65567 DNT65564:DNT65567 DXP65564:DXP65567 EHL65564:EHL65567 ERH65564:ERH65567 FBD65564:FBD65567 FKZ65564:FKZ65567 FUV65564:FUV65567 GER65564:GER65567 GON65564:GON65567 GYJ65564:GYJ65567 HIF65564:HIF65567 HSB65564:HSB65567 IBX65564:IBX65567 ILT65564:ILT65567 IVP65564:IVP65567 JFL65564:JFL65567 JPH65564:JPH65567 JZD65564:JZD65567 KIZ65564:KIZ65567 KSV65564:KSV65567 LCR65564:LCR65567 LMN65564:LMN65567 LWJ65564:LWJ65567 MGF65564:MGF65567 MQB65564:MQB65567 MZX65564:MZX65567 NJT65564:NJT65567 NTP65564:NTP65567 ODL65564:ODL65567 ONH65564:ONH65567 OXD65564:OXD65567 PGZ65564:PGZ65567 PQV65564:PQV65567 QAR65564:QAR65567 QKN65564:QKN65567 QUJ65564:QUJ65567 REF65564:REF65567 ROB65564:ROB65567 RXX65564:RXX65567 SHT65564:SHT65567 SRP65564:SRP65567 TBL65564:TBL65567 TLH65564:TLH65567 TVD65564:TVD65567 UEZ65564:UEZ65567 UOV65564:UOV65567 UYR65564:UYR65567 VIN65564:VIN65567 VSJ65564:VSJ65567 WCF65564:WCF65567 WMB65564:WMB65567 WVX65564:WVX65567 P131100:P131103 JL131100:JL131103 TH131100:TH131103 ADD131100:ADD131103 AMZ131100:AMZ131103 AWV131100:AWV131103 BGR131100:BGR131103 BQN131100:BQN131103 CAJ131100:CAJ131103 CKF131100:CKF131103 CUB131100:CUB131103 DDX131100:DDX131103 DNT131100:DNT131103 DXP131100:DXP131103 EHL131100:EHL131103 ERH131100:ERH131103 FBD131100:FBD131103 FKZ131100:FKZ131103 FUV131100:FUV131103 GER131100:GER131103 GON131100:GON131103 GYJ131100:GYJ131103 HIF131100:HIF131103 HSB131100:HSB131103 IBX131100:IBX131103 ILT131100:ILT131103 IVP131100:IVP131103 JFL131100:JFL131103 JPH131100:JPH131103 JZD131100:JZD131103 KIZ131100:KIZ131103 KSV131100:KSV131103 LCR131100:LCR131103 LMN131100:LMN131103 LWJ131100:LWJ131103 MGF131100:MGF131103 MQB131100:MQB131103 MZX131100:MZX131103 NJT131100:NJT131103 NTP131100:NTP131103 ODL131100:ODL131103 ONH131100:ONH131103 OXD131100:OXD131103 PGZ131100:PGZ131103 PQV131100:PQV131103 QAR131100:QAR131103 QKN131100:QKN131103 QUJ131100:QUJ131103 REF131100:REF131103 ROB131100:ROB131103 RXX131100:RXX131103 SHT131100:SHT131103 SRP131100:SRP131103 TBL131100:TBL131103 TLH131100:TLH131103 TVD131100:TVD131103 UEZ131100:UEZ131103 UOV131100:UOV131103 UYR131100:UYR131103 VIN131100:VIN131103 VSJ131100:VSJ131103 WCF131100:WCF131103 WMB131100:WMB131103 WVX131100:WVX131103 P196636:P196639 JL196636:JL196639 TH196636:TH196639 ADD196636:ADD196639 AMZ196636:AMZ196639 AWV196636:AWV196639 BGR196636:BGR196639 BQN196636:BQN196639 CAJ196636:CAJ196639 CKF196636:CKF196639 CUB196636:CUB196639 DDX196636:DDX196639 DNT196636:DNT196639 DXP196636:DXP196639 EHL196636:EHL196639 ERH196636:ERH196639 FBD196636:FBD196639 FKZ196636:FKZ196639 FUV196636:FUV196639 GER196636:GER196639 GON196636:GON196639 GYJ196636:GYJ196639 HIF196636:HIF196639 HSB196636:HSB196639 IBX196636:IBX196639 ILT196636:ILT196639 IVP196636:IVP196639 JFL196636:JFL196639 JPH196636:JPH196639 JZD196636:JZD196639 KIZ196636:KIZ196639 KSV196636:KSV196639 LCR196636:LCR196639 LMN196636:LMN196639 LWJ196636:LWJ196639 MGF196636:MGF196639 MQB196636:MQB196639 MZX196636:MZX196639 NJT196636:NJT196639 NTP196636:NTP196639 ODL196636:ODL196639 ONH196636:ONH196639 OXD196636:OXD196639 PGZ196636:PGZ196639 PQV196636:PQV196639 QAR196636:QAR196639 QKN196636:QKN196639 QUJ196636:QUJ196639 REF196636:REF196639 ROB196636:ROB196639 RXX196636:RXX196639 SHT196636:SHT196639 SRP196636:SRP196639 TBL196636:TBL196639 TLH196636:TLH196639 TVD196636:TVD196639 UEZ196636:UEZ196639 UOV196636:UOV196639 UYR196636:UYR196639 VIN196636:VIN196639 VSJ196636:VSJ196639 WCF196636:WCF196639 WMB196636:WMB196639 WVX196636:WVX196639 P262172:P262175 JL262172:JL262175 TH262172:TH262175 ADD262172:ADD262175 AMZ262172:AMZ262175 AWV262172:AWV262175 BGR262172:BGR262175 BQN262172:BQN262175 CAJ262172:CAJ262175 CKF262172:CKF262175 CUB262172:CUB262175 DDX262172:DDX262175 DNT262172:DNT262175 DXP262172:DXP262175 EHL262172:EHL262175 ERH262172:ERH262175 FBD262172:FBD262175 FKZ262172:FKZ262175 FUV262172:FUV262175 GER262172:GER262175 GON262172:GON262175 GYJ262172:GYJ262175 HIF262172:HIF262175 HSB262172:HSB262175 IBX262172:IBX262175 ILT262172:ILT262175 IVP262172:IVP262175 JFL262172:JFL262175 JPH262172:JPH262175 JZD262172:JZD262175 KIZ262172:KIZ262175 KSV262172:KSV262175 LCR262172:LCR262175 LMN262172:LMN262175 LWJ262172:LWJ262175 MGF262172:MGF262175 MQB262172:MQB262175 MZX262172:MZX262175 NJT262172:NJT262175 NTP262172:NTP262175 ODL262172:ODL262175 ONH262172:ONH262175 OXD262172:OXD262175 PGZ262172:PGZ262175 PQV262172:PQV262175 QAR262172:QAR262175 QKN262172:QKN262175 QUJ262172:QUJ262175 REF262172:REF262175 ROB262172:ROB262175 RXX262172:RXX262175 SHT262172:SHT262175 SRP262172:SRP262175 TBL262172:TBL262175 TLH262172:TLH262175 TVD262172:TVD262175 UEZ262172:UEZ262175 UOV262172:UOV262175 UYR262172:UYR262175 VIN262172:VIN262175 VSJ262172:VSJ262175 WCF262172:WCF262175 WMB262172:WMB262175 WVX262172:WVX262175 P327708:P327711 JL327708:JL327711 TH327708:TH327711 ADD327708:ADD327711 AMZ327708:AMZ327711 AWV327708:AWV327711 BGR327708:BGR327711 BQN327708:BQN327711 CAJ327708:CAJ327711 CKF327708:CKF327711 CUB327708:CUB327711 DDX327708:DDX327711 DNT327708:DNT327711 DXP327708:DXP327711 EHL327708:EHL327711 ERH327708:ERH327711 FBD327708:FBD327711 FKZ327708:FKZ327711 FUV327708:FUV327711 GER327708:GER327711 GON327708:GON327711 GYJ327708:GYJ327711 HIF327708:HIF327711 HSB327708:HSB327711 IBX327708:IBX327711 ILT327708:ILT327711 IVP327708:IVP327711 JFL327708:JFL327711 JPH327708:JPH327711 JZD327708:JZD327711 KIZ327708:KIZ327711 KSV327708:KSV327711 LCR327708:LCR327711 LMN327708:LMN327711 LWJ327708:LWJ327711 MGF327708:MGF327711 MQB327708:MQB327711 MZX327708:MZX327711 NJT327708:NJT327711 NTP327708:NTP327711 ODL327708:ODL327711 ONH327708:ONH327711 OXD327708:OXD327711 PGZ327708:PGZ327711 PQV327708:PQV327711 QAR327708:QAR327711 QKN327708:QKN327711 QUJ327708:QUJ327711 REF327708:REF327711 ROB327708:ROB327711 RXX327708:RXX327711 SHT327708:SHT327711 SRP327708:SRP327711 TBL327708:TBL327711 TLH327708:TLH327711 TVD327708:TVD327711 UEZ327708:UEZ327711 UOV327708:UOV327711 UYR327708:UYR327711 VIN327708:VIN327711 VSJ327708:VSJ327711 WCF327708:WCF327711 WMB327708:WMB327711 WVX327708:WVX327711 P393244:P393247 JL393244:JL393247 TH393244:TH393247 ADD393244:ADD393247 AMZ393244:AMZ393247 AWV393244:AWV393247 BGR393244:BGR393247 BQN393244:BQN393247 CAJ393244:CAJ393247 CKF393244:CKF393247 CUB393244:CUB393247 DDX393244:DDX393247 DNT393244:DNT393247 DXP393244:DXP393247 EHL393244:EHL393247 ERH393244:ERH393247 FBD393244:FBD393247 FKZ393244:FKZ393247 FUV393244:FUV393247 GER393244:GER393247 GON393244:GON393247 GYJ393244:GYJ393247 HIF393244:HIF393247 HSB393244:HSB393247 IBX393244:IBX393247 ILT393244:ILT393247 IVP393244:IVP393247 JFL393244:JFL393247 JPH393244:JPH393247 JZD393244:JZD393247 KIZ393244:KIZ393247 KSV393244:KSV393247 LCR393244:LCR393247 LMN393244:LMN393247 LWJ393244:LWJ393247 MGF393244:MGF393247 MQB393244:MQB393247 MZX393244:MZX393247 NJT393244:NJT393247 NTP393244:NTP393247 ODL393244:ODL393247 ONH393244:ONH393247 OXD393244:OXD393247 PGZ393244:PGZ393247 PQV393244:PQV393247 QAR393244:QAR393247 QKN393244:QKN393247 QUJ393244:QUJ393247 REF393244:REF393247 ROB393244:ROB393247 RXX393244:RXX393247 SHT393244:SHT393247 SRP393244:SRP393247 TBL393244:TBL393247 TLH393244:TLH393247 TVD393244:TVD393247 UEZ393244:UEZ393247 UOV393244:UOV393247 UYR393244:UYR393247 VIN393244:VIN393247 VSJ393244:VSJ393247 WCF393244:WCF393247 WMB393244:WMB393247 WVX393244:WVX393247 P458780:P458783 JL458780:JL458783 TH458780:TH458783 ADD458780:ADD458783 AMZ458780:AMZ458783 AWV458780:AWV458783 BGR458780:BGR458783 BQN458780:BQN458783 CAJ458780:CAJ458783 CKF458780:CKF458783 CUB458780:CUB458783 DDX458780:DDX458783 DNT458780:DNT458783 DXP458780:DXP458783 EHL458780:EHL458783 ERH458780:ERH458783 FBD458780:FBD458783 FKZ458780:FKZ458783 FUV458780:FUV458783 GER458780:GER458783 GON458780:GON458783 GYJ458780:GYJ458783 HIF458780:HIF458783 HSB458780:HSB458783 IBX458780:IBX458783 ILT458780:ILT458783 IVP458780:IVP458783 JFL458780:JFL458783 JPH458780:JPH458783 JZD458780:JZD458783 KIZ458780:KIZ458783 KSV458780:KSV458783 LCR458780:LCR458783 LMN458780:LMN458783 LWJ458780:LWJ458783 MGF458780:MGF458783 MQB458780:MQB458783 MZX458780:MZX458783 NJT458780:NJT458783 NTP458780:NTP458783 ODL458780:ODL458783 ONH458780:ONH458783 OXD458780:OXD458783 PGZ458780:PGZ458783 PQV458780:PQV458783 QAR458780:QAR458783 QKN458780:QKN458783 QUJ458780:QUJ458783 REF458780:REF458783 ROB458780:ROB458783 RXX458780:RXX458783 SHT458780:SHT458783 SRP458780:SRP458783 TBL458780:TBL458783 TLH458780:TLH458783 TVD458780:TVD458783 UEZ458780:UEZ458783 UOV458780:UOV458783 UYR458780:UYR458783 VIN458780:VIN458783 VSJ458780:VSJ458783 WCF458780:WCF458783 WMB458780:WMB458783 WVX458780:WVX458783 P524316:P524319 JL524316:JL524319 TH524316:TH524319 ADD524316:ADD524319 AMZ524316:AMZ524319 AWV524316:AWV524319 BGR524316:BGR524319 BQN524316:BQN524319 CAJ524316:CAJ524319 CKF524316:CKF524319 CUB524316:CUB524319 DDX524316:DDX524319 DNT524316:DNT524319 DXP524316:DXP524319 EHL524316:EHL524319 ERH524316:ERH524319 FBD524316:FBD524319 FKZ524316:FKZ524319 FUV524316:FUV524319 GER524316:GER524319 GON524316:GON524319 GYJ524316:GYJ524319 HIF524316:HIF524319 HSB524316:HSB524319 IBX524316:IBX524319 ILT524316:ILT524319 IVP524316:IVP524319 JFL524316:JFL524319 JPH524316:JPH524319 JZD524316:JZD524319 KIZ524316:KIZ524319 KSV524316:KSV524319 LCR524316:LCR524319 LMN524316:LMN524319 LWJ524316:LWJ524319 MGF524316:MGF524319 MQB524316:MQB524319 MZX524316:MZX524319 NJT524316:NJT524319 NTP524316:NTP524319 ODL524316:ODL524319 ONH524316:ONH524319 OXD524316:OXD524319 PGZ524316:PGZ524319 PQV524316:PQV524319 QAR524316:QAR524319 QKN524316:QKN524319 QUJ524316:QUJ524319 REF524316:REF524319 ROB524316:ROB524319 RXX524316:RXX524319 SHT524316:SHT524319 SRP524316:SRP524319 TBL524316:TBL524319 TLH524316:TLH524319 TVD524316:TVD524319 UEZ524316:UEZ524319 UOV524316:UOV524319 UYR524316:UYR524319 VIN524316:VIN524319 VSJ524316:VSJ524319 WCF524316:WCF524319 WMB524316:WMB524319 WVX524316:WVX524319 P589852:P589855 JL589852:JL589855 TH589852:TH589855 ADD589852:ADD589855 AMZ589852:AMZ589855 AWV589852:AWV589855 BGR589852:BGR589855 BQN589852:BQN589855 CAJ589852:CAJ589855 CKF589852:CKF589855 CUB589852:CUB589855 DDX589852:DDX589855 DNT589852:DNT589855 DXP589852:DXP589855 EHL589852:EHL589855 ERH589852:ERH589855 FBD589852:FBD589855 FKZ589852:FKZ589855 FUV589852:FUV589855 GER589852:GER589855 GON589852:GON589855 GYJ589852:GYJ589855 HIF589852:HIF589855 HSB589852:HSB589855 IBX589852:IBX589855 ILT589852:ILT589855 IVP589852:IVP589855 JFL589852:JFL589855 JPH589852:JPH589855 JZD589852:JZD589855 KIZ589852:KIZ589855 KSV589852:KSV589855 LCR589852:LCR589855 LMN589852:LMN589855 LWJ589852:LWJ589855 MGF589852:MGF589855 MQB589852:MQB589855 MZX589852:MZX589855 NJT589852:NJT589855 NTP589852:NTP589855 ODL589852:ODL589855 ONH589852:ONH589855 OXD589852:OXD589855 PGZ589852:PGZ589855 PQV589852:PQV589855 QAR589852:QAR589855 QKN589852:QKN589855 QUJ589852:QUJ589855 REF589852:REF589855 ROB589852:ROB589855 RXX589852:RXX589855 SHT589852:SHT589855 SRP589852:SRP589855 TBL589852:TBL589855 TLH589852:TLH589855 TVD589852:TVD589855 UEZ589852:UEZ589855 UOV589852:UOV589855 UYR589852:UYR589855 VIN589852:VIN589855 VSJ589852:VSJ589855 WCF589852:WCF589855 WMB589852:WMB589855 WVX589852:WVX589855 P655388:P655391 JL655388:JL655391 TH655388:TH655391 ADD655388:ADD655391 AMZ655388:AMZ655391 AWV655388:AWV655391 BGR655388:BGR655391 BQN655388:BQN655391 CAJ655388:CAJ655391 CKF655388:CKF655391 CUB655388:CUB655391 DDX655388:DDX655391 DNT655388:DNT655391 DXP655388:DXP655391 EHL655388:EHL655391 ERH655388:ERH655391 FBD655388:FBD655391 FKZ655388:FKZ655391 FUV655388:FUV655391 GER655388:GER655391 GON655388:GON655391 GYJ655388:GYJ655391 HIF655388:HIF655391 HSB655388:HSB655391 IBX655388:IBX655391 ILT655388:ILT655391 IVP655388:IVP655391 JFL655388:JFL655391 JPH655388:JPH655391 JZD655388:JZD655391 KIZ655388:KIZ655391 KSV655388:KSV655391 LCR655388:LCR655391 LMN655388:LMN655391 LWJ655388:LWJ655391 MGF655388:MGF655391 MQB655388:MQB655391 MZX655388:MZX655391 NJT655388:NJT655391 NTP655388:NTP655391 ODL655388:ODL655391 ONH655388:ONH655391 OXD655388:OXD655391 PGZ655388:PGZ655391 PQV655388:PQV655391 QAR655388:QAR655391 QKN655388:QKN655391 QUJ655388:QUJ655391 REF655388:REF655391 ROB655388:ROB655391 RXX655388:RXX655391 SHT655388:SHT655391 SRP655388:SRP655391 TBL655388:TBL655391 TLH655388:TLH655391 TVD655388:TVD655391 UEZ655388:UEZ655391 UOV655388:UOV655391 UYR655388:UYR655391 VIN655388:VIN655391 VSJ655388:VSJ655391 WCF655388:WCF655391 WMB655388:WMB655391 WVX655388:WVX655391 P720924:P720927 JL720924:JL720927 TH720924:TH720927 ADD720924:ADD720927 AMZ720924:AMZ720927 AWV720924:AWV720927 BGR720924:BGR720927 BQN720924:BQN720927 CAJ720924:CAJ720927 CKF720924:CKF720927 CUB720924:CUB720927 DDX720924:DDX720927 DNT720924:DNT720927 DXP720924:DXP720927 EHL720924:EHL720927 ERH720924:ERH720927 FBD720924:FBD720927 FKZ720924:FKZ720927 FUV720924:FUV720927 GER720924:GER720927 GON720924:GON720927 GYJ720924:GYJ720927 HIF720924:HIF720927 HSB720924:HSB720927 IBX720924:IBX720927 ILT720924:ILT720927 IVP720924:IVP720927 JFL720924:JFL720927 JPH720924:JPH720927 JZD720924:JZD720927 KIZ720924:KIZ720927 KSV720924:KSV720927 LCR720924:LCR720927 LMN720924:LMN720927 LWJ720924:LWJ720927 MGF720924:MGF720927 MQB720924:MQB720927 MZX720924:MZX720927 NJT720924:NJT720927 NTP720924:NTP720927 ODL720924:ODL720927 ONH720924:ONH720927 OXD720924:OXD720927 PGZ720924:PGZ720927 PQV720924:PQV720927 QAR720924:QAR720927 QKN720924:QKN720927 QUJ720924:QUJ720927 REF720924:REF720927 ROB720924:ROB720927 RXX720924:RXX720927 SHT720924:SHT720927 SRP720924:SRP720927 TBL720924:TBL720927 TLH720924:TLH720927 TVD720924:TVD720927 UEZ720924:UEZ720927 UOV720924:UOV720927 UYR720924:UYR720927 VIN720924:VIN720927 VSJ720924:VSJ720927 WCF720924:WCF720927 WMB720924:WMB720927 WVX720924:WVX720927 P786460:P786463 JL786460:JL786463 TH786460:TH786463 ADD786460:ADD786463 AMZ786460:AMZ786463 AWV786460:AWV786463 BGR786460:BGR786463 BQN786460:BQN786463 CAJ786460:CAJ786463 CKF786460:CKF786463 CUB786460:CUB786463 DDX786460:DDX786463 DNT786460:DNT786463 DXP786460:DXP786463 EHL786460:EHL786463 ERH786460:ERH786463 FBD786460:FBD786463 FKZ786460:FKZ786463 FUV786460:FUV786463 GER786460:GER786463 GON786460:GON786463 GYJ786460:GYJ786463 HIF786460:HIF786463 HSB786460:HSB786463 IBX786460:IBX786463 ILT786460:ILT786463 IVP786460:IVP786463 JFL786460:JFL786463 JPH786460:JPH786463 JZD786460:JZD786463 KIZ786460:KIZ786463 KSV786460:KSV786463 LCR786460:LCR786463 LMN786460:LMN786463 LWJ786460:LWJ786463 MGF786460:MGF786463 MQB786460:MQB786463 MZX786460:MZX786463 NJT786460:NJT786463 NTP786460:NTP786463 ODL786460:ODL786463 ONH786460:ONH786463 OXD786460:OXD786463 PGZ786460:PGZ786463 PQV786460:PQV786463 QAR786460:QAR786463 QKN786460:QKN786463 QUJ786460:QUJ786463 REF786460:REF786463 ROB786460:ROB786463 RXX786460:RXX786463 SHT786460:SHT786463 SRP786460:SRP786463 TBL786460:TBL786463 TLH786460:TLH786463 TVD786460:TVD786463 UEZ786460:UEZ786463 UOV786460:UOV786463 UYR786460:UYR786463 VIN786460:VIN786463 VSJ786460:VSJ786463 WCF786460:WCF786463 WMB786460:WMB786463 WVX786460:WVX786463 P851996:P851999 JL851996:JL851999 TH851996:TH851999 ADD851996:ADD851999 AMZ851996:AMZ851999 AWV851996:AWV851999 BGR851996:BGR851999 BQN851996:BQN851999 CAJ851996:CAJ851999 CKF851996:CKF851999 CUB851996:CUB851999 DDX851996:DDX851999 DNT851996:DNT851999 DXP851996:DXP851999 EHL851996:EHL851999 ERH851996:ERH851999 FBD851996:FBD851999 FKZ851996:FKZ851999 FUV851996:FUV851999 GER851996:GER851999 GON851996:GON851999 GYJ851996:GYJ851999 HIF851996:HIF851999 HSB851996:HSB851999 IBX851996:IBX851999 ILT851996:ILT851999 IVP851996:IVP851999 JFL851996:JFL851999 JPH851996:JPH851999 JZD851996:JZD851999 KIZ851996:KIZ851999 KSV851996:KSV851999 LCR851996:LCR851999 LMN851996:LMN851999 LWJ851996:LWJ851999 MGF851996:MGF851999 MQB851996:MQB851999 MZX851996:MZX851999 NJT851996:NJT851999 NTP851996:NTP851999 ODL851996:ODL851999 ONH851996:ONH851999 OXD851996:OXD851999 PGZ851996:PGZ851999 PQV851996:PQV851999 QAR851996:QAR851999 QKN851996:QKN851999 QUJ851996:QUJ851999 REF851996:REF851999 ROB851996:ROB851999 RXX851996:RXX851999 SHT851996:SHT851999 SRP851996:SRP851999 TBL851996:TBL851999 TLH851996:TLH851999 TVD851996:TVD851999 UEZ851996:UEZ851999 UOV851996:UOV851999 UYR851996:UYR851999 VIN851996:VIN851999 VSJ851996:VSJ851999 WCF851996:WCF851999 WMB851996:WMB851999 WVX851996:WVX851999 P917532:P917535 JL917532:JL917535 TH917532:TH917535 ADD917532:ADD917535 AMZ917532:AMZ917535 AWV917532:AWV917535 BGR917532:BGR917535 BQN917532:BQN917535 CAJ917532:CAJ917535 CKF917532:CKF917535 CUB917532:CUB917535 DDX917532:DDX917535 DNT917532:DNT917535 DXP917532:DXP917535 EHL917532:EHL917535 ERH917532:ERH917535 FBD917532:FBD917535 FKZ917532:FKZ917535 FUV917532:FUV917535 GER917532:GER917535 GON917532:GON917535 GYJ917532:GYJ917535 HIF917532:HIF917535 HSB917532:HSB917535 IBX917532:IBX917535 ILT917532:ILT917535 IVP917532:IVP917535 JFL917532:JFL917535 JPH917532:JPH917535 JZD917532:JZD917535 KIZ917532:KIZ917535 KSV917532:KSV917535 LCR917532:LCR917535 LMN917532:LMN917535 LWJ917532:LWJ917535 MGF917532:MGF917535 MQB917532:MQB917535 MZX917532:MZX917535 NJT917532:NJT917535 NTP917532:NTP917535 ODL917532:ODL917535 ONH917532:ONH917535 OXD917532:OXD917535 PGZ917532:PGZ917535 PQV917532:PQV917535 QAR917532:QAR917535 QKN917532:QKN917535 QUJ917532:QUJ917535 REF917532:REF917535 ROB917532:ROB917535 RXX917532:RXX917535 SHT917532:SHT917535 SRP917532:SRP917535 TBL917532:TBL917535 TLH917532:TLH917535 TVD917532:TVD917535 UEZ917532:UEZ917535 UOV917532:UOV917535 UYR917532:UYR917535 VIN917532:VIN917535 VSJ917532:VSJ917535 WCF917532:WCF917535 WMB917532:WMB917535 WVX917532:WVX917535 P983068:P983071 JL983068:JL983071 TH983068:TH983071 ADD983068:ADD983071 AMZ983068:AMZ983071 AWV983068:AWV983071 BGR983068:BGR983071 BQN983068:BQN983071 CAJ983068:CAJ983071 CKF983068:CKF983071 CUB983068:CUB983071 DDX983068:DDX983071 DNT983068:DNT983071 DXP983068:DXP983071 EHL983068:EHL983071 ERH983068:ERH983071 FBD983068:FBD983071 FKZ983068:FKZ983071 FUV983068:FUV983071 GER983068:GER983071 GON983068:GON983071 GYJ983068:GYJ983071 HIF983068:HIF983071 HSB983068:HSB983071 IBX983068:IBX983071 ILT983068:ILT983071 IVP983068:IVP983071 JFL983068:JFL983071 JPH983068:JPH983071 JZD983068:JZD983071 KIZ983068:KIZ983071 KSV983068:KSV983071 LCR983068:LCR983071 LMN983068:LMN983071 LWJ983068:LWJ983071 MGF983068:MGF983071 MQB983068:MQB983071 MZX983068:MZX983071 NJT983068:NJT983071 NTP983068:NTP983071 ODL983068:ODL983071 ONH983068:ONH983071 OXD983068:OXD983071 PGZ983068:PGZ983071 PQV983068:PQV983071 QAR983068:QAR983071 QKN983068:QKN983071 QUJ983068:QUJ983071 REF983068:REF983071 ROB983068:ROB983071 RXX983068:RXX983071 SHT983068:SHT983071 SRP983068:SRP983071 TBL983068:TBL983071 TLH983068:TLH983071 TVD983068:TVD983071 UEZ983068:UEZ983071 UOV983068:UOV983071 UYR983068:UYR983071 VIN983068:VIN983071 VSJ983068:VSJ983071 WCF983068:WCF983071 WMB983068:WMB983071 WVX983068:WVX983071 P33:P36 JL33:JL36 TH33:TH36 ADD33:ADD36 AMZ33:AMZ36 AWV33:AWV36 BGR33:BGR36 BQN33:BQN36 CAJ33:CAJ36 CKF33:CKF36 CUB33:CUB36 DDX33:DDX36 DNT33:DNT36 DXP33:DXP36 EHL33:EHL36 ERH33:ERH36 FBD33:FBD36 FKZ33:FKZ36 FUV33:FUV36 GER33:GER36 GON33:GON36 GYJ33:GYJ36 HIF33:HIF36 HSB33:HSB36 IBX33:IBX36 ILT33:ILT36 IVP33:IVP36 JFL33:JFL36 JPH33:JPH36 JZD33:JZD36 KIZ33:KIZ36 KSV33:KSV36 LCR33:LCR36 LMN33:LMN36 LWJ33:LWJ36 MGF33:MGF36 MQB33:MQB36 MZX33:MZX36 NJT33:NJT36 NTP33:NTP36 ODL33:ODL36 ONH33:ONH36 OXD33:OXD36 PGZ33:PGZ36 PQV33:PQV36 QAR33:QAR36 QKN33:QKN36 QUJ33:QUJ36 REF33:REF36 ROB33:ROB36 RXX33:RXX36 SHT33:SHT36 SRP33:SRP36 TBL33:TBL36 TLH33:TLH36 TVD33:TVD36 UEZ33:UEZ36 UOV33:UOV36 UYR33:UYR36 VIN33:VIN36 VSJ33:VSJ36 WCF33:WCF36 WMB33:WMB36 WVX33:WVX36 P65569:P65572 JL65569:JL65572 TH65569:TH65572 ADD65569:ADD65572 AMZ65569:AMZ65572 AWV65569:AWV65572 BGR65569:BGR65572 BQN65569:BQN65572 CAJ65569:CAJ65572 CKF65569:CKF65572 CUB65569:CUB65572 DDX65569:DDX65572 DNT65569:DNT65572 DXP65569:DXP65572 EHL65569:EHL65572 ERH65569:ERH65572 FBD65569:FBD65572 FKZ65569:FKZ65572 FUV65569:FUV65572 GER65569:GER65572 GON65569:GON65572 GYJ65569:GYJ65572 HIF65569:HIF65572 HSB65569:HSB65572 IBX65569:IBX65572 ILT65569:ILT65572 IVP65569:IVP65572 JFL65569:JFL65572 JPH65569:JPH65572 JZD65569:JZD65572 KIZ65569:KIZ65572 KSV65569:KSV65572 LCR65569:LCR65572 LMN65569:LMN65572 LWJ65569:LWJ65572 MGF65569:MGF65572 MQB65569:MQB65572 MZX65569:MZX65572 NJT65569:NJT65572 NTP65569:NTP65572 ODL65569:ODL65572 ONH65569:ONH65572 OXD65569:OXD65572 PGZ65569:PGZ65572 PQV65569:PQV65572 QAR65569:QAR65572 QKN65569:QKN65572 QUJ65569:QUJ65572 REF65569:REF65572 ROB65569:ROB65572 RXX65569:RXX65572 SHT65569:SHT65572 SRP65569:SRP65572 TBL65569:TBL65572 TLH65569:TLH65572 TVD65569:TVD65572 UEZ65569:UEZ65572 UOV65569:UOV65572 UYR65569:UYR65572 VIN65569:VIN65572 VSJ65569:VSJ65572 WCF65569:WCF65572 WMB65569:WMB65572 WVX65569:WVX65572 P131105:P131108 JL131105:JL131108 TH131105:TH131108 ADD131105:ADD131108 AMZ131105:AMZ131108 AWV131105:AWV131108 BGR131105:BGR131108 BQN131105:BQN131108 CAJ131105:CAJ131108 CKF131105:CKF131108 CUB131105:CUB131108 DDX131105:DDX131108 DNT131105:DNT131108 DXP131105:DXP131108 EHL131105:EHL131108 ERH131105:ERH131108 FBD131105:FBD131108 FKZ131105:FKZ131108 FUV131105:FUV131108 GER131105:GER131108 GON131105:GON131108 GYJ131105:GYJ131108 HIF131105:HIF131108 HSB131105:HSB131108 IBX131105:IBX131108 ILT131105:ILT131108 IVP131105:IVP131108 JFL131105:JFL131108 JPH131105:JPH131108 JZD131105:JZD131108 KIZ131105:KIZ131108 KSV131105:KSV131108 LCR131105:LCR131108 LMN131105:LMN131108 LWJ131105:LWJ131108 MGF131105:MGF131108 MQB131105:MQB131108 MZX131105:MZX131108 NJT131105:NJT131108 NTP131105:NTP131108 ODL131105:ODL131108 ONH131105:ONH131108 OXD131105:OXD131108 PGZ131105:PGZ131108 PQV131105:PQV131108 QAR131105:QAR131108 QKN131105:QKN131108 QUJ131105:QUJ131108 REF131105:REF131108 ROB131105:ROB131108 RXX131105:RXX131108 SHT131105:SHT131108 SRP131105:SRP131108 TBL131105:TBL131108 TLH131105:TLH131108 TVD131105:TVD131108 UEZ131105:UEZ131108 UOV131105:UOV131108 UYR131105:UYR131108 VIN131105:VIN131108 VSJ131105:VSJ131108 WCF131105:WCF131108 WMB131105:WMB131108 WVX131105:WVX131108 P196641:P196644 JL196641:JL196644 TH196641:TH196644 ADD196641:ADD196644 AMZ196641:AMZ196644 AWV196641:AWV196644 BGR196641:BGR196644 BQN196641:BQN196644 CAJ196641:CAJ196644 CKF196641:CKF196644 CUB196641:CUB196644 DDX196641:DDX196644 DNT196641:DNT196644 DXP196641:DXP196644 EHL196641:EHL196644 ERH196641:ERH196644 FBD196641:FBD196644 FKZ196641:FKZ196644 FUV196641:FUV196644 GER196641:GER196644 GON196641:GON196644 GYJ196641:GYJ196644 HIF196641:HIF196644 HSB196641:HSB196644 IBX196641:IBX196644 ILT196641:ILT196644 IVP196641:IVP196644 JFL196641:JFL196644 JPH196641:JPH196644 JZD196641:JZD196644 KIZ196641:KIZ196644 KSV196641:KSV196644 LCR196641:LCR196644 LMN196641:LMN196644 LWJ196641:LWJ196644 MGF196641:MGF196644 MQB196641:MQB196644 MZX196641:MZX196644 NJT196641:NJT196644 NTP196641:NTP196644 ODL196641:ODL196644 ONH196641:ONH196644 OXD196641:OXD196644 PGZ196641:PGZ196644 PQV196641:PQV196644 QAR196641:QAR196644 QKN196641:QKN196644 QUJ196641:QUJ196644 REF196641:REF196644 ROB196641:ROB196644 RXX196641:RXX196644 SHT196641:SHT196644 SRP196641:SRP196644 TBL196641:TBL196644 TLH196641:TLH196644 TVD196641:TVD196644 UEZ196641:UEZ196644 UOV196641:UOV196644 UYR196641:UYR196644 VIN196641:VIN196644 VSJ196641:VSJ196644 WCF196641:WCF196644 WMB196641:WMB196644 WVX196641:WVX196644 P262177:P262180 JL262177:JL262180 TH262177:TH262180 ADD262177:ADD262180 AMZ262177:AMZ262180 AWV262177:AWV262180 BGR262177:BGR262180 BQN262177:BQN262180 CAJ262177:CAJ262180 CKF262177:CKF262180 CUB262177:CUB262180 DDX262177:DDX262180 DNT262177:DNT262180 DXP262177:DXP262180 EHL262177:EHL262180 ERH262177:ERH262180 FBD262177:FBD262180 FKZ262177:FKZ262180 FUV262177:FUV262180 GER262177:GER262180 GON262177:GON262180 GYJ262177:GYJ262180 HIF262177:HIF262180 HSB262177:HSB262180 IBX262177:IBX262180 ILT262177:ILT262180 IVP262177:IVP262180 JFL262177:JFL262180 JPH262177:JPH262180 JZD262177:JZD262180 KIZ262177:KIZ262180 KSV262177:KSV262180 LCR262177:LCR262180 LMN262177:LMN262180 LWJ262177:LWJ262180 MGF262177:MGF262180 MQB262177:MQB262180 MZX262177:MZX262180 NJT262177:NJT262180 NTP262177:NTP262180 ODL262177:ODL262180 ONH262177:ONH262180 OXD262177:OXD262180 PGZ262177:PGZ262180 PQV262177:PQV262180 QAR262177:QAR262180 QKN262177:QKN262180 QUJ262177:QUJ262180 REF262177:REF262180 ROB262177:ROB262180 RXX262177:RXX262180 SHT262177:SHT262180 SRP262177:SRP262180 TBL262177:TBL262180 TLH262177:TLH262180 TVD262177:TVD262180 UEZ262177:UEZ262180 UOV262177:UOV262180 UYR262177:UYR262180 VIN262177:VIN262180 VSJ262177:VSJ262180 WCF262177:WCF262180 WMB262177:WMB262180 WVX262177:WVX262180 P327713:P327716 JL327713:JL327716 TH327713:TH327716 ADD327713:ADD327716 AMZ327713:AMZ327716 AWV327713:AWV327716 BGR327713:BGR327716 BQN327713:BQN327716 CAJ327713:CAJ327716 CKF327713:CKF327716 CUB327713:CUB327716 DDX327713:DDX327716 DNT327713:DNT327716 DXP327713:DXP327716 EHL327713:EHL327716 ERH327713:ERH327716 FBD327713:FBD327716 FKZ327713:FKZ327716 FUV327713:FUV327716 GER327713:GER327716 GON327713:GON327716 GYJ327713:GYJ327716 HIF327713:HIF327716 HSB327713:HSB327716 IBX327713:IBX327716 ILT327713:ILT327716 IVP327713:IVP327716 JFL327713:JFL327716 JPH327713:JPH327716 JZD327713:JZD327716 KIZ327713:KIZ327716 KSV327713:KSV327716 LCR327713:LCR327716 LMN327713:LMN327716 LWJ327713:LWJ327716 MGF327713:MGF327716 MQB327713:MQB327716 MZX327713:MZX327716 NJT327713:NJT327716 NTP327713:NTP327716 ODL327713:ODL327716 ONH327713:ONH327716 OXD327713:OXD327716 PGZ327713:PGZ327716 PQV327713:PQV327716 QAR327713:QAR327716 QKN327713:QKN327716 QUJ327713:QUJ327716 REF327713:REF327716 ROB327713:ROB327716 RXX327713:RXX327716 SHT327713:SHT327716 SRP327713:SRP327716 TBL327713:TBL327716 TLH327713:TLH327716 TVD327713:TVD327716 UEZ327713:UEZ327716 UOV327713:UOV327716 UYR327713:UYR327716 VIN327713:VIN327716 VSJ327713:VSJ327716 WCF327713:WCF327716 WMB327713:WMB327716 WVX327713:WVX327716 P393249:P393252 JL393249:JL393252 TH393249:TH393252 ADD393249:ADD393252 AMZ393249:AMZ393252 AWV393249:AWV393252 BGR393249:BGR393252 BQN393249:BQN393252 CAJ393249:CAJ393252 CKF393249:CKF393252 CUB393249:CUB393252 DDX393249:DDX393252 DNT393249:DNT393252 DXP393249:DXP393252 EHL393249:EHL393252 ERH393249:ERH393252 FBD393249:FBD393252 FKZ393249:FKZ393252 FUV393249:FUV393252 GER393249:GER393252 GON393249:GON393252 GYJ393249:GYJ393252 HIF393249:HIF393252 HSB393249:HSB393252 IBX393249:IBX393252 ILT393249:ILT393252 IVP393249:IVP393252 JFL393249:JFL393252 JPH393249:JPH393252 JZD393249:JZD393252 KIZ393249:KIZ393252 KSV393249:KSV393252 LCR393249:LCR393252 LMN393249:LMN393252 LWJ393249:LWJ393252 MGF393249:MGF393252 MQB393249:MQB393252 MZX393249:MZX393252 NJT393249:NJT393252 NTP393249:NTP393252 ODL393249:ODL393252 ONH393249:ONH393252 OXD393249:OXD393252 PGZ393249:PGZ393252 PQV393249:PQV393252 QAR393249:QAR393252 QKN393249:QKN393252 QUJ393249:QUJ393252 REF393249:REF393252 ROB393249:ROB393252 RXX393249:RXX393252 SHT393249:SHT393252 SRP393249:SRP393252 TBL393249:TBL393252 TLH393249:TLH393252 TVD393249:TVD393252 UEZ393249:UEZ393252 UOV393249:UOV393252 UYR393249:UYR393252 VIN393249:VIN393252 VSJ393249:VSJ393252 WCF393249:WCF393252 WMB393249:WMB393252 WVX393249:WVX393252 P458785:P458788 JL458785:JL458788 TH458785:TH458788 ADD458785:ADD458788 AMZ458785:AMZ458788 AWV458785:AWV458788 BGR458785:BGR458788 BQN458785:BQN458788 CAJ458785:CAJ458788 CKF458785:CKF458788 CUB458785:CUB458788 DDX458785:DDX458788 DNT458785:DNT458788 DXP458785:DXP458788 EHL458785:EHL458788 ERH458785:ERH458788 FBD458785:FBD458788 FKZ458785:FKZ458788 FUV458785:FUV458788 GER458785:GER458788 GON458785:GON458788 GYJ458785:GYJ458788 HIF458785:HIF458788 HSB458785:HSB458788 IBX458785:IBX458788 ILT458785:ILT458788 IVP458785:IVP458788 JFL458785:JFL458788 JPH458785:JPH458788 JZD458785:JZD458788 KIZ458785:KIZ458788 KSV458785:KSV458788 LCR458785:LCR458788 LMN458785:LMN458788 LWJ458785:LWJ458788 MGF458785:MGF458788 MQB458785:MQB458788 MZX458785:MZX458788 NJT458785:NJT458788 NTP458785:NTP458788 ODL458785:ODL458788 ONH458785:ONH458788 OXD458785:OXD458788 PGZ458785:PGZ458788 PQV458785:PQV458788 QAR458785:QAR458788 QKN458785:QKN458788 QUJ458785:QUJ458788 REF458785:REF458788 ROB458785:ROB458788 RXX458785:RXX458788 SHT458785:SHT458788 SRP458785:SRP458788 TBL458785:TBL458788 TLH458785:TLH458788 TVD458785:TVD458788 UEZ458785:UEZ458788 UOV458785:UOV458788 UYR458785:UYR458788 VIN458785:VIN458788 VSJ458785:VSJ458788 WCF458785:WCF458788 WMB458785:WMB458788 WVX458785:WVX458788 P524321:P524324 JL524321:JL524324 TH524321:TH524324 ADD524321:ADD524324 AMZ524321:AMZ524324 AWV524321:AWV524324 BGR524321:BGR524324 BQN524321:BQN524324 CAJ524321:CAJ524324 CKF524321:CKF524324 CUB524321:CUB524324 DDX524321:DDX524324 DNT524321:DNT524324 DXP524321:DXP524324 EHL524321:EHL524324 ERH524321:ERH524324 FBD524321:FBD524324 FKZ524321:FKZ524324 FUV524321:FUV524324 GER524321:GER524324 GON524321:GON524324 GYJ524321:GYJ524324 HIF524321:HIF524324 HSB524321:HSB524324 IBX524321:IBX524324 ILT524321:ILT524324 IVP524321:IVP524324 JFL524321:JFL524324 JPH524321:JPH524324 JZD524321:JZD524324 KIZ524321:KIZ524324 KSV524321:KSV524324 LCR524321:LCR524324 LMN524321:LMN524324 LWJ524321:LWJ524324 MGF524321:MGF524324 MQB524321:MQB524324 MZX524321:MZX524324 NJT524321:NJT524324 NTP524321:NTP524324 ODL524321:ODL524324 ONH524321:ONH524324 OXD524321:OXD524324 PGZ524321:PGZ524324 PQV524321:PQV524324 QAR524321:QAR524324 QKN524321:QKN524324 QUJ524321:QUJ524324 REF524321:REF524324 ROB524321:ROB524324 RXX524321:RXX524324 SHT524321:SHT524324 SRP524321:SRP524324 TBL524321:TBL524324 TLH524321:TLH524324 TVD524321:TVD524324 UEZ524321:UEZ524324 UOV524321:UOV524324 UYR524321:UYR524324 VIN524321:VIN524324 VSJ524321:VSJ524324 WCF524321:WCF524324 WMB524321:WMB524324 WVX524321:WVX524324 P589857:P589860 JL589857:JL589860 TH589857:TH589860 ADD589857:ADD589860 AMZ589857:AMZ589860 AWV589857:AWV589860 BGR589857:BGR589860 BQN589857:BQN589860 CAJ589857:CAJ589860 CKF589857:CKF589860 CUB589857:CUB589860 DDX589857:DDX589860 DNT589857:DNT589860 DXP589857:DXP589860 EHL589857:EHL589860 ERH589857:ERH589860 FBD589857:FBD589860 FKZ589857:FKZ589860 FUV589857:FUV589860 GER589857:GER589860 GON589857:GON589860 GYJ589857:GYJ589860 HIF589857:HIF589860 HSB589857:HSB589860 IBX589857:IBX589860 ILT589857:ILT589860 IVP589857:IVP589860 JFL589857:JFL589860 JPH589857:JPH589860 JZD589857:JZD589860 KIZ589857:KIZ589860 KSV589857:KSV589860 LCR589857:LCR589860 LMN589857:LMN589860 LWJ589857:LWJ589860 MGF589857:MGF589860 MQB589857:MQB589860 MZX589857:MZX589860 NJT589857:NJT589860 NTP589857:NTP589860 ODL589857:ODL589860 ONH589857:ONH589860 OXD589857:OXD589860 PGZ589857:PGZ589860 PQV589857:PQV589860 QAR589857:QAR589860 QKN589857:QKN589860 QUJ589857:QUJ589860 REF589857:REF589860 ROB589857:ROB589860 RXX589857:RXX589860 SHT589857:SHT589860 SRP589857:SRP589860 TBL589857:TBL589860 TLH589857:TLH589860 TVD589857:TVD589860 UEZ589857:UEZ589860 UOV589857:UOV589860 UYR589857:UYR589860 VIN589857:VIN589860 VSJ589857:VSJ589860 WCF589857:WCF589860 WMB589857:WMB589860 WVX589857:WVX589860 P655393:P655396 JL655393:JL655396 TH655393:TH655396 ADD655393:ADD655396 AMZ655393:AMZ655396 AWV655393:AWV655396 BGR655393:BGR655396 BQN655393:BQN655396 CAJ655393:CAJ655396 CKF655393:CKF655396 CUB655393:CUB655396 DDX655393:DDX655396 DNT655393:DNT655396 DXP655393:DXP655396 EHL655393:EHL655396 ERH655393:ERH655396 FBD655393:FBD655396 FKZ655393:FKZ655396 FUV655393:FUV655396 GER655393:GER655396 GON655393:GON655396 GYJ655393:GYJ655396 HIF655393:HIF655396 HSB655393:HSB655396 IBX655393:IBX655396 ILT655393:ILT655396 IVP655393:IVP655396 JFL655393:JFL655396 JPH655393:JPH655396 JZD655393:JZD655396 KIZ655393:KIZ655396 KSV655393:KSV655396 LCR655393:LCR655396 LMN655393:LMN655396 LWJ655393:LWJ655396 MGF655393:MGF655396 MQB655393:MQB655396 MZX655393:MZX655396 NJT655393:NJT655396 NTP655393:NTP655396 ODL655393:ODL655396 ONH655393:ONH655396 OXD655393:OXD655396 PGZ655393:PGZ655396 PQV655393:PQV655396 QAR655393:QAR655396 QKN655393:QKN655396 QUJ655393:QUJ655396 REF655393:REF655396 ROB655393:ROB655396 RXX655393:RXX655396 SHT655393:SHT655396 SRP655393:SRP655396 TBL655393:TBL655396 TLH655393:TLH655396 TVD655393:TVD655396 UEZ655393:UEZ655396 UOV655393:UOV655396 UYR655393:UYR655396 VIN655393:VIN655396 VSJ655393:VSJ655396 WCF655393:WCF655396 WMB655393:WMB655396 WVX655393:WVX655396 P720929:P720932 JL720929:JL720932 TH720929:TH720932 ADD720929:ADD720932 AMZ720929:AMZ720932 AWV720929:AWV720932 BGR720929:BGR720932 BQN720929:BQN720932 CAJ720929:CAJ720932 CKF720929:CKF720932 CUB720929:CUB720932 DDX720929:DDX720932 DNT720929:DNT720932 DXP720929:DXP720932 EHL720929:EHL720932 ERH720929:ERH720932 FBD720929:FBD720932 FKZ720929:FKZ720932 FUV720929:FUV720932 GER720929:GER720932 GON720929:GON720932 GYJ720929:GYJ720932 HIF720929:HIF720932 HSB720929:HSB720932 IBX720929:IBX720932 ILT720929:ILT720932 IVP720929:IVP720932 JFL720929:JFL720932 JPH720929:JPH720932 JZD720929:JZD720932 KIZ720929:KIZ720932 KSV720929:KSV720932 LCR720929:LCR720932 LMN720929:LMN720932 LWJ720929:LWJ720932 MGF720929:MGF720932 MQB720929:MQB720932 MZX720929:MZX720932 NJT720929:NJT720932 NTP720929:NTP720932 ODL720929:ODL720932 ONH720929:ONH720932 OXD720929:OXD720932 PGZ720929:PGZ720932 PQV720929:PQV720932 QAR720929:QAR720932 QKN720929:QKN720932 QUJ720929:QUJ720932 REF720929:REF720932 ROB720929:ROB720932 RXX720929:RXX720932 SHT720929:SHT720932 SRP720929:SRP720932 TBL720929:TBL720932 TLH720929:TLH720932 TVD720929:TVD720932 UEZ720929:UEZ720932 UOV720929:UOV720932 UYR720929:UYR720932 VIN720929:VIN720932 VSJ720929:VSJ720932 WCF720929:WCF720932 WMB720929:WMB720932 WVX720929:WVX720932 P786465:P786468 JL786465:JL786468 TH786465:TH786468 ADD786465:ADD786468 AMZ786465:AMZ786468 AWV786465:AWV786468 BGR786465:BGR786468 BQN786465:BQN786468 CAJ786465:CAJ786468 CKF786465:CKF786468 CUB786465:CUB786468 DDX786465:DDX786468 DNT786465:DNT786468 DXP786465:DXP786468 EHL786465:EHL786468 ERH786465:ERH786468 FBD786465:FBD786468 FKZ786465:FKZ786468 FUV786465:FUV786468 GER786465:GER786468 GON786465:GON786468 GYJ786465:GYJ786468 HIF786465:HIF786468 HSB786465:HSB786468 IBX786465:IBX786468 ILT786465:ILT786468 IVP786465:IVP786468 JFL786465:JFL786468 JPH786465:JPH786468 JZD786465:JZD786468 KIZ786465:KIZ786468 KSV786465:KSV786468 LCR786465:LCR786468 LMN786465:LMN786468 LWJ786465:LWJ786468 MGF786465:MGF786468 MQB786465:MQB786468 MZX786465:MZX786468 NJT786465:NJT786468 NTP786465:NTP786468 ODL786465:ODL786468 ONH786465:ONH786468 OXD786465:OXD786468 PGZ786465:PGZ786468 PQV786465:PQV786468 QAR786465:QAR786468 QKN786465:QKN786468 QUJ786465:QUJ786468 REF786465:REF786468 ROB786465:ROB786468 RXX786465:RXX786468 SHT786465:SHT786468 SRP786465:SRP786468 TBL786465:TBL786468 TLH786465:TLH786468 TVD786465:TVD786468 UEZ786465:UEZ786468 UOV786465:UOV786468 UYR786465:UYR786468 VIN786465:VIN786468 VSJ786465:VSJ786468 WCF786465:WCF786468 WMB786465:WMB786468 WVX786465:WVX786468 P852001:P852004 JL852001:JL852004 TH852001:TH852004 ADD852001:ADD852004 AMZ852001:AMZ852004 AWV852001:AWV852004 BGR852001:BGR852004 BQN852001:BQN852004 CAJ852001:CAJ852004 CKF852001:CKF852004 CUB852001:CUB852004 DDX852001:DDX852004 DNT852001:DNT852004 DXP852001:DXP852004 EHL852001:EHL852004 ERH852001:ERH852004 FBD852001:FBD852004 FKZ852001:FKZ852004 FUV852001:FUV852004 GER852001:GER852004 GON852001:GON852004 GYJ852001:GYJ852004 HIF852001:HIF852004 HSB852001:HSB852004 IBX852001:IBX852004 ILT852001:ILT852004 IVP852001:IVP852004 JFL852001:JFL852004 JPH852001:JPH852004 JZD852001:JZD852004 KIZ852001:KIZ852004 KSV852001:KSV852004 LCR852001:LCR852004 LMN852001:LMN852004 LWJ852001:LWJ852004 MGF852001:MGF852004 MQB852001:MQB852004 MZX852001:MZX852004 NJT852001:NJT852004 NTP852001:NTP852004 ODL852001:ODL852004 ONH852001:ONH852004 OXD852001:OXD852004 PGZ852001:PGZ852004 PQV852001:PQV852004 QAR852001:QAR852004 QKN852001:QKN852004 QUJ852001:QUJ852004 REF852001:REF852004 ROB852001:ROB852004 RXX852001:RXX852004 SHT852001:SHT852004 SRP852001:SRP852004 TBL852001:TBL852004 TLH852001:TLH852004 TVD852001:TVD852004 UEZ852001:UEZ852004 UOV852001:UOV852004 UYR852001:UYR852004 VIN852001:VIN852004 VSJ852001:VSJ852004 WCF852001:WCF852004 WMB852001:WMB852004 WVX852001:WVX852004 P917537:P917540 JL917537:JL917540 TH917537:TH917540 ADD917537:ADD917540 AMZ917537:AMZ917540 AWV917537:AWV917540 BGR917537:BGR917540 BQN917537:BQN917540 CAJ917537:CAJ917540 CKF917537:CKF917540 CUB917537:CUB917540 DDX917537:DDX917540 DNT917537:DNT917540 DXP917537:DXP917540 EHL917537:EHL917540 ERH917537:ERH917540 FBD917537:FBD917540 FKZ917537:FKZ917540 FUV917537:FUV917540 GER917537:GER917540 GON917537:GON917540 GYJ917537:GYJ917540 HIF917537:HIF917540 HSB917537:HSB917540 IBX917537:IBX917540 ILT917537:ILT917540 IVP917537:IVP917540 JFL917537:JFL917540 JPH917537:JPH917540 JZD917537:JZD917540 KIZ917537:KIZ917540 KSV917537:KSV917540 LCR917537:LCR917540 LMN917537:LMN917540 LWJ917537:LWJ917540 MGF917537:MGF917540 MQB917537:MQB917540 MZX917537:MZX917540 NJT917537:NJT917540 NTP917537:NTP917540 ODL917537:ODL917540 ONH917537:ONH917540 OXD917537:OXD917540 PGZ917537:PGZ917540 PQV917537:PQV917540 QAR917537:QAR917540 QKN917537:QKN917540 QUJ917537:QUJ917540 REF917537:REF917540 ROB917537:ROB917540 RXX917537:RXX917540 SHT917537:SHT917540 SRP917537:SRP917540 TBL917537:TBL917540 TLH917537:TLH917540 TVD917537:TVD917540 UEZ917537:UEZ917540 UOV917537:UOV917540 UYR917537:UYR917540 VIN917537:VIN917540 VSJ917537:VSJ917540 WCF917537:WCF917540 WMB917537:WMB917540 WVX917537:WVX917540 P983073:P983076 JL983073:JL983076 TH983073:TH983076 ADD983073:ADD983076 AMZ983073:AMZ983076 AWV983073:AWV983076 BGR983073:BGR983076 BQN983073:BQN983076 CAJ983073:CAJ983076 CKF983073:CKF983076 CUB983073:CUB983076 DDX983073:DDX983076 DNT983073:DNT983076 DXP983073:DXP983076 EHL983073:EHL983076 ERH983073:ERH983076 FBD983073:FBD983076 FKZ983073:FKZ983076 FUV983073:FUV983076 GER983073:GER983076 GON983073:GON983076 GYJ983073:GYJ983076 HIF983073:HIF983076 HSB983073:HSB983076 IBX983073:IBX983076 ILT983073:ILT983076 IVP983073:IVP983076 JFL983073:JFL983076 JPH983073:JPH983076 JZD983073:JZD983076 KIZ983073:KIZ983076 KSV983073:KSV983076 LCR983073:LCR983076 LMN983073:LMN983076 LWJ983073:LWJ983076 MGF983073:MGF983076 MQB983073:MQB983076 MZX983073:MZX983076 NJT983073:NJT983076 NTP983073:NTP983076 ODL983073:ODL983076 ONH983073:ONH983076 OXD983073:OXD983076 PGZ983073:PGZ983076 PQV983073:PQV983076 QAR983073:QAR983076 QKN983073:QKN983076 QUJ983073:QUJ983076 REF983073:REF983076 ROB983073:ROB983076 RXX983073:RXX983076 SHT983073:SHT983076 SRP983073:SRP983076 TBL983073:TBL983076 TLH983073:TLH983076 TVD983073:TVD983076 UEZ983073:UEZ983076 UOV983073:UOV983076 UYR983073:UYR983076 VIN983073:VIN983076 VSJ983073:VSJ983076 WCF983073:WCF983076 WMB983073:WMB983076 WVX983073:WVX983076">
      <formula1>0</formula1>
      <formula2>15</formula2>
    </dataValidation>
    <dataValidation type="whole" allowBlank="1" showInputMessage="1" showErrorMessage="1" errorTitle="Chybná hodnota" error="Zadaná hodnota musí být celé nezáporné číslo menší nebo rovno 225." sqref="D8:E11 IZ8:JA11 SV8:SW11 ACR8:ACS11 AMN8:AMO11 AWJ8:AWK11 BGF8:BGG11 BQB8:BQC11 BZX8:BZY11 CJT8:CJU11 CTP8:CTQ11 DDL8:DDM11 DNH8:DNI11 DXD8:DXE11 EGZ8:EHA11 EQV8:EQW11 FAR8:FAS11 FKN8:FKO11 FUJ8:FUK11 GEF8:GEG11 GOB8:GOC11 GXX8:GXY11 HHT8:HHU11 HRP8:HRQ11 IBL8:IBM11 ILH8:ILI11 IVD8:IVE11 JEZ8:JFA11 JOV8:JOW11 JYR8:JYS11 KIN8:KIO11 KSJ8:KSK11 LCF8:LCG11 LMB8:LMC11 LVX8:LVY11 MFT8:MFU11 MPP8:MPQ11 MZL8:MZM11 NJH8:NJI11 NTD8:NTE11 OCZ8:ODA11 OMV8:OMW11 OWR8:OWS11 PGN8:PGO11 PQJ8:PQK11 QAF8:QAG11 QKB8:QKC11 QTX8:QTY11 RDT8:RDU11 RNP8:RNQ11 RXL8:RXM11 SHH8:SHI11 SRD8:SRE11 TAZ8:TBA11 TKV8:TKW11 TUR8:TUS11 UEN8:UEO11 UOJ8:UOK11 UYF8:UYG11 VIB8:VIC11 VRX8:VRY11 WBT8:WBU11 WLP8:WLQ11 WVL8:WVM11 D65544:E65547 IZ65544:JA65547 SV65544:SW65547 ACR65544:ACS65547 AMN65544:AMO65547 AWJ65544:AWK65547 BGF65544:BGG65547 BQB65544:BQC65547 BZX65544:BZY65547 CJT65544:CJU65547 CTP65544:CTQ65547 DDL65544:DDM65547 DNH65544:DNI65547 DXD65544:DXE65547 EGZ65544:EHA65547 EQV65544:EQW65547 FAR65544:FAS65547 FKN65544:FKO65547 FUJ65544:FUK65547 GEF65544:GEG65547 GOB65544:GOC65547 GXX65544:GXY65547 HHT65544:HHU65547 HRP65544:HRQ65547 IBL65544:IBM65547 ILH65544:ILI65547 IVD65544:IVE65547 JEZ65544:JFA65547 JOV65544:JOW65547 JYR65544:JYS65547 KIN65544:KIO65547 KSJ65544:KSK65547 LCF65544:LCG65547 LMB65544:LMC65547 LVX65544:LVY65547 MFT65544:MFU65547 MPP65544:MPQ65547 MZL65544:MZM65547 NJH65544:NJI65547 NTD65544:NTE65547 OCZ65544:ODA65547 OMV65544:OMW65547 OWR65544:OWS65547 PGN65544:PGO65547 PQJ65544:PQK65547 QAF65544:QAG65547 QKB65544:QKC65547 QTX65544:QTY65547 RDT65544:RDU65547 RNP65544:RNQ65547 RXL65544:RXM65547 SHH65544:SHI65547 SRD65544:SRE65547 TAZ65544:TBA65547 TKV65544:TKW65547 TUR65544:TUS65547 UEN65544:UEO65547 UOJ65544:UOK65547 UYF65544:UYG65547 VIB65544:VIC65547 VRX65544:VRY65547 WBT65544:WBU65547 WLP65544:WLQ65547 WVL65544:WVM65547 D131080:E131083 IZ131080:JA131083 SV131080:SW131083 ACR131080:ACS131083 AMN131080:AMO131083 AWJ131080:AWK131083 BGF131080:BGG131083 BQB131080:BQC131083 BZX131080:BZY131083 CJT131080:CJU131083 CTP131080:CTQ131083 DDL131080:DDM131083 DNH131080:DNI131083 DXD131080:DXE131083 EGZ131080:EHA131083 EQV131080:EQW131083 FAR131080:FAS131083 FKN131080:FKO131083 FUJ131080:FUK131083 GEF131080:GEG131083 GOB131080:GOC131083 GXX131080:GXY131083 HHT131080:HHU131083 HRP131080:HRQ131083 IBL131080:IBM131083 ILH131080:ILI131083 IVD131080:IVE131083 JEZ131080:JFA131083 JOV131080:JOW131083 JYR131080:JYS131083 KIN131080:KIO131083 KSJ131080:KSK131083 LCF131080:LCG131083 LMB131080:LMC131083 LVX131080:LVY131083 MFT131080:MFU131083 MPP131080:MPQ131083 MZL131080:MZM131083 NJH131080:NJI131083 NTD131080:NTE131083 OCZ131080:ODA131083 OMV131080:OMW131083 OWR131080:OWS131083 PGN131080:PGO131083 PQJ131080:PQK131083 QAF131080:QAG131083 QKB131080:QKC131083 QTX131080:QTY131083 RDT131080:RDU131083 RNP131080:RNQ131083 RXL131080:RXM131083 SHH131080:SHI131083 SRD131080:SRE131083 TAZ131080:TBA131083 TKV131080:TKW131083 TUR131080:TUS131083 UEN131080:UEO131083 UOJ131080:UOK131083 UYF131080:UYG131083 VIB131080:VIC131083 VRX131080:VRY131083 WBT131080:WBU131083 WLP131080:WLQ131083 WVL131080:WVM131083 D196616:E196619 IZ196616:JA196619 SV196616:SW196619 ACR196616:ACS196619 AMN196616:AMO196619 AWJ196616:AWK196619 BGF196616:BGG196619 BQB196616:BQC196619 BZX196616:BZY196619 CJT196616:CJU196619 CTP196616:CTQ196619 DDL196616:DDM196619 DNH196616:DNI196619 DXD196616:DXE196619 EGZ196616:EHA196619 EQV196616:EQW196619 FAR196616:FAS196619 FKN196616:FKO196619 FUJ196616:FUK196619 GEF196616:GEG196619 GOB196616:GOC196619 GXX196616:GXY196619 HHT196616:HHU196619 HRP196616:HRQ196619 IBL196616:IBM196619 ILH196616:ILI196619 IVD196616:IVE196619 JEZ196616:JFA196619 JOV196616:JOW196619 JYR196616:JYS196619 KIN196616:KIO196619 KSJ196616:KSK196619 LCF196616:LCG196619 LMB196616:LMC196619 LVX196616:LVY196619 MFT196616:MFU196619 MPP196616:MPQ196619 MZL196616:MZM196619 NJH196616:NJI196619 NTD196616:NTE196619 OCZ196616:ODA196619 OMV196616:OMW196619 OWR196616:OWS196619 PGN196616:PGO196619 PQJ196616:PQK196619 QAF196616:QAG196619 QKB196616:QKC196619 QTX196616:QTY196619 RDT196616:RDU196619 RNP196616:RNQ196619 RXL196616:RXM196619 SHH196616:SHI196619 SRD196616:SRE196619 TAZ196616:TBA196619 TKV196616:TKW196619 TUR196616:TUS196619 UEN196616:UEO196619 UOJ196616:UOK196619 UYF196616:UYG196619 VIB196616:VIC196619 VRX196616:VRY196619 WBT196616:WBU196619 WLP196616:WLQ196619 WVL196616:WVM196619 D262152:E262155 IZ262152:JA262155 SV262152:SW262155 ACR262152:ACS262155 AMN262152:AMO262155 AWJ262152:AWK262155 BGF262152:BGG262155 BQB262152:BQC262155 BZX262152:BZY262155 CJT262152:CJU262155 CTP262152:CTQ262155 DDL262152:DDM262155 DNH262152:DNI262155 DXD262152:DXE262155 EGZ262152:EHA262155 EQV262152:EQW262155 FAR262152:FAS262155 FKN262152:FKO262155 FUJ262152:FUK262155 GEF262152:GEG262155 GOB262152:GOC262155 GXX262152:GXY262155 HHT262152:HHU262155 HRP262152:HRQ262155 IBL262152:IBM262155 ILH262152:ILI262155 IVD262152:IVE262155 JEZ262152:JFA262155 JOV262152:JOW262155 JYR262152:JYS262155 KIN262152:KIO262155 KSJ262152:KSK262155 LCF262152:LCG262155 LMB262152:LMC262155 LVX262152:LVY262155 MFT262152:MFU262155 MPP262152:MPQ262155 MZL262152:MZM262155 NJH262152:NJI262155 NTD262152:NTE262155 OCZ262152:ODA262155 OMV262152:OMW262155 OWR262152:OWS262155 PGN262152:PGO262155 PQJ262152:PQK262155 QAF262152:QAG262155 QKB262152:QKC262155 QTX262152:QTY262155 RDT262152:RDU262155 RNP262152:RNQ262155 RXL262152:RXM262155 SHH262152:SHI262155 SRD262152:SRE262155 TAZ262152:TBA262155 TKV262152:TKW262155 TUR262152:TUS262155 UEN262152:UEO262155 UOJ262152:UOK262155 UYF262152:UYG262155 VIB262152:VIC262155 VRX262152:VRY262155 WBT262152:WBU262155 WLP262152:WLQ262155 WVL262152:WVM262155 D327688:E327691 IZ327688:JA327691 SV327688:SW327691 ACR327688:ACS327691 AMN327688:AMO327691 AWJ327688:AWK327691 BGF327688:BGG327691 BQB327688:BQC327691 BZX327688:BZY327691 CJT327688:CJU327691 CTP327688:CTQ327691 DDL327688:DDM327691 DNH327688:DNI327691 DXD327688:DXE327691 EGZ327688:EHA327691 EQV327688:EQW327691 FAR327688:FAS327691 FKN327688:FKO327691 FUJ327688:FUK327691 GEF327688:GEG327691 GOB327688:GOC327691 GXX327688:GXY327691 HHT327688:HHU327691 HRP327688:HRQ327691 IBL327688:IBM327691 ILH327688:ILI327691 IVD327688:IVE327691 JEZ327688:JFA327691 JOV327688:JOW327691 JYR327688:JYS327691 KIN327688:KIO327691 KSJ327688:KSK327691 LCF327688:LCG327691 LMB327688:LMC327691 LVX327688:LVY327691 MFT327688:MFU327691 MPP327688:MPQ327691 MZL327688:MZM327691 NJH327688:NJI327691 NTD327688:NTE327691 OCZ327688:ODA327691 OMV327688:OMW327691 OWR327688:OWS327691 PGN327688:PGO327691 PQJ327688:PQK327691 QAF327688:QAG327691 QKB327688:QKC327691 QTX327688:QTY327691 RDT327688:RDU327691 RNP327688:RNQ327691 RXL327688:RXM327691 SHH327688:SHI327691 SRD327688:SRE327691 TAZ327688:TBA327691 TKV327688:TKW327691 TUR327688:TUS327691 UEN327688:UEO327691 UOJ327688:UOK327691 UYF327688:UYG327691 VIB327688:VIC327691 VRX327688:VRY327691 WBT327688:WBU327691 WLP327688:WLQ327691 WVL327688:WVM327691 D393224:E393227 IZ393224:JA393227 SV393224:SW393227 ACR393224:ACS393227 AMN393224:AMO393227 AWJ393224:AWK393227 BGF393224:BGG393227 BQB393224:BQC393227 BZX393224:BZY393227 CJT393224:CJU393227 CTP393224:CTQ393227 DDL393224:DDM393227 DNH393224:DNI393227 DXD393224:DXE393227 EGZ393224:EHA393227 EQV393224:EQW393227 FAR393224:FAS393227 FKN393224:FKO393227 FUJ393224:FUK393227 GEF393224:GEG393227 GOB393224:GOC393227 GXX393224:GXY393227 HHT393224:HHU393227 HRP393224:HRQ393227 IBL393224:IBM393227 ILH393224:ILI393227 IVD393224:IVE393227 JEZ393224:JFA393227 JOV393224:JOW393227 JYR393224:JYS393227 KIN393224:KIO393227 KSJ393224:KSK393227 LCF393224:LCG393227 LMB393224:LMC393227 LVX393224:LVY393227 MFT393224:MFU393227 MPP393224:MPQ393227 MZL393224:MZM393227 NJH393224:NJI393227 NTD393224:NTE393227 OCZ393224:ODA393227 OMV393224:OMW393227 OWR393224:OWS393227 PGN393224:PGO393227 PQJ393224:PQK393227 QAF393224:QAG393227 QKB393224:QKC393227 QTX393224:QTY393227 RDT393224:RDU393227 RNP393224:RNQ393227 RXL393224:RXM393227 SHH393224:SHI393227 SRD393224:SRE393227 TAZ393224:TBA393227 TKV393224:TKW393227 TUR393224:TUS393227 UEN393224:UEO393227 UOJ393224:UOK393227 UYF393224:UYG393227 VIB393224:VIC393227 VRX393224:VRY393227 WBT393224:WBU393227 WLP393224:WLQ393227 WVL393224:WVM393227 D458760:E458763 IZ458760:JA458763 SV458760:SW458763 ACR458760:ACS458763 AMN458760:AMO458763 AWJ458760:AWK458763 BGF458760:BGG458763 BQB458760:BQC458763 BZX458760:BZY458763 CJT458760:CJU458763 CTP458760:CTQ458763 DDL458760:DDM458763 DNH458760:DNI458763 DXD458760:DXE458763 EGZ458760:EHA458763 EQV458760:EQW458763 FAR458760:FAS458763 FKN458760:FKO458763 FUJ458760:FUK458763 GEF458760:GEG458763 GOB458760:GOC458763 GXX458760:GXY458763 HHT458760:HHU458763 HRP458760:HRQ458763 IBL458760:IBM458763 ILH458760:ILI458763 IVD458760:IVE458763 JEZ458760:JFA458763 JOV458760:JOW458763 JYR458760:JYS458763 KIN458760:KIO458763 KSJ458760:KSK458763 LCF458760:LCG458763 LMB458760:LMC458763 LVX458760:LVY458763 MFT458760:MFU458763 MPP458760:MPQ458763 MZL458760:MZM458763 NJH458760:NJI458763 NTD458760:NTE458763 OCZ458760:ODA458763 OMV458760:OMW458763 OWR458760:OWS458763 PGN458760:PGO458763 PQJ458760:PQK458763 QAF458760:QAG458763 QKB458760:QKC458763 QTX458760:QTY458763 RDT458760:RDU458763 RNP458760:RNQ458763 RXL458760:RXM458763 SHH458760:SHI458763 SRD458760:SRE458763 TAZ458760:TBA458763 TKV458760:TKW458763 TUR458760:TUS458763 UEN458760:UEO458763 UOJ458760:UOK458763 UYF458760:UYG458763 VIB458760:VIC458763 VRX458760:VRY458763 WBT458760:WBU458763 WLP458760:WLQ458763 WVL458760:WVM458763 D524296:E524299 IZ524296:JA524299 SV524296:SW524299 ACR524296:ACS524299 AMN524296:AMO524299 AWJ524296:AWK524299 BGF524296:BGG524299 BQB524296:BQC524299 BZX524296:BZY524299 CJT524296:CJU524299 CTP524296:CTQ524299 DDL524296:DDM524299 DNH524296:DNI524299 DXD524296:DXE524299 EGZ524296:EHA524299 EQV524296:EQW524299 FAR524296:FAS524299 FKN524296:FKO524299 FUJ524296:FUK524299 GEF524296:GEG524299 GOB524296:GOC524299 GXX524296:GXY524299 HHT524296:HHU524299 HRP524296:HRQ524299 IBL524296:IBM524299 ILH524296:ILI524299 IVD524296:IVE524299 JEZ524296:JFA524299 JOV524296:JOW524299 JYR524296:JYS524299 KIN524296:KIO524299 KSJ524296:KSK524299 LCF524296:LCG524299 LMB524296:LMC524299 LVX524296:LVY524299 MFT524296:MFU524299 MPP524296:MPQ524299 MZL524296:MZM524299 NJH524296:NJI524299 NTD524296:NTE524299 OCZ524296:ODA524299 OMV524296:OMW524299 OWR524296:OWS524299 PGN524296:PGO524299 PQJ524296:PQK524299 QAF524296:QAG524299 QKB524296:QKC524299 QTX524296:QTY524299 RDT524296:RDU524299 RNP524296:RNQ524299 RXL524296:RXM524299 SHH524296:SHI524299 SRD524296:SRE524299 TAZ524296:TBA524299 TKV524296:TKW524299 TUR524296:TUS524299 UEN524296:UEO524299 UOJ524296:UOK524299 UYF524296:UYG524299 VIB524296:VIC524299 VRX524296:VRY524299 WBT524296:WBU524299 WLP524296:WLQ524299 WVL524296:WVM524299 D589832:E589835 IZ589832:JA589835 SV589832:SW589835 ACR589832:ACS589835 AMN589832:AMO589835 AWJ589832:AWK589835 BGF589832:BGG589835 BQB589832:BQC589835 BZX589832:BZY589835 CJT589832:CJU589835 CTP589832:CTQ589835 DDL589832:DDM589835 DNH589832:DNI589835 DXD589832:DXE589835 EGZ589832:EHA589835 EQV589832:EQW589835 FAR589832:FAS589835 FKN589832:FKO589835 FUJ589832:FUK589835 GEF589832:GEG589835 GOB589832:GOC589835 GXX589832:GXY589835 HHT589832:HHU589835 HRP589832:HRQ589835 IBL589832:IBM589835 ILH589832:ILI589835 IVD589832:IVE589835 JEZ589832:JFA589835 JOV589832:JOW589835 JYR589832:JYS589835 KIN589832:KIO589835 KSJ589832:KSK589835 LCF589832:LCG589835 LMB589832:LMC589835 LVX589832:LVY589835 MFT589832:MFU589835 MPP589832:MPQ589835 MZL589832:MZM589835 NJH589832:NJI589835 NTD589832:NTE589835 OCZ589832:ODA589835 OMV589832:OMW589835 OWR589832:OWS589835 PGN589832:PGO589835 PQJ589832:PQK589835 QAF589832:QAG589835 QKB589832:QKC589835 QTX589832:QTY589835 RDT589832:RDU589835 RNP589832:RNQ589835 RXL589832:RXM589835 SHH589832:SHI589835 SRD589832:SRE589835 TAZ589832:TBA589835 TKV589832:TKW589835 TUR589832:TUS589835 UEN589832:UEO589835 UOJ589832:UOK589835 UYF589832:UYG589835 VIB589832:VIC589835 VRX589832:VRY589835 WBT589832:WBU589835 WLP589832:WLQ589835 WVL589832:WVM589835 D655368:E655371 IZ655368:JA655371 SV655368:SW655371 ACR655368:ACS655371 AMN655368:AMO655371 AWJ655368:AWK655371 BGF655368:BGG655371 BQB655368:BQC655371 BZX655368:BZY655371 CJT655368:CJU655371 CTP655368:CTQ655371 DDL655368:DDM655371 DNH655368:DNI655371 DXD655368:DXE655371 EGZ655368:EHA655371 EQV655368:EQW655371 FAR655368:FAS655371 FKN655368:FKO655371 FUJ655368:FUK655371 GEF655368:GEG655371 GOB655368:GOC655371 GXX655368:GXY655371 HHT655368:HHU655371 HRP655368:HRQ655371 IBL655368:IBM655371 ILH655368:ILI655371 IVD655368:IVE655371 JEZ655368:JFA655371 JOV655368:JOW655371 JYR655368:JYS655371 KIN655368:KIO655371 KSJ655368:KSK655371 LCF655368:LCG655371 LMB655368:LMC655371 LVX655368:LVY655371 MFT655368:MFU655371 MPP655368:MPQ655371 MZL655368:MZM655371 NJH655368:NJI655371 NTD655368:NTE655371 OCZ655368:ODA655371 OMV655368:OMW655371 OWR655368:OWS655371 PGN655368:PGO655371 PQJ655368:PQK655371 QAF655368:QAG655371 QKB655368:QKC655371 QTX655368:QTY655371 RDT655368:RDU655371 RNP655368:RNQ655371 RXL655368:RXM655371 SHH655368:SHI655371 SRD655368:SRE655371 TAZ655368:TBA655371 TKV655368:TKW655371 TUR655368:TUS655371 UEN655368:UEO655371 UOJ655368:UOK655371 UYF655368:UYG655371 VIB655368:VIC655371 VRX655368:VRY655371 WBT655368:WBU655371 WLP655368:WLQ655371 WVL655368:WVM655371 D720904:E720907 IZ720904:JA720907 SV720904:SW720907 ACR720904:ACS720907 AMN720904:AMO720907 AWJ720904:AWK720907 BGF720904:BGG720907 BQB720904:BQC720907 BZX720904:BZY720907 CJT720904:CJU720907 CTP720904:CTQ720907 DDL720904:DDM720907 DNH720904:DNI720907 DXD720904:DXE720907 EGZ720904:EHA720907 EQV720904:EQW720907 FAR720904:FAS720907 FKN720904:FKO720907 FUJ720904:FUK720907 GEF720904:GEG720907 GOB720904:GOC720907 GXX720904:GXY720907 HHT720904:HHU720907 HRP720904:HRQ720907 IBL720904:IBM720907 ILH720904:ILI720907 IVD720904:IVE720907 JEZ720904:JFA720907 JOV720904:JOW720907 JYR720904:JYS720907 KIN720904:KIO720907 KSJ720904:KSK720907 LCF720904:LCG720907 LMB720904:LMC720907 LVX720904:LVY720907 MFT720904:MFU720907 MPP720904:MPQ720907 MZL720904:MZM720907 NJH720904:NJI720907 NTD720904:NTE720907 OCZ720904:ODA720907 OMV720904:OMW720907 OWR720904:OWS720907 PGN720904:PGO720907 PQJ720904:PQK720907 QAF720904:QAG720907 QKB720904:QKC720907 QTX720904:QTY720907 RDT720904:RDU720907 RNP720904:RNQ720907 RXL720904:RXM720907 SHH720904:SHI720907 SRD720904:SRE720907 TAZ720904:TBA720907 TKV720904:TKW720907 TUR720904:TUS720907 UEN720904:UEO720907 UOJ720904:UOK720907 UYF720904:UYG720907 VIB720904:VIC720907 VRX720904:VRY720907 WBT720904:WBU720907 WLP720904:WLQ720907 WVL720904:WVM720907 D786440:E786443 IZ786440:JA786443 SV786440:SW786443 ACR786440:ACS786443 AMN786440:AMO786443 AWJ786440:AWK786443 BGF786440:BGG786443 BQB786440:BQC786443 BZX786440:BZY786443 CJT786440:CJU786443 CTP786440:CTQ786443 DDL786440:DDM786443 DNH786440:DNI786443 DXD786440:DXE786443 EGZ786440:EHA786443 EQV786440:EQW786443 FAR786440:FAS786443 FKN786440:FKO786443 FUJ786440:FUK786443 GEF786440:GEG786443 GOB786440:GOC786443 GXX786440:GXY786443 HHT786440:HHU786443 HRP786440:HRQ786443 IBL786440:IBM786443 ILH786440:ILI786443 IVD786440:IVE786443 JEZ786440:JFA786443 JOV786440:JOW786443 JYR786440:JYS786443 KIN786440:KIO786443 KSJ786440:KSK786443 LCF786440:LCG786443 LMB786440:LMC786443 LVX786440:LVY786443 MFT786440:MFU786443 MPP786440:MPQ786443 MZL786440:MZM786443 NJH786440:NJI786443 NTD786440:NTE786443 OCZ786440:ODA786443 OMV786440:OMW786443 OWR786440:OWS786443 PGN786440:PGO786443 PQJ786440:PQK786443 QAF786440:QAG786443 QKB786440:QKC786443 QTX786440:QTY786443 RDT786440:RDU786443 RNP786440:RNQ786443 RXL786440:RXM786443 SHH786440:SHI786443 SRD786440:SRE786443 TAZ786440:TBA786443 TKV786440:TKW786443 TUR786440:TUS786443 UEN786440:UEO786443 UOJ786440:UOK786443 UYF786440:UYG786443 VIB786440:VIC786443 VRX786440:VRY786443 WBT786440:WBU786443 WLP786440:WLQ786443 WVL786440:WVM786443 D851976:E851979 IZ851976:JA851979 SV851976:SW851979 ACR851976:ACS851979 AMN851976:AMO851979 AWJ851976:AWK851979 BGF851976:BGG851979 BQB851976:BQC851979 BZX851976:BZY851979 CJT851976:CJU851979 CTP851976:CTQ851979 DDL851976:DDM851979 DNH851976:DNI851979 DXD851976:DXE851979 EGZ851976:EHA851979 EQV851976:EQW851979 FAR851976:FAS851979 FKN851976:FKO851979 FUJ851976:FUK851979 GEF851976:GEG851979 GOB851976:GOC851979 GXX851976:GXY851979 HHT851976:HHU851979 HRP851976:HRQ851979 IBL851976:IBM851979 ILH851976:ILI851979 IVD851976:IVE851979 JEZ851976:JFA851979 JOV851976:JOW851979 JYR851976:JYS851979 KIN851976:KIO851979 KSJ851976:KSK851979 LCF851976:LCG851979 LMB851976:LMC851979 LVX851976:LVY851979 MFT851976:MFU851979 MPP851976:MPQ851979 MZL851976:MZM851979 NJH851976:NJI851979 NTD851976:NTE851979 OCZ851976:ODA851979 OMV851976:OMW851979 OWR851976:OWS851979 PGN851976:PGO851979 PQJ851976:PQK851979 QAF851976:QAG851979 QKB851976:QKC851979 QTX851976:QTY851979 RDT851976:RDU851979 RNP851976:RNQ851979 RXL851976:RXM851979 SHH851976:SHI851979 SRD851976:SRE851979 TAZ851976:TBA851979 TKV851976:TKW851979 TUR851976:TUS851979 UEN851976:UEO851979 UOJ851976:UOK851979 UYF851976:UYG851979 VIB851976:VIC851979 VRX851976:VRY851979 WBT851976:WBU851979 WLP851976:WLQ851979 WVL851976:WVM851979 D917512:E917515 IZ917512:JA917515 SV917512:SW917515 ACR917512:ACS917515 AMN917512:AMO917515 AWJ917512:AWK917515 BGF917512:BGG917515 BQB917512:BQC917515 BZX917512:BZY917515 CJT917512:CJU917515 CTP917512:CTQ917515 DDL917512:DDM917515 DNH917512:DNI917515 DXD917512:DXE917515 EGZ917512:EHA917515 EQV917512:EQW917515 FAR917512:FAS917515 FKN917512:FKO917515 FUJ917512:FUK917515 GEF917512:GEG917515 GOB917512:GOC917515 GXX917512:GXY917515 HHT917512:HHU917515 HRP917512:HRQ917515 IBL917512:IBM917515 ILH917512:ILI917515 IVD917512:IVE917515 JEZ917512:JFA917515 JOV917512:JOW917515 JYR917512:JYS917515 KIN917512:KIO917515 KSJ917512:KSK917515 LCF917512:LCG917515 LMB917512:LMC917515 LVX917512:LVY917515 MFT917512:MFU917515 MPP917512:MPQ917515 MZL917512:MZM917515 NJH917512:NJI917515 NTD917512:NTE917515 OCZ917512:ODA917515 OMV917512:OMW917515 OWR917512:OWS917515 PGN917512:PGO917515 PQJ917512:PQK917515 QAF917512:QAG917515 QKB917512:QKC917515 QTX917512:QTY917515 RDT917512:RDU917515 RNP917512:RNQ917515 RXL917512:RXM917515 SHH917512:SHI917515 SRD917512:SRE917515 TAZ917512:TBA917515 TKV917512:TKW917515 TUR917512:TUS917515 UEN917512:UEO917515 UOJ917512:UOK917515 UYF917512:UYG917515 VIB917512:VIC917515 VRX917512:VRY917515 WBT917512:WBU917515 WLP917512:WLQ917515 WVL917512:WVM917515 D983048:E983051 IZ983048:JA983051 SV983048:SW983051 ACR983048:ACS983051 AMN983048:AMO983051 AWJ983048:AWK983051 BGF983048:BGG983051 BQB983048:BQC983051 BZX983048:BZY983051 CJT983048:CJU983051 CTP983048:CTQ983051 DDL983048:DDM983051 DNH983048:DNI983051 DXD983048:DXE983051 EGZ983048:EHA983051 EQV983048:EQW983051 FAR983048:FAS983051 FKN983048:FKO983051 FUJ983048:FUK983051 GEF983048:GEG983051 GOB983048:GOC983051 GXX983048:GXY983051 HHT983048:HHU983051 HRP983048:HRQ983051 IBL983048:IBM983051 ILH983048:ILI983051 IVD983048:IVE983051 JEZ983048:JFA983051 JOV983048:JOW983051 JYR983048:JYS983051 KIN983048:KIO983051 KSJ983048:KSK983051 LCF983048:LCG983051 LMB983048:LMC983051 LVX983048:LVY983051 MFT983048:MFU983051 MPP983048:MPQ983051 MZL983048:MZM983051 NJH983048:NJI983051 NTD983048:NTE983051 OCZ983048:ODA983051 OMV983048:OMW983051 OWR983048:OWS983051 PGN983048:PGO983051 PQJ983048:PQK983051 QAF983048:QAG983051 QKB983048:QKC983051 QTX983048:QTY983051 RDT983048:RDU983051 RNP983048:RNQ983051 RXL983048:RXM983051 SHH983048:SHI983051 SRD983048:SRE983051 TAZ983048:TBA983051 TKV983048:TKW983051 TUR983048:TUS983051 UEN983048:UEO983051 UOJ983048:UOK983051 UYF983048:UYG983051 VIB983048:VIC983051 VRX983048:VRY983051 WBT983048:WBU983051 WLP983048:WLQ983051 WVL983048:WVM983051 D13:E16 IZ13:JA16 SV13:SW16 ACR13:ACS16 AMN13:AMO16 AWJ13:AWK16 BGF13:BGG16 BQB13:BQC16 BZX13:BZY16 CJT13:CJU16 CTP13:CTQ16 DDL13:DDM16 DNH13:DNI16 DXD13:DXE16 EGZ13:EHA16 EQV13:EQW16 FAR13:FAS16 FKN13:FKO16 FUJ13:FUK16 GEF13:GEG16 GOB13:GOC16 GXX13:GXY16 HHT13:HHU16 HRP13:HRQ16 IBL13:IBM16 ILH13:ILI16 IVD13:IVE16 JEZ13:JFA16 JOV13:JOW16 JYR13:JYS16 KIN13:KIO16 KSJ13:KSK16 LCF13:LCG16 LMB13:LMC16 LVX13:LVY16 MFT13:MFU16 MPP13:MPQ16 MZL13:MZM16 NJH13:NJI16 NTD13:NTE16 OCZ13:ODA16 OMV13:OMW16 OWR13:OWS16 PGN13:PGO16 PQJ13:PQK16 QAF13:QAG16 QKB13:QKC16 QTX13:QTY16 RDT13:RDU16 RNP13:RNQ16 RXL13:RXM16 SHH13:SHI16 SRD13:SRE16 TAZ13:TBA16 TKV13:TKW16 TUR13:TUS16 UEN13:UEO16 UOJ13:UOK16 UYF13:UYG16 VIB13:VIC16 VRX13:VRY16 WBT13:WBU16 WLP13:WLQ16 WVL13:WVM16 D65549:E65552 IZ65549:JA65552 SV65549:SW65552 ACR65549:ACS65552 AMN65549:AMO65552 AWJ65549:AWK65552 BGF65549:BGG65552 BQB65549:BQC65552 BZX65549:BZY65552 CJT65549:CJU65552 CTP65549:CTQ65552 DDL65549:DDM65552 DNH65549:DNI65552 DXD65549:DXE65552 EGZ65549:EHA65552 EQV65549:EQW65552 FAR65549:FAS65552 FKN65549:FKO65552 FUJ65549:FUK65552 GEF65549:GEG65552 GOB65549:GOC65552 GXX65549:GXY65552 HHT65549:HHU65552 HRP65549:HRQ65552 IBL65549:IBM65552 ILH65549:ILI65552 IVD65549:IVE65552 JEZ65549:JFA65552 JOV65549:JOW65552 JYR65549:JYS65552 KIN65549:KIO65552 KSJ65549:KSK65552 LCF65549:LCG65552 LMB65549:LMC65552 LVX65549:LVY65552 MFT65549:MFU65552 MPP65549:MPQ65552 MZL65549:MZM65552 NJH65549:NJI65552 NTD65549:NTE65552 OCZ65549:ODA65552 OMV65549:OMW65552 OWR65549:OWS65552 PGN65549:PGO65552 PQJ65549:PQK65552 QAF65549:QAG65552 QKB65549:QKC65552 QTX65549:QTY65552 RDT65549:RDU65552 RNP65549:RNQ65552 RXL65549:RXM65552 SHH65549:SHI65552 SRD65549:SRE65552 TAZ65549:TBA65552 TKV65549:TKW65552 TUR65549:TUS65552 UEN65549:UEO65552 UOJ65549:UOK65552 UYF65549:UYG65552 VIB65549:VIC65552 VRX65549:VRY65552 WBT65549:WBU65552 WLP65549:WLQ65552 WVL65549:WVM65552 D131085:E131088 IZ131085:JA131088 SV131085:SW131088 ACR131085:ACS131088 AMN131085:AMO131088 AWJ131085:AWK131088 BGF131085:BGG131088 BQB131085:BQC131088 BZX131085:BZY131088 CJT131085:CJU131088 CTP131085:CTQ131088 DDL131085:DDM131088 DNH131085:DNI131088 DXD131085:DXE131088 EGZ131085:EHA131088 EQV131085:EQW131088 FAR131085:FAS131088 FKN131085:FKO131088 FUJ131085:FUK131088 GEF131085:GEG131088 GOB131085:GOC131088 GXX131085:GXY131088 HHT131085:HHU131088 HRP131085:HRQ131088 IBL131085:IBM131088 ILH131085:ILI131088 IVD131085:IVE131088 JEZ131085:JFA131088 JOV131085:JOW131088 JYR131085:JYS131088 KIN131085:KIO131088 KSJ131085:KSK131088 LCF131085:LCG131088 LMB131085:LMC131088 LVX131085:LVY131088 MFT131085:MFU131088 MPP131085:MPQ131088 MZL131085:MZM131088 NJH131085:NJI131088 NTD131085:NTE131088 OCZ131085:ODA131088 OMV131085:OMW131088 OWR131085:OWS131088 PGN131085:PGO131088 PQJ131085:PQK131088 QAF131085:QAG131088 QKB131085:QKC131088 QTX131085:QTY131088 RDT131085:RDU131088 RNP131085:RNQ131088 RXL131085:RXM131088 SHH131085:SHI131088 SRD131085:SRE131088 TAZ131085:TBA131088 TKV131085:TKW131088 TUR131085:TUS131088 UEN131085:UEO131088 UOJ131085:UOK131088 UYF131085:UYG131088 VIB131085:VIC131088 VRX131085:VRY131088 WBT131085:WBU131088 WLP131085:WLQ131088 WVL131085:WVM131088 D196621:E196624 IZ196621:JA196624 SV196621:SW196624 ACR196621:ACS196624 AMN196621:AMO196624 AWJ196621:AWK196624 BGF196621:BGG196624 BQB196621:BQC196624 BZX196621:BZY196624 CJT196621:CJU196624 CTP196621:CTQ196624 DDL196621:DDM196624 DNH196621:DNI196624 DXD196621:DXE196624 EGZ196621:EHA196624 EQV196621:EQW196624 FAR196621:FAS196624 FKN196621:FKO196624 FUJ196621:FUK196624 GEF196621:GEG196624 GOB196621:GOC196624 GXX196621:GXY196624 HHT196621:HHU196624 HRP196621:HRQ196624 IBL196621:IBM196624 ILH196621:ILI196624 IVD196621:IVE196624 JEZ196621:JFA196624 JOV196621:JOW196624 JYR196621:JYS196624 KIN196621:KIO196624 KSJ196621:KSK196624 LCF196621:LCG196624 LMB196621:LMC196624 LVX196621:LVY196624 MFT196621:MFU196624 MPP196621:MPQ196624 MZL196621:MZM196624 NJH196621:NJI196624 NTD196621:NTE196624 OCZ196621:ODA196624 OMV196621:OMW196624 OWR196621:OWS196624 PGN196621:PGO196624 PQJ196621:PQK196624 QAF196621:QAG196624 QKB196621:QKC196624 QTX196621:QTY196624 RDT196621:RDU196624 RNP196621:RNQ196624 RXL196621:RXM196624 SHH196621:SHI196624 SRD196621:SRE196624 TAZ196621:TBA196624 TKV196621:TKW196624 TUR196621:TUS196624 UEN196621:UEO196624 UOJ196621:UOK196624 UYF196621:UYG196624 VIB196621:VIC196624 VRX196621:VRY196624 WBT196621:WBU196624 WLP196621:WLQ196624 WVL196621:WVM196624 D262157:E262160 IZ262157:JA262160 SV262157:SW262160 ACR262157:ACS262160 AMN262157:AMO262160 AWJ262157:AWK262160 BGF262157:BGG262160 BQB262157:BQC262160 BZX262157:BZY262160 CJT262157:CJU262160 CTP262157:CTQ262160 DDL262157:DDM262160 DNH262157:DNI262160 DXD262157:DXE262160 EGZ262157:EHA262160 EQV262157:EQW262160 FAR262157:FAS262160 FKN262157:FKO262160 FUJ262157:FUK262160 GEF262157:GEG262160 GOB262157:GOC262160 GXX262157:GXY262160 HHT262157:HHU262160 HRP262157:HRQ262160 IBL262157:IBM262160 ILH262157:ILI262160 IVD262157:IVE262160 JEZ262157:JFA262160 JOV262157:JOW262160 JYR262157:JYS262160 KIN262157:KIO262160 KSJ262157:KSK262160 LCF262157:LCG262160 LMB262157:LMC262160 LVX262157:LVY262160 MFT262157:MFU262160 MPP262157:MPQ262160 MZL262157:MZM262160 NJH262157:NJI262160 NTD262157:NTE262160 OCZ262157:ODA262160 OMV262157:OMW262160 OWR262157:OWS262160 PGN262157:PGO262160 PQJ262157:PQK262160 QAF262157:QAG262160 QKB262157:QKC262160 QTX262157:QTY262160 RDT262157:RDU262160 RNP262157:RNQ262160 RXL262157:RXM262160 SHH262157:SHI262160 SRD262157:SRE262160 TAZ262157:TBA262160 TKV262157:TKW262160 TUR262157:TUS262160 UEN262157:UEO262160 UOJ262157:UOK262160 UYF262157:UYG262160 VIB262157:VIC262160 VRX262157:VRY262160 WBT262157:WBU262160 WLP262157:WLQ262160 WVL262157:WVM262160 D327693:E327696 IZ327693:JA327696 SV327693:SW327696 ACR327693:ACS327696 AMN327693:AMO327696 AWJ327693:AWK327696 BGF327693:BGG327696 BQB327693:BQC327696 BZX327693:BZY327696 CJT327693:CJU327696 CTP327693:CTQ327696 DDL327693:DDM327696 DNH327693:DNI327696 DXD327693:DXE327696 EGZ327693:EHA327696 EQV327693:EQW327696 FAR327693:FAS327696 FKN327693:FKO327696 FUJ327693:FUK327696 GEF327693:GEG327696 GOB327693:GOC327696 GXX327693:GXY327696 HHT327693:HHU327696 HRP327693:HRQ327696 IBL327693:IBM327696 ILH327693:ILI327696 IVD327693:IVE327696 JEZ327693:JFA327696 JOV327693:JOW327696 JYR327693:JYS327696 KIN327693:KIO327696 KSJ327693:KSK327696 LCF327693:LCG327696 LMB327693:LMC327696 LVX327693:LVY327696 MFT327693:MFU327696 MPP327693:MPQ327696 MZL327693:MZM327696 NJH327693:NJI327696 NTD327693:NTE327696 OCZ327693:ODA327696 OMV327693:OMW327696 OWR327693:OWS327696 PGN327693:PGO327696 PQJ327693:PQK327696 QAF327693:QAG327696 QKB327693:QKC327696 QTX327693:QTY327696 RDT327693:RDU327696 RNP327693:RNQ327696 RXL327693:RXM327696 SHH327693:SHI327696 SRD327693:SRE327696 TAZ327693:TBA327696 TKV327693:TKW327696 TUR327693:TUS327696 UEN327693:UEO327696 UOJ327693:UOK327696 UYF327693:UYG327696 VIB327693:VIC327696 VRX327693:VRY327696 WBT327693:WBU327696 WLP327693:WLQ327696 WVL327693:WVM327696 D393229:E393232 IZ393229:JA393232 SV393229:SW393232 ACR393229:ACS393232 AMN393229:AMO393232 AWJ393229:AWK393232 BGF393229:BGG393232 BQB393229:BQC393232 BZX393229:BZY393232 CJT393229:CJU393232 CTP393229:CTQ393232 DDL393229:DDM393232 DNH393229:DNI393232 DXD393229:DXE393232 EGZ393229:EHA393232 EQV393229:EQW393232 FAR393229:FAS393232 FKN393229:FKO393232 FUJ393229:FUK393232 GEF393229:GEG393232 GOB393229:GOC393232 GXX393229:GXY393232 HHT393229:HHU393232 HRP393229:HRQ393232 IBL393229:IBM393232 ILH393229:ILI393232 IVD393229:IVE393232 JEZ393229:JFA393232 JOV393229:JOW393232 JYR393229:JYS393232 KIN393229:KIO393232 KSJ393229:KSK393232 LCF393229:LCG393232 LMB393229:LMC393232 LVX393229:LVY393232 MFT393229:MFU393232 MPP393229:MPQ393232 MZL393229:MZM393232 NJH393229:NJI393232 NTD393229:NTE393232 OCZ393229:ODA393232 OMV393229:OMW393232 OWR393229:OWS393232 PGN393229:PGO393232 PQJ393229:PQK393232 QAF393229:QAG393232 QKB393229:QKC393232 QTX393229:QTY393232 RDT393229:RDU393232 RNP393229:RNQ393232 RXL393229:RXM393232 SHH393229:SHI393232 SRD393229:SRE393232 TAZ393229:TBA393232 TKV393229:TKW393232 TUR393229:TUS393232 UEN393229:UEO393232 UOJ393229:UOK393232 UYF393229:UYG393232 VIB393229:VIC393232 VRX393229:VRY393232 WBT393229:WBU393232 WLP393229:WLQ393232 WVL393229:WVM393232 D458765:E458768 IZ458765:JA458768 SV458765:SW458768 ACR458765:ACS458768 AMN458765:AMO458768 AWJ458765:AWK458768 BGF458765:BGG458768 BQB458765:BQC458768 BZX458765:BZY458768 CJT458765:CJU458768 CTP458765:CTQ458768 DDL458765:DDM458768 DNH458765:DNI458768 DXD458765:DXE458768 EGZ458765:EHA458768 EQV458765:EQW458768 FAR458765:FAS458768 FKN458765:FKO458768 FUJ458765:FUK458768 GEF458765:GEG458768 GOB458765:GOC458768 GXX458765:GXY458768 HHT458765:HHU458768 HRP458765:HRQ458768 IBL458765:IBM458768 ILH458765:ILI458768 IVD458765:IVE458768 JEZ458765:JFA458768 JOV458765:JOW458768 JYR458765:JYS458768 KIN458765:KIO458768 KSJ458765:KSK458768 LCF458765:LCG458768 LMB458765:LMC458768 LVX458765:LVY458768 MFT458765:MFU458768 MPP458765:MPQ458768 MZL458765:MZM458768 NJH458765:NJI458768 NTD458765:NTE458768 OCZ458765:ODA458768 OMV458765:OMW458768 OWR458765:OWS458768 PGN458765:PGO458768 PQJ458765:PQK458768 QAF458765:QAG458768 QKB458765:QKC458768 QTX458765:QTY458768 RDT458765:RDU458768 RNP458765:RNQ458768 RXL458765:RXM458768 SHH458765:SHI458768 SRD458765:SRE458768 TAZ458765:TBA458768 TKV458765:TKW458768 TUR458765:TUS458768 UEN458765:UEO458768 UOJ458765:UOK458768 UYF458765:UYG458768 VIB458765:VIC458768 VRX458765:VRY458768 WBT458765:WBU458768 WLP458765:WLQ458768 WVL458765:WVM458768 D524301:E524304 IZ524301:JA524304 SV524301:SW524304 ACR524301:ACS524304 AMN524301:AMO524304 AWJ524301:AWK524304 BGF524301:BGG524304 BQB524301:BQC524304 BZX524301:BZY524304 CJT524301:CJU524304 CTP524301:CTQ524304 DDL524301:DDM524304 DNH524301:DNI524304 DXD524301:DXE524304 EGZ524301:EHA524304 EQV524301:EQW524304 FAR524301:FAS524304 FKN524301:FKO524304 FUJ524301:FUK524304 GEF524301:GEG524304 GOB524301:GOC524304 GXX524301:GXY524304 HHT524301:HHU524304 HRP524301:HRQ524304 IBL524301:IBM524304 ILH524301:ILI524304 IVD524301:IVE524304 JEZ524301:JFA524304 JOV524301:JOW524304 JYR524301:JYS524304 KIN524301:KIO524304 KSJ524301:KSK524304 LCF524301:LCG524304 LMB524301:LMC524304 LVX524301:LVY524304 MFT524301:MFU524304 MPP524301:MPQ524304 MZL524301:MZM524304 NJH524301:NJI524304 NTD524301:NTE524304 OCZ524301:ODA524304 OMV524301:OMW524304 OWR524301:OWS524304 PGN524301:PGO524304 PQJ524301:PQK524304 QAF524301:QAG524304 QKB524301:QKC524304 QTX524301:QTY524304 RDT524301:RDU524304 RNP524301:RNQ524304 RXL524301:RXM524304 SHH524301:SHI524304 SRD524301:SRE524304 TAZ524301:TBA524304 TKV524301:TKW524304 TUR524301:TUS524304 UEN524301:UEO524304 UOJ524301:UOK524304 UYF524301:UYG524304 VIB524301:VIC524304 VRX524301:VRY524304 WBT524301:WBU524304 WLP524301:WLQ524304 WVL524301:WVM524304 D589837:E589840 IZ589837:JA589840 SV589837:SW589840 ACR589837:ACS589840 AMN589837:AMO589840 AWJ589837:AWK589840 BGF589837:BGG589840 BQB589837:BQC589840 BZX589837:BZY589840 CJT589837:CJU589840 CTP589837:CTQ589840 DDL589837:DDM589840 DNH589837:DNI589840 DXD589837:DXE589840 EGZ589837:EHA589840 EQV589837:EQW589840 FAR589837:FAS589840 FKN589837:FKO589840 FUJ589837:FUK589840 GEF589837:GEG589840 GOB589837:GOC589840 GXX589837:GXY589840 HHT589837:HHU589840 HRP589837:HRQ589840 IBL589837:IBM589840 ILH589837:ILI589840 IVD589837:IVE589840 JEZ589837:JFA589840 JOV589837:JOW589840 JYR589837:JYS589840 KIN589837:KIO589840 KSJ589837:KSK589840 LCF589837:LCG589840 LMB589837:LMC589840 LVX589837:LVY589840 MFT589837:MFU589840 MPP589837:MPQ589840 MZL589837:MZM589840 NJH589837:NJI589840 NTD589837:NTE589840 OCZ589837:ODA589840 OMV589837:OMW589840 OWR589837:OWS589840 PGN589837:PGO589840 PQJ589837:PQK589840 QAF589837:QAG589840 QKB589837:QKC589840 QTX589837:QTY589840 RDT589837:RDU589840 RNP589837:RNQ589840 RXL589837:RXM589840 SHH589837:SHI589840 SRD589837:SRE589840 TAZ589837:TBA589840 TKV589837:TKW589840 TUR589837:TUS589840 UEN589837:UEO589840 UOJ589837:UOK589840 UYF589837:UYG589840 VIB589837:VIC589840 VRX589837:VRY589840 WBT589837:WBU589840 WLP589837:WLQ589840 WVL589837:WVM589840 D655373:E655376 IZ655373:JA655376 SV655373:SW655376 ACR655373:ACS655376 AMN655373:AMO655376 AWJ655373:AWK655376 BGF655373:BGG655376 BQB655373:BQC655376 BZX655373:BZY655376 CJT655373:CJU655376 CTP655373:CTQ655376 DDL655373:DDM655376 DNH655373:DNI655376 DXD655373:DXE655376 EGZ655373:EHA655376 EQV655373:EQW655376 FAR655373:FAS655376 FKN655373:FKO655376 FUJ655373:FUK655376 GEF655373:GEG655376 GOB655373:GOC655376 GXX655373:GXY655376 HHT655373:HHU655376 HRP655373:HRQ655376 IBL655373:IBM655376 ILH655373:ILI655376 IVD655373:IVE655376 JEZ655373:JFA655376 JOV655373:JOW655376 JYR655373:JYS655376 KIN655373:KIO655376 KSJ655373:KSK655376 LCF655373:LCG655376 LMB655373:LMC655376 LVX655373:LVY655376 MFT655373:MFU655376 MPP655373:MPQ655376 MZL655373:MZM655376 NJH655373:NJI655376 NTD655373:NTE655376 OCZ655373:ODA655376 OMV655373:OMW655376 OWR655373:OWS655376 PGN655373:PGO655376 PQJ655373:PQK655376 QAF655373:QAG655376 QKB655373:QKC655376 QTX655373:QTY655376 RDT655373:RDU655376 RNP655373:RNQ655376 RXL655373:RXM655376 SHH655373:SHI655376 SRD655373:SRE655376 TAZ655373:TBA655376 TKV655373:TKW655376 TUR655373:TUS655376 UEN655373:UEO655376 UOJ655373:UOK655376 UYF655373:UYG655376 VIB655373:VIC655376 VRX655373:VRY655376 WBT655373:WBU655376 WLP655373:WLQ655376 WVL655373:WVM655376 D720909:E720912 IZ720909:JA720912 SV720909:SW720912 ACR720909:ACS720912 AMN720909:AMO720912 AWJ720909:AWK720912 BGF720909:BGG720912 BQB720909:BQC720912 BZX720909:BZY720912 CJT720909:CJU720912 CTP720909:CTQ720912 DDL720909:DDM720912 DNH720909:DNI720912 DXD720909:DXE720912 EGZ720909:EHA720912 EQV720909:EQW720912 FAR720909:FAS720912 FKN720909:FKO720912 FUJ720909:FUK720912 GEF720909:GEG720912 GOB720909:GOC720912 GXX720909:GXY720912 HHT720909:HHU720912 HRP720909:HRQ720912 IBL720909:IBM720912 ILH720909:ILI720912 IVD720909:IVE720912 JEZ720909:JFA720912 JOV720909:JOW720912 JYR720909:JYS720912 KIN720909:KIO720912 KSJ720909:KSK720912 LCF720909:LCG720912 LMB720909:LMC720912 LVX720909:LVY720912 MFT720909:MFU720912 MPP720909:MPQ720912 MZL720909:MZM720912 NJH720909:NJI720912 NTD720909:NTE720912 OCZ720909:ODA720912 OMV720909:OMW720912 OWR720909:OWS720912 PGN720909:PGO720912 PQJ720909:PQK720912 QAF720909:QAG720912 QKB720909:QKC720912 QTX720909:QTY720912 RDT720909:RDU720912 RNP720909:RNQ720912 RXL720909:RXM720912 SHH720909:SHI720912 SRD720909:SRE720912 TAZ720909:TBA720912 TKV720909:TKW720912 TUR720909:TUS720912 UEN720909:UEO720912 UOJ720909:UOK720912 UYF720909:UYG720912 VIB720909:VIC720912 VRX720909:VRY720912 WBT720909:WBU720912 WLP720909:WLQ720912 WVL720909:WVM720912 D786445:E786448 IZ786445:JA786448 SV786445:SW786448 ACR786445:ACS786448 AMN786445:AMO786448 AWJ786445:AWK786448 BGF786445:BGG786448 BQB786445:BQC786448 BZX786445:BZY786448 CJT786445:CJU786448 CTP786445:CTQ786448 DDL786445:DDM786448 DNH786445:DNI786448 DXD786445:DXE786448 EGZ786445:EHA786448 EQV786445:EQW786448 FAR786445:FAS786448 FKN786445:FKO786448 FUJ786445:FUK786448 GEF786445:GEG786448 GOB786445:GOC786448 GXX786445:GXY786448 HHT786445:HHU786448 HRP786445:HRQ786448 IBL786445:IBM786448 ILH786445:ILI786448 IVD786445:IVE786448 JEZ786445:JFA786448 JOV786445:JOW786448 JYR786445:JYS786448 KIN786445:KIO786448 KSJ786445:KSK786448 LCF786445:LCG786448 LMB786445:LMC786448 LVX786445:LVY786448 MFT786445:MFU786448 MPP786445:MPQ786448 MZL786445:MZM786448 NJH786445:NJI786448 NTD786445:NTE786448 OCZ786445:ODA786448 OMV786445:OMW786448 OWR786445:OWS786448 PGN786445:PGO786448 PQJ786445:PQK786448 QAF786445:QAG786448 QKB786445:QKC786448 QTX786445:QTY786448 RDT786445:RDU786448 RNP786445:RNQ786448 RXL786445:RXM786448 SHH786445:SHI786448 SRD786445:SRE786448 TAZ786445:TBA786448 TKV786445:TKW786448 TUR786445:TUS786448 UEN786445:UEO786448 UOJ786445:UOK786448 UYF786445:UYG786448 VIB786445:VIC786448 VRX786445:VRY786448 WBT786445:WBU786448 WLP786445:WLQ786448 WVL786445:WVM786448 D851981:E851984 IZ851981:JA851984 SV851981:SW851984 ACR851981:ACS851984 AMN851981:AMO851984 AWJ851981:AWK851984 BGF851981:BGG851984 BQB851981:BQC851984 BZX851981:BZY851984 CJT851981:CJU851984 CTP851981:CTQ851984 DDL851981:DDM851984 DNH851981:DNI851984 DXD851981:DXE851984 EGZ851981:EHA851984 EQV851981:EQW851984 FAR851981:FAS851984 FKN851981:FKO851984 FUJ851981:FUK851984 GEF851981:GEG851984 GOB851981:GOC851984 GXX851981:GXY851984 HHT851981:HHU851984 HRP851981:HRQ851984 IBL851981:IBM851984 ILH851981:ILI851984 IVD851981:IVE851984 JEZ851981:JFA851984 JOV851981:JOW851984 JYR851981:JYS851984 KIN851981:KIO851984 KSJ851981:KSK851984 LCF851981:LCG851984 LMB851981:LMC851984 LVX851981:LVY851984 MFT851981:MFU851984 MPP851981:MPQ851984 MZL851981:MZM851984 NJH851981:NJI851984 NTD851981:NTE851984 OCZ851981:ODA851984 OMV851981:OMW851984 OWR851981:OWS851984 PGN851981:PGO851984 PQJ851981:PQK851984 QAF851981:QAG851984 QKB851981:QKC851984 QTX851981:QTY851984 RDT851981:RDU851984 RNP851981:RNQ851984 RXL851981:RXM851984 SHH851981:SHI851984 SRD851981:SRE851984 TAZ851981:TBA851984 TKV851981:TKW851984 TUR851981:TUS851984 UEN851981:UEO851984 UOJ851981:UOK851984 UYF851981:UYG851984 VIB851981:VIC851984 VRX851981:VRY851984 WBT851981:WBU851984 WLP851981:WLQ851984 WVL851981:WVM851984 D917517:E917520 IZ917517:JA917520 SV917517:SW917520 ACR917517:ACS917520 AMN917517:AMO917520 AWJ917517:AWK917520 BGF917517:BGG917520 BQB917517:BQC917520 BZX917517:BZY917520 CJT917517:CJU917520 CTP917517:CTQ917520 DDL917517:DDM917520 DNH917517:DNI917520 DXD917517:DXE917520 EGZ917517:EHA917520 EQV917517:EQW917520 FAR917517:FAS917520 FKN917517:FKO917520 FUJ917517:FUK917520 GEF917517:GEG917520 GOB917517:GOC917520 GXX917517:GXY917520 HHT917517:HHU917520 HRP917517:HRQ917520 IBL917517:IBM917520 ILH917517:ILI917520 IVD917517:IVE917520 JEZ917517:JFA917520 JOV917517:JOW917520 JYR917517:JYS917520 KIN917517:KIO917520 KSJ917517:KSK917520 LCF917517:LCG917520 LMB917517:LMC917520 LVX917517:LVY917520 MFT917517:MFU917520 MPP917517:MPQ917520 MZL917517:MZM917520 NJH917517:NJI917520 NTD917517:NTE917520 OCZ917517:ODA917520 OMV917517:OMW917520 OWR917517:OWS917520 PGN917517:PGO917520 PQJ917517:PQK917520 QAF917517:QAG917520 QKB917517:QKC917520 QTX917517:QTY917520 RDT917517:RDU917520 RNP917517:RNQ917520 RXL917517:RXM917520 SHH917517:SHI917520 SRD917517:SRE917520 TAZ917517:TBA917520 TKV917517:TKW917520 TUR917517:TUS917520 UEN917517:UEO917520 UOJ917517:UOK917520 UYF917517:UYG917520 VIB917517:VIC917520 VRX917517:VRY917520 WBT917517:WBU917520 WLP917517:WLQ917520 WVL917517:WVM917520 D983053:E983056 IZ983053:JA983056 SV983053:SW983056 ACR983053:ACS983056 AMN983053:AMO983056 AWJ983053:AWK983056 BGF983053:BGG983056 BQB983053:BQC983056 BZX983053:BZY983056 CJT983053:CJU983056 CTP983053:CTQ983056 DDL983053:DDM983056 DNH983053:DNI983056 DXD983053:DXE983056 EGZ983053:EHA983056 EQV983053:EQW983056 FAR983053:FAS983056 FKN983053:FKO983056 FUJ983053:FUK983056 GEF983053:GEG983056 GOB983053:GOC983056 GXX983053:GXY983056 HHT983053:HHU983056 HRP983053:HRQ983056 IBL983053:IBM983056 ILH983053:ILI983056 IVD983053:IVE983056 JEZ983053:JFA983056 JOV983053:JOW983056 JYR983053:JYS983056 KIN983053:KIO983056 KSJ983053:KSK983056 LCF983053:LCG983056 LMB983053:LMC983056 LVX983053:LVY983056 MFT983053:MFU983056 MPP983053:MPQ983056 MZL983053:MZM983056 NJH983053:NJI983056 NTD983053:NTE983056 OCZ983053:ODA983056 OMV983053:OMW983056 OWR983053:OWS983056 PGN983053:PGO983056 PQJ983053:PQK983056 QAF983053:QAG983056 QKB983053:QKC983056 QTX983053:QTY983056 RDT983053:RDU983056 RNP983053:RNQ983056 RXL983053:RXM983056 SHH983053:SHI983056 SRD983053:SRE983056 TAZ983053:TBA983056 TKV983053:TKW983056 TUR983053:TUS983056 UEN983053:UEO983056 UOJ983053:UOK983056 UYF983053:UYG983056 VIB983053:VIC983056 VRX983053:VRY983056 WBT983053:WBU983056 WLP983053:WLQ983056 WVL983053:WVM983056 D18:E21 IZ18:JA21 SV18:SW21 ACR18:ACS21 AMN18:AMO21 AWJ18:AWK21 BGF18:BGG21 BQB18:BQC21 BZX18:BZY21 CJT18:CJU21 CTP18:CTQ21 DDL18:DDM21 DNH18:DNI21 DXD18:DXE21 EGZ18:EHA21 EQV18:EQW21 FAR18:FAS21 FKN18:FKO21 FUJ18:FUK21 GEF18:GEG21 GOB18:GOC21 GXX18:GXY21 HHT18:HHU21 HRP18:HRQ21 IBL18:IBM21 ILH18:ILI21 IVD18:IVE21 JEZ18:JFA21 JOV18:JOW21 JYR18:JYS21 KIN18:KIO21 KSJ18:KSK21 LCF18:LCG21 LMB18:LMC21 LVX18:LVY21 MFT18:MFU21 MPP18:MPQ21 MZL18:MZM21 NJH18:NJI21 NTD18:NTE21 OCZ18:ODA21 OMV18:OMW21 OWR18:OWS21 PGN18:PGO21 PQJ18:PQK21 QAF18:QAG21 QKB18:QKC21 QTX18:QTY21 RDT18:RDU21 RNP18:RNQ21 RXL18:RXM21 SHH18:SHI21 SRD18:SRE21 TAZ18:TBA21 TKV18:TKW21 TUR18:TUS21 UEN18:UEO21 UOJ18:UOK21 UYF18:UYG21 VIB18:VIC21 VRX18:VRY21 WBT18:WBU21 WLP18:WLQ21 WVL18:WVM21 D65554:E65557 IZ65554:JA65557 SV65554:SW65557 ACR65554:ACS65557 AMN65554:AMO65557 AWJ65554:AWK65557 BGF65554:BGG65557 BQB65554:BQC65557 BZX65554:BZY65557 CJT65554:CJU65557 CTP65554:CTQ65557 DDL65554:DDM65557 DNH65554:DNI65557 DXD65554:DXE65557 EGZ65554:EHA65557 EQV65554:EQW65557 FAR65554:FAS65557 FKN65554:FKO65557 FUJ65554:FUK65557 GEF65554:GEG65557 GOB65554:GOC65557 GXX65554:GXY65557 HHT65554:HHU65557 HRP65554:HRQ65557 IBL65554:IBM65557 ILH65554:ILI65557 IVD65554:IVE65557 JEZ65554:JFA65557 JOV65554:JOW65557 JYR65554:JYS65557 KIN65554:KIO65557 KSJ65554:KSK65557 LCF65554:LCG65557 LMB65554:LMC65557 LVX65554:LVY65557 MFT65554:MFU65557 MPP65554:MPQ65557 MZL65554:MZM65557 NJH65554:NJI65557 NTD65554:NTE65557 OCZ65554:ODA65557 OMV65554:OMW65557 OWR65554:OWS65557 PGN65554:PGO65557 PQJ65554:PQK65557 QAF65554:QAG65557 QKB65554:QKC65557 QTX65554:QTY65557 RDT65554:RDU65557 RNP65554:RNQ65557 RXL65554:RXM65557 SHH65554:SHI65557 SRD65554:SRE65557 TAZ65554:TBA65557 TKV65554:TKW65557 TUR65554:TUS65557 UEN65554:UEO65557 UOJ65554:UOK65557 UYF65554:UYG65557 VIB65554:VIC65557 VRX65554:VRY65557 WBT65554:WBU65557 WLP65554:WLQ65557 WVL65554:WVM65557 D131090:E131093 IZ131090:JA131093 SV131090:SW131093 ACR131090:ACS131093 AMN131090:AMO131093 AWJ131090:AWK131093 BGF131090:BGG131093 BQB131090:BQC131093 BZX131090:BZY131093 CJT131090:CJU131093 CTP131090:CTQ131093 DDL131090:DDM131093 DNH131090:DNI131093 DXD131090:DXE131093 EGZ131090:EHA131093 EQV131090:EQW131093 FAR131090:FAS131093 FKN131090:FKO131093 FUJ131090:FUK131093 GEF131090:GEG131093 GOB131090:GOC131093 GXX131090:GXY131093 HHT131090:HHU131093 HRP131090:HRQ131093 IBL131090:IBM131093 ILH131090:ILI131093 IVD131090:IVE131093 JEZ131090:JFA131093 JOV131090:JOW131093 JYR131090:JYS131093 KIN131090:KIO131093 KSJ131090:KSK131093 LCF131090:LCG131093 LMB131090:LMC131093 LVX131090:LVY131093 MFT131090:MFU131093 MPP131090:MPQ131093 MZL131090:MZM131093 NJH131090:NJI131093 NTD131090:NTE131093 OCZ131090:ODA131093 OMV131090:OMW131093 OWR131090:OWS131093 PGN131090:PGO131093 PQJ131090:PQK131093 QAF131090:QAG131093 QKB131090:QKC131093 QTX131090:QTY131093 RDT131090:RDU131093 RNP131090:RNQ131093 RXL131090:RXM131093 SHH131090:SHI131093 SRD131090:SRE131093 TAZ131090:TBA131093 TKV131090:TKW131093 TUR131090:TUS131093 UEN131090:UEO131093 UOJ131090:UOK131093 UYF131090:UYG131093 VIB131090:VIC131093 VRX131090:VRY131093 WBT131090:WBU131093 WLP131090:WLQ131093 WVL131090:WVM131093 D196626:E196629 IZ196626:JA196629 SV196626:SW196629 ACR196626:ACS196629 AMN196626:AMO196629 AWJ196626:AWK196629 BGF196626:BGG196629 BQB196626:BQC196629 BZX196626:BZY196629 CJT196626:CJU196629 CTP196626:CTQ196629 DDL196626:DDM196629 DNH196626:DNI196629 DXD196626:DXE196629 EGZ196626:EHA196629 EQV196626:EQW196629 FAR196626:FAS196629 FKN196626:FKO196629 FUJ196626:FUK196629 GEF196626:GEG196629 GOB196626:GOC196629 GXX196626:GXY196629 HHT196626:HHU196629 HRP196626:HRQ196629 IBL196626:IBM196629 ILH196626:ILI196629 IVD196626:IVE196629 JEZ196626:JFA196629 JOV196626:JOW196629 JYR196626:JYS196629 KIN196626:KIO196629 KSJ196626:KSK196629 LCF196626:LCG196629 LMB196626:LMC196629 LVX196626:LVY196629 MFT196626:MFU196629 MPP196626:MPQ196629 MZL196626:MZM196629 NJH196626:NJI196629 NTD196626:NTE196629 OCZ196626:ODA196629 OMV196626:OMW196629 OWR196626:OWS196629 PGN196626:PGO196629 PQJ196626:PQK196629 QAF196626:QAG196629 QKB196626:QKC196629 QTX196626:QTY196629 RDT196626:RDU196629 RNP196626:RNQ196629 RXL196626:RXM196629 SHH196626:SHI196629 SRD196626:SRE196629 TAZ196626:TBA196629 TKV196626:TKW196629 TUR196626:TUS196629 UEN196626:UEO196629 UOJ196626:UOK196629 UYF196626:UYG196629 VIB196626:VIC196629 VRX196626:VRY196629 WBT196626:WBU196629 WLP196626:WLQ196629 WVL196626:WVM196629 D262162:E262165 IZ262162:JA262165 SV262162:SW262165 ACR262162:ACS262165 AMN262162:AMO262165 AWJ262162:AWK262165 BGF262162:BGG262165 BQB262162:BQC262165 BZX262162:BZY262165 CJT262162:CJU262165 CTP262162:CTQ262165 DDL262162:DDM262165 DNH262162:DNI262165 DXD262162:DXE262165 EGZ262162:EHA262165 EQV262162:EQW262165 FAR262162:FAS262165 FKN262162:FKO262165 FUJ262162:FUK262165 GEF262162:GEG262165 GOB262162:GOC262165 GXX262162:GXY262165 HHT262162:HHU262165 HRP262162:HRQ262165 IBL262162:IBM262165 ILH262162:ILI262165 IVD262162:IVE262165 JEZ262162:JFA262165 JOV262162:JOW262165 JYR262162:JYS262165 KIN262162:KIO262165 KSJ262162:KSK262165 LCF262162:LCG262165 LMB262162:LMC262165 LVX262162:LVY262165 MFT262162:MFU262165 MPP262162:MPQ262165 MZL262162:MZM262165 NJH262162:NJI262165 NTD262162:NTE262165 OCZ262162:ODA262165 OMV262162:OMW262165 OWR262162:OWS262165 PGN262162:PGO262165 PQJ262162:PQK262165 QAF262162:QAG262165 QKB262162:QKC262165 QTX262162:QTY262165 RDT262162:RDU262165 RNP262162:RNQ262165 RXL262162:RXM262165 SHH262162:SHI262165 SRD262162:SRE262165 TAZ262162:TBA262165 TKV262162:TKW262165 TUR262162:TUS262165 UEN262162:UEO262165 UOJ262162:UOK262165 UYF262162:UYG262165 VIB262162:VIC262165 VRX262162:VRY262165 WBT262162:WBU262165 WLP262162:WLQ262165 WVL262162:WVM262165 D327698:E327701 IZ327698:JA327701 SV327698:SW327701 ACR327698:ACS327701 AMN327698:AMO327701 AWJ327698:AWK327701 BGF327698:BGG327701 BQB327698:BQC327701 BZX327698:BZY327701 CJT327698:CJU327701 CTP327698:CTQ327701 DDL327698:DDM327701 DNH327698:DNI327701 DXD327698:DXE327701 EGZ327698:EHA327701 EQV327698:EQW327701 FAR327698:FAS327701 FKN327698:FKO327701 FUJ327698:FUK327701 GEF327698:GEG327701 GOB327698:GOC327701 GXX327698:GXY327701 HHT327698:HHU327701 HRP327698:HRQ327701 IBL327698:IBM327701 ILH327698:ILI327701 IVD327698:IVE327701 JEZ327698:JFA327701 JOV327698:JOW327701 JYR327698:JYS327701 KIN327698:KIO327701 KSJ327698:KSK327701 LCF327698:LCG327701 LMB327698:LMC327701 LVX327698:LVY327701 MFT327698:MFU327701 MPP327698:MPQ327701 MZL327698:MZM327701 NJH327698:NJI327701 NTD327698:NTE327701 OCZ327698:ODA327701 OMV327698:OMW327701 OWR327698:OWS327701 PGN327698:PGO327701 PQJ327698:PQK327701 QAF327698:QAG327701 QKB327698:QKC327701 QTX327698:QTY327701 RDT327698:RDU327701 RNP327698:RNQ327701 RXL327698:RXM327701 SHH327698:SHI327701 SRD327698:SRE327701 TAZ327698:TBA327701 TKV327698:TKW327701 TUR327698:TUS327701 UEN327698:UEO327701 UOJ327698:UOK327701 UYF327698:UYG327701 VIB327698:VIC327701 VRX327698:VRY327701 WBT327698:WBU327701 WLP327698:WLQ327701 WVL327698:WVM327701 D393234:E393237 IZ393234:JA393237 SV393234:SW393237 ACR393234:ACS393237 AMN393234:AMO393237 AWJ393234:AWK393237 BGF393234:BGG393237 BQB393234:BQC393237 BZX393234:BZY393237 CJT393234:CJU393237 CTP393234:CTQ393237 DDL393234:DDM393237 DNH393234:DNI393237 DXD393234:DXE393237 EGZ393234:EHA393237 EQV393234:EQW393237 FAR393234:FAS393237 FKN393234:FKO393237 FUJ393234:FUK393237 GEF393234:GEG393237 GOB393234:GOC393237 GXX393234:GXY393237 HHT393234:HHU393237 HRP393234:HRQ393237 IBL393234:IBM393237 ILH393234:ILI393237 IVD393234:IVE393237 JEZ393234:JFA393237 JOV393234:JOW393237 JYR393234:JYS393237 KIN393234:KIO393237 KSJ393234:KSK393237 LCF393234:LCG393237 LMB393234:LMC393237 LVX393234:LVY393237 MFT393234:MFU393237 MPP393234:MPQ393237 MZL393234:MZM393237 NJH393234:NJI393237 NTD393234:NTE393237 OCZ393234:ODA393237 OMV393234:OMW393237 OWR393234:OWS393237 PGN393234:PGO393237 PQJ393234:PQK393237 QAF393234:QAG393237 QKB393234:QKC393237 QTX393234:QTY393237 RDT393234:RDU393237 RNP393234:RNQ393237 RXL393234:RXM393237 SHH393234:SHI393237 SRD393234:SRE393237 TAZ393234:TBA393237 TKV393234:TKW393237 TUR393234:TUS393237 UEN393234:UEO393237 UOJ393234:UOK393237 UYF393234:UYG393237 VIB393234:VIC393237 VRX393234:VRY393237 WBT393234:WBU393237 WLP393234:WLQ393237 WVL393234:WVM393237 D458770:E458773 IZ458770:JA458773 SV458770:SW458773 ACR458770:ACS458773 AMN458770:AMO458773 AWJ458770:AWK458773 BGF458770:BGG458773 BQB458770:BQC458773 BZX458770:BZY458773 CJT458770:CJU458773 CTP458770:CTQ458773 DDL458770:DDM458773 DNH458770:DNI458773 DXD458770:DXE458773 EGZ458770:EHA458773 EQV458770:EQW458773 FAR458770:FAS458773 FKN458770:FKO458773 FUJ458770:FUK458773 GEF458770:GEG458773 GOB458770:GOC458773 GXX458770:GXY458773 HHT458770:HHU458773 HRP458770:HRQ458773 IBL458770:IBM458773 ILH458770:ILI458773 IVD458770:IVE458773 JEZ458770:JFA458773 JOV458770:JOW458773 JYR458770:JYS458773 KIN458770:KIO458773 KSJ458770:KSK458773 LCF458770:LCG458773 LMB458770:LMC458773 LVX458770:LVY458773 MFT458770:MFU458773 MPP458770:MPQ458773 MZL458770:MZM458773 NJH458770:NJI458773 NTD458770:NTE458773 OCZ458770:ODA458773 OMV458770:OMW458773 OWR458770:OWS458773 PGN458770:PGO458773 PQJ458770:PQK458773 QAF458770:QAG458773 QKB458770:QKC458773 QTX458770:QTY458773 RDT458770:RDU458773 RNP458770:RNQ458773 RXL458770:RXM458773 SHH458770:SHI458773 SRD458770:SRE458773 TAZ458770:TBA458773 TKV458770:TKW458773 TUR458770:TUS458773 UEN458770:UEO458773 UOJ458770:UOK458773 UYF458770:UYG458773 VIB458770:VIC458773 VRX458770:VRY458773 WBT458770:WBU458773 WLP458770:WLQ458773 WVL458770:WVM458773 D524306:E524309 IZ524306:JA524309 SV524306:SW524309 ACR524306:ACS524309 AMN524306:AMO524309 AWJ524306:AWK524309 BGF524306:BGG524309 BQB524306:BQC524309 BZX524306:BZY524309 CJT524306:CJU524309 CTP524306:CTQ524309 DDL524306:DDM524309 DNH524306:DNI524309 DXD524306:DXE524309 EGZ524306:EHA524309 EQV524306:EQW524309 FAR524306:FAS524309 FKN524306:FKO524309 FUJ524306:FUK524309 GEF524306:GEG524309 GOB524306:GOC524309 GXX524306:GXY524309 HHT524306:HHU524309 HRP524306:HRQ524309 IBL524306:IBM524309 ILH524306:ILI524309 IVD524306:IVE524309 JEZ524306:JFA524309 JOV524306:JOW524309 JYR524306:JYS524309 KIN524306:KIO524309 KSJ524306:KSK524309 LCF524306:LCG524309 LMB524306:LMC524309 LVX524306:LVY524309 MFT524306:MFU524309 MPP524306:MPQ524309 MZL524306:MZM524309 NJH524306:NJI524309 NTD524306:NTE524309 OCZ524306:ODA524309 OMV524306:OMW524309 OWR524306:OWS524309 PGN524306:PGO524309 PQJ524306:PQK524309 QAF524306:QAG524309 QKB524306:QKC524309 QTX524306:QTY524309 RDT524306:RDU524309 RNP524306:RNQ524309 RXL524306:RXM524309 SHH524306:SHI524309 SRD524306:SRE524309 TAZ524306:TBA524309 TKV524306:TKW524309 TUR524306:TUS524309 UEN524306:UEO524309 UOJ524306:UOK524309 UYF524306:UYG524309 VIB524306:VIC524309 VRX524306:VRY524309 WBT524306:WBU524309 WLP524306:WLQ524309 WVL524306:WVM524309 D589842:E589845 IZ589842:JA589845 SV589842:SW589845 ACR589842:ACS589845 AMN589842:AMO589845 AWJ589842:AWK589845 BGF589842:BGG589845 BQB589842:BQC589845 BZX589842:BZY589845 CJT589842:CJU589845 CTP589842:CTQ589845 DDL589842:DDM589845 DNH589842:DNI589845 DXD589842:DXE589845 EGZ589842:EHA589845 EQV589842:EQW589845 FAR589842:FAS589845 FKN589842:FKO589845 FUJ589842:FUK589845 GEF589842:GEG589845 GOB589842:GOC589845 GXX589842:GXY589845 HHT589842:HHU589845 HRP589842:HRQ589845 IBL589842:IBM589845 ILH589842:ILI589845 IVD589842:IVE589845 JEZ589842:JFA589845 JOV589842:JOW589845 JYR589842:JYS589845 KIN589842:KIO589845 KSJ589842:KSK589845 LCF589842:LCG589845 LMB589842:LMC589845 LVX589842:LVY589845 MFT589842:MFU589845 MPP589842:MPQ589845 MZL589842:MZM589845 NJH589842:NJI589845 NTD589842:NTE589845 OCZ589842:ODA589845 OMV589842:OMW589845 OWR589842:OWS589845 PGN589842:PGO589845 PQJ589842:PQK589845 QAF589842:QAG589845 QKB589842:QKC589845 QTX589842:QTY589845 RDT589842:RDU589845 RNP589842:RNQ589845 RXL589842:RXM589845 SHH589842:SHI589845 SRD589842:SRE589845 TAZ589842:TBA589845 TKV589842:TKW589845 TUR589842:TUS589845 UEN589842:UEO589845 UOJ589842:UOK589845 UYF589842:UYG589845 VIB589842:VIC589845 VRX589842:VRY589845 WBT589842:WBU589845 WLP589842:WLQ589845 WVL589842:WVM589845 D655378:E655381 IZ655378:JA655381 SV655378:SW655381 ACR655378:ACS655381 AMN655378:AMO655381 AWJ655378:AWK655381 BGF655378:BGG655381 BQB655378:BQC655381 BZX655378:BZY655381 CJT655378:CJU655381 CTP655378:CTQ655381 DDL655378:DDM655381 DNH655378:DNI655381 DXD655378:DXE655381 EGZ655378:EHA655381 EQV655378:EQW655381 FAR655378:FAS655381 FKN655378:FKO655381 FUJ655378:FUK655381 GEF655378:GEG655381 GOB655378:GOC655381 GXX655378:GXY655381 HHT655378:HHU655381 HRP655378:HRQ655381 IBL655378:IBM655381 ILH655378:ILI655381 IVD655378:IVE655381 JEZ655378:JFA655381 JOV655378:JOW655381 JYR655378:JYS655381 KIN655378:KIO655381 KSJ655378:KSK655381 LCF655378:LCG655381 LMB655378:LMC655381 LVX655378:LVY655381 MFT655378:MFU655381 MPP655378:MPQ655381 MZL655378:MZM655381 NJH655378:NJI655381 NTD655378:NTE655381 OCZ655378:ODA655381 OMV655378:OMW655381 OWR655378:OWS655381 PGN655378:PGO655381 PQJ655378:PQK655381 QAF655378:QAG655381 QKB655378:QKC655381 QTX655378:QTY655381 RDT655378:RDU655381 RNP655378:RNQ655381 RXL655378:RXM655381 SHH655378:SHI655381 SRD655378:SRE655381 TAZ655378:TBA655381 TKV655378:TKW655381 TUR655378:TUS655381 UEN655378:UEO655381 UOJ655378:UOK655381 UYF655378:UYG655381 VIB655378:VIC655381 VRX655378:VRY655381 WBT655378:WBU655381 WLP655378:WLQ655381 WVL655378:WVM655381 D720914:E720917 IZ720914:JA720917 SV720914:SW720917 ACR720914:ACS720917 AMN720914:AMO720917 AWJ720914:AWK720917 BGF720914:BGG720917 BQB720914:BQC720917 BZX720914:BZY720917 CJT720914:CJU720917 CTP720914:CTQ720917 DDL720914:DDM720917 DNH720914:DNI720917 DXD720914:DXE720917 EGZ720914:EHA720917 EQV720914:EQW720917 FAR720914:FAS720917 FKN720914:FKO720917 FUJ720914:FUK720917 GEF720914:GEG720917 GOB720914:GOC720917 GXX720914:GXY720917 HHT720914:HHU720917 HRP720914:HRQ720917 IBL720914:IBM720917 ILH720914:ILI720917 IVD720914:IVE720917 JEZ720914:JFA720917 JOV720914:JOW720917 JYR720914:JYS720917 KIN720914:KIO720917 KSJ720914:KSK720917 LCF720914:LCG720917 LMB720914:LMC720917 LVX720914:LVY720917 MFT720914:MFU720917 MPP720914:MPQ720917 MZL720914:MZM720917 NJH720914:NJI720917 NTD720914:NTE720917 OCZ720914:ODA720917 OMV720914:OMW720917 OWR720914:OWS720917 PGN720914:PGO720917 PQJ720914:PQK720917 QAF720914:QAG720917 QKB720914:QKC720917 QTX720914:QTY720917 RDT720914:RDU720917 RNP720914:RNQ720917 RXL720914:RXM720917 SHH720914:SHI720917 SRD720914:SRE720917 TAZ720914:TBA720917 TKV720914:TKW720917 TUR720914:TUS720917 UEN720914:UEO720917 UOJ720914:UOK720917 UYF720914:UYG720917 VIB720914:VIC720917 VRX720914:VRY720917 WBT720914:WBU720917 WLP720914:WLQ720917 WVL720914:WVM720917 D786450:E786453 IZ786450:JA786453 SV786450:SW786453 ACR786450:ACS786453 AMN786450:AMO786453 AWJ786450:AWK786453 BGF786450:BGG786453 BQB786450:BQC786453 BZX786450:BZY786453 CJT786450:CJU786453 CTP786450:CTQ786453 DDL786450:DDM786453 DNH786450:DNI786453 DXD786450:DXE786453 EGZ786450:EHA786453 EQV786450:EQW786453 FAR786450:FAS786453 FKN786450:FKO786453 FUJ786450:FUK786453 GEF786450:GEG786453 GOB786450:GOC786453 GXX786450:GXY786453 HHT786450:HHU786453 HRP786450:HRQ786453 IBL786450:IBM786453 ILH786450:ILI786453 IVD786450:IVE786453 JEZ786450:JFA786453 JOV786450:JOW786453 JYR786450:JYS786453 KIN786450:KIO786453 KSJ786450:KSK786453 LCF786450:LCG786453 LMB786450:LMC786453 LVX786450:LVY786453 MFT786450:MFU786453 MPP786450:MPQ786453 MZL786450:MZM786453 NJH786450:NJI786453 NTD786450:NTE786453 OCZ786450:ODA786453 OMV786450:OMW786453 OWR786450:OWS786453 PGN786450:PGO786453 PQJ786450:PQK786453 QAF786450:QAG786453 QKB786450:QKC786453 QTX786450:QTY786453 RDT786450:RDU786453 RNP786450:RNQ786453 RXL786450:RXM786453 SHH786450:SHI786453 SRD786450:SRE786453 TAZ786450:TBA786453 TKV786450:TKW786453 TUR786450:TUS786453 UEN786450:UEO786453 UOJ786450:UOK786453 UYF786450:UYG786453 VIB786450:VIC786453 VRX786450:VRY786453 WBT786450:WBU786453 WLP786450:WLQ786453 WVL786450:WVM786453 D851986:E851989 IZ851986:JA851989 SV851986:SW851989 ACR851986:ACS851989 AMN851986:AMO851989 AWJ851986:AWK851989 BGF851986:BGG851989 BQB851986:BQC851989 BZX851986:BZY851989 CJT851986:CJU851989 CTP851986:CTQ851989 DDL851986:DDM851989 DNH851986:DNI851989 DXD851986:DXE851989 EGZ851986:EHA851989 EQV851986:EQW851989 FAR851986:FAS851989 FKN851986:FKO851989 FUJ851986:FUK851989 GEF851986:GEG851989 GOB851986:GOC851989 GXX851986:GXY851989 HHT851986:HHU851989 HRP851986:HRQ851989 IBL851986:IBM851989 ILH851986:ILI851989 IVD851986:IVE851989 JEZ851986:JFA851989 JOV851986:JOW851989 JYR851986:JYS851989 KIN851986:KIO851989 KSJ851986:KSK851989 LCF851986:LCG851989 LMB851986:LMC851989 LVX851986:LVY851989 MFT851986:MFU851989 MPP851986:MPQ851989 MZL851986:MZM851989 NJH851986:NJI851989 NTD851986:NTE851989 OCZ851986:ODA851989 OMV851986:OMW851989 OWR851986:OWS851989 PGN851986:PGO851989 PQJ851986:PQK851989 QAF851986:QAG851989 QKB851986:QKC851989 QTX851986:QTY851989 RDT851986:RDU851989 RNP851986:RNQ851989 RXL851986:RXM851989 SHH851986:SHI851989 SRD851986:SRE851989 TAZ851986:TBA851989 TKV851986:TKW851989 TUR851986:TUS851989 UEN851986:UEO851989 UOJ851986:UOK851989 UYF851986:UYG851989 VIB851986:VIC851989 VRX851986:VRY851989 WBT851986:WBU851989 WLP851986:WLQ851989 WVL851986:WVM851989 D917522:E917525 IZ917522:JA917525 SV917522:SW917525 ACR917522:ACS917525 AMN917522:AMO917525 AWJ917522:AWK917525 BGF917522:BGG917525 BQB917522:BQC917525 BZX917522:BZY917525 CJT917522:CJU917525 CTP917522:CTQ917525 DDL917522:DDM917525 DNH917522:DNI917525 DXD917522:DXE917525 EGZ917522:EHA917525 EQV917522:EQW917525 FAR917522:FAS917525 FKN917522:FKO917525 FUJ917522:FUK917525 GEF917522:GEG917525 GOB917522:GOC917525 GXX917522:GXY917525 HHT917522:HHU917525 HRP917522:HRQ917525 IBL917522:IBM917525 ILH917522:ILI917525 IVD917522:IVE917525 JEZ917522:JFA917525 JOV917522:JOW917525 JYR917522:JYS917525 KIN917522:KIO917525 KSJ917522:KSK917525 LCF917522:LCG917525 LMB917522:LMC917525 LVX917522:LVY917525 MFT917522:MFU917525 MPP917522:MPQ917525 MZL917522:MZM917525 NJH917522:NJI917525 NTD917522:NTE917525 OCZ917522:ODA917525 OMV917522:OMW917525 OWR917522:OWS917525 PGN917522:PGO917525 PQJ917522:PQK917525 QAF917522:QAG917525 QKB917522:QKC917525 QTX917522:QTY917525 RDT917522:RDU917525 RNP917522:RNQ917525 RXL917522:RXM917525 SHH917522:SHI917525 SRD917522:SRE917525 TAZ917522:TBA917525 TKV917522:TKW917525 TUR917522:TUS917525 UEN917522:UEO917525 UOJ917522:UOK917525 UYF917522:UYG917525 VIB917522:VIC917525 VRX917522:VRY917525 WBT917522:WBU917525 WLP917522:WLQ917525 WVL917522:WVM917525 D983058:E983061 IZ983058:JA983061 SV983058:SW983061 ACR983058:ACS983061 AMN983058:AMO983061 AWJ983058:AWK983061 BGF983058:BGG983061 BQB983058:BQC983061 BZX983058:BZY983061 CJT983058:CJU983061 CTP983058:CTQ983061 DDL983058:DDM983061 DNH983058:DNI983061 DXD983058:DXE983061 EGZ983058:EHA983061 EQV983058:EQW983061 FAR983058:FAS983061 FKN983058:FKO983061 FUJ983058:FUK983061 GEF983058:GEG983061 GOB983058:GOC983061 GXX983058:GXY983061 HHT983058:HHU983061 HRP983058:HRQ983061 IBL983058:IBM983061 ILH983058:ILI983061 IVD983058:IVE983061 JEZ983058:JFA983061 JOV983058:JOW983061 JYR983058:JYS983061 KIN983058:KIO983061 KSJ983058:KSK983061 LCF983058:LCG983061 LMB983058:LMC983061 LVX983058:LVY983061 MFT983058:MFU983061 MPP983058:MPQ983061 MZL983058:MZM983061 NJH983058:NJI983061 NTD983058:NTE983061 OCZ983058:ODA983061 OMV983058:OMW983061 OWR983058:OWS983061 PGN983058:PGO983061 PQJ983058:PQK983061 QAF983058:QAG983061 QKB983058:QKC983061 QTX983058:QTY983061 RDT983058:RDU983061 RNP983058:RNQ983061 RXL983058:RXM983061 SHH983058:SHI983061 SRD983058:SRE983061 TAZ983058:TBA983061 TKV983058:TKW983061 TUR983058:TUS983061 UEN983058:UEO983061 UOJ983058:UOK983061 UYF983058:UYG983061 VIB983058:VIC983061 VRX983058:VRY983061 WBT983058:WBU983061 WLP983058:WLQ983061 WVL983058:WVM983061 D23:E26 IZ23:JA26 SV23:SW26 ACR23:ACS26 AMN23:AMO26 AWJ23:AWK26 BGF23:BGG26 BQB23:BQC26 BZX23:BZY26 CJT23:CJU26 CTP23:CTQ26 DDL23:DDM26 DNH23:DNI26 DXD23:DXE26 EGZ23:EHA26 EQV23:EQW26 FAR23:FAS26 FKN23:FKO26 FUJ23:FUK26 GEF23:GEG26 GOB23:GOC26 GXX23:GXY26 HHT23:HHU26 HRP23:HRQ26 IBL23:IBM26 ILH23:ILI26 IVD23:IVE26 JEZ23:JFA26 JOV23:JOW26 JYR23:JYS26 KIN23:KIO26 KSJ23:KSK26 LCF23:LCG26 LMB23:LMC26 LVX23:LVY26 MFT23:MFU26 MPP23:MPQ26 MZL23:MZM26 NJH23:NJI26 NTD23:NTE26 OCZ23:ODA26 OMV23:OMW26 OWR23:OWS26 PGN23:PGO26 PQJ23:PQK26 QAF23:QAG26 QKB23:QKC26 QTX23:QTY26 RDT23:RDU26 RNP23:RNQ26 RXL23:RXM26 SHH23:SHI26 SRD23:SRE26 TAZ23:TBA26 TKV23:TKW26 TUR23:TUS26 UEN23:UEO26 UOJ23:UOK26 UYF23:UYG26 VIB23:VIC26 VRX23:VRY26 WBT23:WBU26 WLP23:WLQ26 WVL23:WVM26 D65559:E65562 IZ65559:JA65562 SV65559:SW65562 ACR65559:ACS65562 AMN65559:AMO65562 AWJ65559:AWK65562 BGF65559:BGG65562 BQB65559:BQC65562 BZX65559:BZY65562 CJT65559:CJU65562 CTP65559:CTQ65562 DDL65559:DDM65562 DNH65559:DNI65562 DXD65559:DXE65562 EGZ65559:EHA65562 EQV65559:EQW65562 FAR65559:FAS65562 FKN65559:FKO65562 FUJ65559:FUK65562 GEF65559:GEG65562 GOB65559:GOC65562 GXX65559:GXY65562 HHT65559:HHU65562 HRP65559:HRQ65562 IBL65559:IBM65562 ILH65559:ILI65562 IVD65559:IVE65562 JEZ65559:JFA65562 JOV65559:JOW65562 JYR65559:JYS65562 KIN65559:KIO65562 KSJ65559:KSK65562 LCF65559:LCG65562 LMB65559:LMC65562 LVX65559:LVY65562 MFT65559:MFU65562 MPP65559:MPQ65562 MZL65559:MZM65562 NJH65559:NJI65562 NTD65559:NTE65562 OCZ65559:ODA65562 OMV65559:OMW65562 OWR65559:OWS65562 PGN65559:PGO65562 PQJ65559:PQK65562 QAF65559:QAG65562 QKB65559:QKC65562 QTX65559:QTY65562 RDT65559:RDU65562 RNP65559:RNQ65562 RXL65559:RXM65562 SHH65559:SHI65562 SRD65559:SRE65562 TAZ65559:TBA65562 TKV65559:TKW65562 TUR65559:TUS65562 UEN65559:UEO65562 UOJ65559:UOK65562 UYF65559:UYG65562 VIB65559:VIC65562 VRX65559:VRY65562 WBT65559:WBU65562 WLP65559:WLQ65562 WVL65559:WVM65562 D131095:E131098 IZ131095:JA131098 SV131095:SW131098 ACR131095:ACS131098 AMN131095:AMO131098 AWJ131095:AWK131098 BGF131095:BGG131098 BQB131095:BQC131098 BZX131095:BZY131098 CJT131095:CJU131098 CTP131095:CTQ131098 DDL131095:DDM131098 DNH131095:DNI131098 DXD131095:DXE131098 EGZ131095:EHA131098 EQV131095:EQW131098 FAR131095:FAS131098 FKN131095:FKO131098 FUJ131095:FUK131098 GEF131095:GEG131098 GOB131095:GOC131098 GXX131095:GXY131098 HHT131095:HHU131098 HRP131095:HRQ131098 IBL131095:IBM131098 ILH131095:ILI131098 IVD131095:IVE131098 JEZ131095:JFA131098 JOV131095:JOW131098 JYR131095:JYS131098 KIN131095:KIO131098 KSJ131095:KSK131098 LCF131095:LCG131098 LMB131095:LMC131098 LVX131095:LVY131098 MFT131095:MFU131098 MPP131095:MPQ131098 MZL131095:MZM131098 NJH131095:NJI131098 NTD131095:NTE131098 OCZ131095:ODA131098 OMV131095:OMW131098 OWR131095:OWS131098 PGN131095:PGO131098 PQJ131095:PQK131098 QAF131095:QAG131098 QKB131095:QKC131098 QTX131095:QTY131098 RDT131095:RDU131098 RNP131095:RNQ131098 RXL131095:RXM131098 SHH131095:SHI131098 SRD131095:SRE131098 TAZ131095:TBA131098 TKV131095:TKW131098 TUR131095:TUS131098 UEN131095:UEO131098 UOJ131095:UOK131098 UYF131095:UYG131098 VIB131095:VIC131098 VRX131095:VRY131098 WBT131095:WBU131098 WLP131095:WLQ131098 WVL131095:WVM131098 D196631:E196634 IZ196631:JA196634 SV196631:SW196634 ACR196631:ACS196634 AMN196631:AMO196634 AWJ196631:AWK196634 BGF196631:BGG196634 BQB196631:BQC196634 BZX196631:BZY196634 CJT196631:CJU196634 CTP196631:CTQ196634 DDL196631:DDM196634 DNH196631:DNI196634 DXD196631:DXE196634 EGZ196631:EHA196634 EQV196631:EQW196634 FAR196631:FAS196634 FKN196631:FKO196634 FUJ196631:FUK196634 GEF196631:GEG196634 GOB196631:GOC196634 GXX196631:GXY196634 HHT196631:HHU196634 HRP196631:HRQ196634 IBL196631:IBM196634 ILH196631:ILI196634 IVD196631:IVE196634 JEZ196631:JFA196634 JOV196631:JOW196634 JYR196631:JYS196634 KIN196631:KIO196634 KSJ196631:KSK196634 LCF196631:LCG196634 LMB196631:LMC196634 LVX196631:LVY196634 MFT196631:MFU196634 MPP196631:MPQ196634 MZL196631:MZM196634 NJH196631:NJI196634 NTD196631:NTE196634 OCZ196631:ODA196634 OMV196631:OMW196634 OWR196631:OWS196634 PGN196631:PGO196634 PQJ196631:PQK196634 QAF196631:QAG196634 QKB196631:QKC196634 QTX196631:QTY196634 RDT196631:RDU196634 RNP196631:RNQ196634 RXL196631:RXM196634 SHH196631:SHI196634 SRD196631:SRE196634 TAZ196631:TBA196634 TKV196631:TKW196634 TUR196631:TUS196634 UEN196631:UEO196634 UOJ196631:UOK196634 UYF196631:UYG196634 VIB196631:VIC196634 VRX196631:VRY196634 WBT196631:WBU196634 WLP196631:WLQ196634 WVL196631:WVM196634 D262167:E262170 IZ262167:JA262170 SV262167:SW262170 ACR262167:ACS262170 AMN262167:AMO262170 AWJ262167:AWK262170 BGF262167:BGG262170 BQB262167:BQC262170 BZX262167:BZY262170 CJT262167:CJU262170 CTP262167:CTQ262170 DDL262167:DDM262170 DNH262167:DNI262170 DXD262167:DXE262170 EGZ262167:EHA262170 EQV262167:EQW262170 FAR262167:FAS262170 FKN262167:FKO262170 FUJ262167:FUK262170 GEF262167:GEG262170 GOB262167:GOC262170 GXX262167:GXY262170 HHT262167:HHU262170 HRP262167:HRQ262170 IBL262167:IBM262170 ILH262167:ILI262170 IVD262167:IVE262170 JEZ262167:JFA262170 JOV262167:JOW262170 JYR262167:JYS262170 KIN262167:KIO262170 KSJ262167:KSK262170 LCF262167:LCG262170 LMB262167:LMC262170 LVX262167:LVY262170 MFT262167:MFU262170 MPP262167:MPQ262170 MZL262167:MZM262170 NJH262167:NJI262170 NTD262167:NTE262170 OCZ262167:ODA262170 OMV262167:OMW262170 OWR262167:OWS262170 PGN262167:PGO262170 PQJ262167:PQK262170 QAF262167:QAG262170 QKB262167:QKC262170 QTX262167:QTY262170 RDT262167:RDU262170 RNP262167:RNQ262170 RXL262167:RXM262170 SHH262167:SHI262170 SRD262167:SRE262170 TAZ262167:TBA262170 TKV262167:TKW262170 TUR262167:TUS262170 UEN262167:UEO262170 UOJ262167:UOK262170 UYF262167:UYG262170 VIB262167:VIC262170 VRX262167:VRY262170 WBT262167:WBU262170 WLP262167:WLQ262170 WVL262167:WVM262170 D327703:E327706 IZ327703:JA327706 SV327703:SW327706 ACR327703:ACS327706 AMN327703:AMO327706 AWJ327703:AWK327706 BGF327703:BGG327706 BQB327703:BQC327706 BZX327703:BZY327706 CJT327703:CJU327706 CTP327703:CTQ327706 DDL327703:DDM327706 DNH327703:DNI327706 DXD327703:DXE327706 EGZ327703:EHA327706 EQV327703:EQW327706 FAR327703:FAS327706 FKN327703:FKO327706 FUJ327703:FUK327706 GEF327703:GEG327706 GOB327703:GOC327706 GXX327703:GXY327706 HHT327703:HHU327706 HRP327703:HRQ327706 IBL327703:IBM327706 ILH327703:ILI327706 IVD327703:IVE327706 JEZ327703:JFA327706 JOV327703:JOW327706 JYR327703:JYS327706 KIN327703:KIO327706 KSJ327703:KSK327706 LCF327703:LCG327706 LMB327703:LMC327706 LVX327703:LVY327706 MFT327703:MFU327706 MPP327703:MPQ327706 MZL327703:MZM327706 NJH327703:NJI327706 NTD327703:NTE327706 OCZ327703:ODA327706 OMV327703:OMW327706 OWR327703:OWS327706 PGN327703:PGO327706 PQJ327703:PQK327706 QAF327703:QAG327706 QKB327703:QKC327706 QTX327703:QTY327706 RDT327703:RDU327706 RNP327703:RNQ327706 RXL327703:RXM327706 SHH327703:SHI327706 SRD327703:SRE327706 TAZ327703:TBA327706 TKV327703:TKW327706 TUR327703:TUS327706 UEN327703:UEO327706 UOJ327703:UOK327706 UYF327703:UYG327706 VIB327703:VIC327706 VRX327703:VRY327706 WBT327703:WBU327706 WLP327703:WLQ327706 WVL327703:WVM327706 D393239:E393242 IZ393239:JA393242 SV393239:SW393242 ACR393239:ACS393242 AMN393239:AMO393242 AWJ393239:AWK393242 BGF393239:BGG393242 BQB393239:BQC393242 BZX393239:BZY393242 CJT393239:CJU393242 CTP393239:CTQ393242 DDL393239:DDM393242 DNH393239:DNI393242 DXD393239:DXE393242 EGZ393239:EHA393242 EQV393239:EQW393242 FAR393239:FAS393242 FKN393239:FKO393242 FUJ393239:FUK393242 GEF393239:GEG393242 GOB393239:GOC393242 GXX393239:GXY393242 HHT393239:HHU393242 HRP393239:HRQ393242 IBL393239:IBM393242 ILH393239:ILI393242 IVD393239:IVE393242 JEZ393239:JFA393242 JOV393239:JOW393242 JYR393239:JYS393242 KIN393239:KIO393242 KSJ393239:KSK393242 LCF393239:LCG393242 LMB393239:LMC393242 LVX393239:LVY393242 MFT393239:MFU393242 MPP393239:MPQ393242 MZL393239:MZM393242 NJH393239:NJI393242 NTD393239:NTE393242 OCZ393239:ODA393242 OMV393239:OMW393242 OWR393239:OWS393242 PGN393239:PGO393242 PQJ393239:PQK393242 QAF393239:QAG393242 QKB393239:QKC393242 QTX393239:QTY393242 RDT393239:RDU393242 RNP393239:RNQ393242 RXL393239:RXM393242 SHH393239:SHI393242 SRD393239:SRE393242 TAZ393239:TBA393242 TKV393239:TKW393242 TUR393239:TUS393242 UEN393239:UEO393242 UOJ393239:UOK393242 UYF393239:UYG393242 VIB393239:VIC393242 VRX393239:VRY393242 WBT393239:WBU393242 WLP393239:WLQ393242 WVL393239:WVM393242 D458775:E458778 IZ458775:JA458778 SV458775:SW458778 ACR458775:ACS458778 AMN458775:AMO458778 AWJ458775:AWK458778 BGF458775:BGG458778 BQB458775:BQC458778 BZX458775:BZY458778 CJT458775:CJU458778 CTP458775:CTQ458778 DDL458775:DDM458778 DNH458775:DNI458778 DXD458775:DXE458778 EGZ458775:EHA458778 EQV458775:EQW458778 FAR458775:FAS458778 FKN458775:FKO458778 FUJ458775:FUK458778 GEF458775:GEG458778 GOB458775:GOC458778 GXX458775:GXY458778 HHT458775:HHU458778 HRP458775:HRQ458778 IBL458775:IBM458778 ILH458775:ILI458778 IVD458775:IVE458778 JEZ458775:JFA458778 JOV458775:JOW458778 JYR458775:JYS458778 KIN458775:KIO458778 KSJ458775:KSK458778 LCF458775:LCG458778 LMB458775:LMC458778 LVX458775:LVY458778 MFT458775:MFU458778 MPP458775:MPQ458778 MZL458775:MZM458778 NJH458775:NJI458778 NTD458775:NTE458778 OCZ458775:ODA458778 OMV458775:OMW458778 OWR458775:OWS458778 PGN458775:PGO458778 PQJ458775:PQK458778 QAF458775:QAG458778 QKB458775:QKC458778 QTX458775:QTY458778 RDT458775:RDU458778 RNP458775:RNQ458778 RXL458775:RXM458778 SHH458775:SHI458778 SRD458775:SRE458778 TAZ458775:TBA458778 TKV458775:TKW458778 TUR458775:TUS458778 UEN458775:UEO458778 UOJ458775:UOK458778 UYF458775:UYG458778 VIB458775:VIC458778 VRX458775:VRY458778 WBT458775:WBU458778 WLP458775:WLQ458778 WVL458775:WVM458778 D524311:E524314 IZ524311:JA524314 SV524311:SW524314 ACR524311:ACS524314 AMN524311:AMO524314 AWJ524311:AWK524314 BGF524311:BGG524314 BQB524311:BQC524314 BZX524311:BZY524314 CJT524311:CJU524314 CTP524311:CTQ524314 DDL524311:DDM524314 DNH524311:DNI524314 DXD524311:DXE524314 EGZ524311:EHA524314 EQV524311:EQW524314 FAR524311:FAS524314 FKN524311:FKO524314 FUJ524311:FUK524314 GEF524311:GEG524314 GOB524311:GOC524314 GXX524311:GXY524314 HHT524311:HHU524314 HRP524311:HRQ524314 IBL524311:IBM524314 ILH524311:ILI524314 IVD524311:IVE524314 JEZ524311:JFA524314 JOV524311:JOW524314 JYR524311:JYS524314 KIN524311:KIO524314 KSJ524311:KSK524314 LCF524311:LCG524314 LMB524311:LMC524314 LVX524311:LVY524314 MFT524311:MFU524314 MPP524311:MPQ524314 MZL524311:MZM524314 NJH524311:NJI524314 NTD524311:NTE524314 OCZ524311:ODA524314 OMV524311:OMW524314 OWR524311:OWS524314 PGN524311:PGO524314 PQJ524311:PQK524314 QAF524311:QAG524314 QKB524311:QKC524314 QTX524311:QTY524314 RDT524311:RDU524314 RNP524311:RNQ524314 RXL524311:RXM524314 SHH524311:SHI524314 SRD524311:SRE524314 TAZ524311:TBA524314 TKV524311:TKW524314 TUR524311:TUS524314 UEN524311:UEO524314 UOJ524311:UOK524314 UYF524311:UYG524314 VIB524311:VIC524314 VRX524311:VRY524314 WBT524311:WBU524314 WLP524311:WLQ524314 WVL524311:WVM524314 D589847:E589850 IZ589847:JA589850 SV589847:SW589850 ACR589847:ACS589850 AMN589847:AMO589850 AWJ589847:AWK589850 BGF589847:BGG589850 BQB589847:BQC589850 BZX589847:BZY589850 CJT589847:CJU589850 CTP589847:CTQ589850 DDL589847:DDM589850 DNH589847:DNI589850 DXD589847:DXE589850 EGZ589847:EHA589850 EQV589847:EQW589850 FAR589847:FAS589850 FKN589847:FKO589850 FUJ589847:FUK589850 GEF589847:GEG589850 GOB589847:GOC589850 GXX589847:GXY589850 HHT589847:HHU589850 HRP589847:HRQ589850 IBL589847:IBM589850 ILH589847:ILI589850 IVD589847:IVE589850 JEZ589847:JFA589850 JOV589847:JOW589850 JYR589847:JYS589850 KIN589847:KIO589850 KSJ589847:KSK589850 LCF589847:LCG589850 LMB589847:LMC589850 LVX589847:LVY589850 MFT589847:MFU589850 MPP589847:MPQ589850 MZL589847:MZM589850 NJH589847:NJI589850 NTD589847:NTE589850 OCZ589847:ODA589850 OMV589847:OMW589850 OWR589847:OWS589850 PGN589847:PGO589850 PQJ589847:PQK589850 QAF589847:QAG589850 QKB589847:QKC589850 QTX589847:QTY589850 RDT589847:RDU589850 RNP589847:RNQ589850 RXL589847:RXM589850 SHH589847:SHI589850 SRD589847:SRE589850 TAZ589847:TBA589850 TKV589847:TKW589850 TUR589847:TUS589850 UEN589847:UEO589850 UOJ589847:UOK589850 UYF589847:UYG589850 VIB589847:VIC589850 VRX589847:VRY589850 WBT589847:WBU589850 WLP589847:WLQ589850 WVL589847:WVM589850 D655383:E655386 IZ655383:JA655386 SV655383:SW655386 ACR655383:ACS655386 AMN655383:AMO655386 AWJ655383:AWK655386 BGF655383:BGG655386 BQB655383:BQC655386 BZX655383:BZY655386 CJT655383:CJU655386 CTP655383:CTQ655386 DDL655383:DDM655386 DNH655383:DNI655386 DXD655383:DXE655386 EGZ655383:EHA655386 EQV655383:EQW655386 FAR655383:FAS655386 FKN655383:FKO655386 FUJ655383:FUK655386 GEF655383:GEG655386 GOB655383:GOC655386 GXX655383:GXY655386 HHT655383:HHU655386 HRP655383:HRQ655386 IBL655383:IBM655386 ILH655383:ILI655386 IVD655383:IVE655386 JEZ655383:JFA655386 JOV655383:JOW655386 JYR655383:JYS655386 KIN655383:KIO655386 KSJ655383:KSK655386 LCF655383:LCG655386 LMB655383:LMC655386 LVX655383:LVY655386 MFT655383:MFU655386 MPP655383:MPQ655386 MZL655383:MZM655386 NJH655383:NJI655386 NTD655383:NTE655386 OCZ655383:ODA655386 OMV655383:OMW655386 OWR655383:OWS655386 PGN655383:PGO655386 PQJ655383:PQK655386 QAF655383:QAG655386 QKB655383:QKC655386 QTX655383:QTY655386 RDT655383:RDU655386 RNP655383:RNQ655386 RXL655383:RXM655386 SHH655383:SHI655386 SRD655383:SRE655386 TAZ655383:TBA655386 TKV655383:TKW655386 TUR655383:TUS655386 UEN655383:UEO655386 UOJ655383:UOK655386 UYF655383:UYG655386 VIB655383:VIC655386 VRX655383:VRY655386 WBT655383:WBU655386 WLP655383:WLQ655386 WVL655383:WVM655386 D720919:E720922 IZ720919:JA720922 SV720919:SW720922 ACR720919:ACS720922 AMN720919:AMO720922 AWJ720919:AWK720922 BGF720919:BGG720922 BQB720919:BQC720922 BZX720919:BZY720922 CJT720919:CJU720922 CTP720919:CTQ720922 DDL720919:DDM720922 DNH720919:DNI720922 DXD720919:DXE720922 EGZ720919:EHA720922 EQV720919:EQW720922 FAR720919:FAS720922 FKN720919:FKO720922 FUJ720919:FUK720922 GEF720919:GEG720922 GOB720919:GOC720922 GXX720919:GXY720922 HHT720919:HHU720922 HRP720919:HRQ720922 IBL720919:IBM720922 ILH720919:ILI720922 IVD720919:IVE720922 JEZ720919:JFA720922 JOV720919:JOW720922 JYR720919:JYS720922 KIN720919:KIO720922 KSJ720919:KSK720922 LCF720919:LCG720922 LMB720919:LMC720922 LVX720919:LVY720922 MFT720919:MFU720922 MPP720919:MPQ720922 MZL720919:MZM720922 NJH720919:NJI720922 NTD720919:NTE720922 OCZ720919:ODA720922 OMV720919:OMW720922 OWR720919:OWS720922 PGN720919:PGO720922 PQJ720919:PQK720922 QAF720919:QAG720922 QKB720919:QKC720922 QTX720919:QTY720922 RDT720919:RDU720922 RNP720919:RNQ720922 RXL720919:RXM720922 SHH720919:SHI720922 SRD720919:SRE720922 TAZ720919:TBA720922 TKV720919:TKW720922 TUR720919:TUS720922 UEN720919:UEO720922 UOJ720919:UOK720922 UYF720919:UYG720922 VIB720919:VIC720922 VRX720919:VRY720922 WBT720919:WBU720922 WLP720919:WLQ720922 WVL720919:WVM720922 D786455:E786458 IZ786455:JA786458 SV786455:SW786458 ACR786455:ACS786458 AMN786455:AMO786458 AWJ786455:AWK786458 BGF786455:BGG786458 BQB786455:BQC786458 BZX786455:BZY786458 CJT786455:CJU786458 CTP786455:CTQ786458 DDL786455:DDM786458 DNH786455:DNI786458 DXD786455:DXE786458 EGZ786455:EHA786458 EQV786455:EQW786458 FAR786455:FAS786458 FKN786455:FKO786458 FUJ786455:FUK786458 GEF786455:GEG786458 GOB786455:GOC786458 GXX786455:GXY786458 HHT786455:HHU786458 HRP786455:HRQ786458 IBL786455:IBM786458 ILH786455:ILI786458 IVD786455:IVE786458 JEZ786455:JFA786458 JOV786455:JOW786458 JYR786455:JYS786458 KIN786455:KIO786458 KSJ786455:KSK786458 LCF786455:LCG786458 LMB786455:LMC786458 LVX786455:LVY786458 MFT786455:MFU786458 MPP786455:MPQ786458 MZL786455:MZM786458 NJH786455:NJI786458 NTD786455:NTE786458 OCZ786455:ODA786458 OMV786455:OMW786458 OWR786455:OWS786458 PGN786455:PGO786458 PQJ786455:PQK786458 QAF786455:QAG786458 QKB786455:QKC786458 QTX786455:QTY786458 RDT786455:RDU786458 RNP786455:RNQ786458 RXL786455:RXM786458 SHH786455:SHI786458 SRD786455:SRE786458 TAZ786455:TBA786458 TKV786455:TKW786458 TUR786455:TUS786458 UEN786455:UEO786458 UOJ786455:UOK786458 UYF786455:UYG786458 VIB786455:VIC786458 VRX786455:VRY786458 WBT786455:WBU786458 WLP786455:WLQ786458 WVL786455:WVM786458 D851991:E851994 IZ851991:JA851994 SV851991:SW851994 ACR851991:ACS851994 AMN851991:AMO851994 AWJ851991:AWK851994 BGF851991:BGG851994 BQB851991:BQC851994 BZX851991:BZY851994 CJT851991:CJU851994 CTP851991:CTQ851994 DDL851991:DDM851994 DNH851991:DNI851994 DXD851991:DXE851994 EGZ851991:EHA851994 EQV851991:EQW851994 FAR851991:FAS851994 FKN851991:FKO851994 FUJ851991:FUK851994 GEF851991:GEG851994 GOB851991:GOC851994 GXX851991:GXY851994 HHT851991:HHU851994 HRP851991:HRQ851994 IBL851991:IBM851994 ILH851991:ILI851994 IVD851991:IVE851994 JEZ851991:JFA851994 JOV851991:JOW851994 JYR851991:JYS851994 KIN851991:KIO851994 KSJ851991:KSK851994 LCF851991:LCG851994 LMB851991:LMC851994 LVX851991:LVY851994 MFT851991:MFU851994 MPP851991:MPQ851994 MZL851991:MZM851994 NJH851991:NJI851994 NTD851991:NTE851994 OCZ851991:ODA851994 OMV851991:OMW851994 OWR851991:OWS851994 PGN851991:PGO851994 PQJ851991:PQK851994 QAF851991:QAG851994 QKB851991:QKC851994 QTX851991:QTY851994 RDT851991:RDU851994 RNP851991:RNQ851994 RXL851991:RXM851994 SHH851991:SHI851994 SRD851991:SRE851994 TAZ851991:TBA851994 TKV851991:TKW851994 TUR851991:TUS851994 UEN851991:UEO851994 UOJ851991:UOK851994 UYF851991:UYG851994 VIB851991:VIC851994 VRX851991:VRY851994 WBT851991:WBU851994 WLP851991:WLQ851994 WVL851991:WVM851994 D917527:E917530 IZ917527:JA917530 SV917527:SW917530 ACR917527:ACS917530 AMN917527:AMO917530 AWJ917527:AWK917530 BGF917527:BGG917530 BQB917527:BQC917530 BZX917527:BZY917530 CJT917527:CJU917530 CTP917527:CTQ917530 DDL917527:DDM917530 DNH917527:DNI917530 DXD917527:DXE917530 EGZ917527:EHA917530 EQV917527:EQW917530 FAR917527:FAS917530 FKN917527:FKO917530 FUJ917527:FUK917530 GEF917527:GEG917530 GOB917527:GOC917530 GXX917527:GXY917530 HHT917527:HHU917530 HRP917527:HRQ917530 IBL917527:IBM917530 ILH917527:ILI917530 IVD917527:IVE917530 JEZ917527:JFA917530 JOV917527:JOW917530 JYR917527:JYS917530 KIN917527:KIO917530 KSJ917527:KSK917530 LCF917527:LCG917530 LMB917527:LMC917530 LVX917527:LVY917530 MFT917527:MFU917530 MPP917527:MPQ917530 MZL917527:MZM917530 NJH917527:NJI917530 NTD917527:NTE917530 OCZ917527:ODA917530 OMV917527:OMW917530 OWR917527:OWS917530 PGN917527:PGO917530 PQJ917527:PQK917530 QAF917527:QAG917530 QKB917527:QKC917530 QTX917527:QTY917530 RDT917527:RDU917530 RNP917527:RNQ917530 RXL917527:RXM917530 SHH917527:SHI917530 SRD917527:SRE917530 TAZ917527:TBA917530 TKV917527:TKW917530 TUR917527:TUS917530 UEN917527:UEO917530 UOJ917527:UOK917530 UYF917527:UYG917530 VIB917527:VIC917530 VRX917527:VRY917530 WBT917527:WBU917530 WLP917527:WLQ917530 WVL917527:WVM917530 D983063:E983066 IZ983063:JA983066 SV983063:SW983066 ACR983063:ACS983066 AMN983063:AMO983066 AWJ983063:AWK983066 BGF983063:BGG983066 BQB983063:BQC983066 BZX983063:BZY983066 CJT983063:CJU983066 CTP983063:CTQ983066 DDL983063:DDM983066 DNH983063:DNI983066 DXD983063:DXE983066 EGZ983063:EHA983066 EQV983063:EQW983066 FAR983063:FAS983066 FKN983063:FKO983066 FUJ983063:FUK983066 GEF983063:GEG983066 GOB983063:GOC983066 GXX983063:GXY983066 HHT983063:HHU983066 HRP983063:HRQ983066 IBL983063:IBM983066 ILH983063:ILI983066 IVD983063:IVE983066 JEZ983063:JFA983066 JOV983063:JOW983066 JYR983063:JYS983066 KIN983063:KIO983066 KSJ983063:KSK983066 LCF983063:LCG983066 LMB983063:LMC983066 LVX983063:LVY983066 MFT983063:MFU983066 MPP983063:MPQ983066 MZL983063:MZM983066 NJH983063:NJI983066 NTD983063:NTE983066 OCZ983063:ODA983066 OMV983063:OMW983066 OWR983063:OWS983066 PGN983063:PGO983066 PQJ983063:PQK983066 QAF983063:QAG983066 QKB983063:QKC983066 QTX983063:QTY983066 RDT983063:RDU983066 RNP983063:RNQ983066 RXL983063:RXM983066 SHH983063:SHI983066 SRD983063:SRE983066 TAZ983063:TBA983066 TKV983063:TKW983066 TUR983063:TUS983066 UEN983063:UEO983066 UOJ983063:UOK983066 UYF983063:UYG983066 VIB983063:VIC983066 VRX983063:VRY983066 WBT983063:WBU983066 WLP983063:WLQ983066 WVL983063:WVM983066 D28:E31 IZ28:JA31 SV28:SW31 ACR28:ACS31 AMN28:AMO31 AWJ28:AWK31 BGF28:BGG31 BQB28:BQC31 BZX28:BZY31 CJT28:CJU31 CTP28:CTQ31 DDL28:DDM31 DNH28:DNI31 DXD28:DXE31 EGZ28:EHA31 EQV28:EQW31 FAR28:FAS31 FKN28:FKO31 FUJ28:FUK31 GEF28:GEG31 GOB28:GOC31 GXX28:GXY31 HHT28:HHU31 HRP28:HRQ31 IBL28:IBM31 ILH28:ILI31 IVD28:IVE31 JEZ28:JFA31 JOV28:JOW31 JYR28:JYS31 KIN28:KIO31 KSJ28:KSK31 LCF28:LCG31 LMB28:LMC31 LVX28:LVY31 MFT28:MFU31 MPP28:MPQ31 MZL28:MZM31 NJH28:NJI31 NTD28:NTE31 OCZ28:ODA31 OMV28:OMW31 OWR28:OWS31 PGN28:PGO31 PQJ28:PQK31 QAF28:QAG31 QKB28:QKC31 QTX28:QTY31 RDT28:RDU31 RNP28:RNQ31 RXL28:RXM31 SHH28:SHI31 SRD28:SRE31 TAZ28:TBA31 TKV28:TKW31 TUR28:TUS31 UEN28:UEO31 UOJ28:UOK31 UYF28:UYG31 VIB28:VIC31 VRX28:VRY31 WBT28:WBU31 WLP28:WLQ31 WVL28:WVM31 D65564:E65567 IZ65564:JA65567 SV65564:SW65567 ACR65564:ACS65567 AMN65564:AMO65567 AWJ65564:AWK65567 BGF65564:BGG65567 BQB65564:BQC65567 BZX65564:BZY65567 CJT65564:CJU65567 CTP65564:CTQ65567 DDL65564:DDM65567 DNH65564:DNI65567 DXD65564:DXE65567 EGZ65564:EHA65567 EQV65564:EQW65567 FAR65564:FAS65567 FKN65564:FKO65567 FUJ65564:FUK65567 GEF65564:GEG65567 GOB65564:GOC65567 GXX65564:GXY65567 HHT65564:HHU65567 HRP65564:HRQ65567 IBL65564:IBM65567 ILH65564:ILI65567 IVD65564:IVE65567 JEZ65564:JFA65567 JOV65564:JOW65567 JYR65564:JYS65567 KIN65564:KIO65567 KSJ65564:KSK65567 LCF65564:LCG65567 LMB65564:LMC65567 LVX65564:LVY65567 MFT65564:MFU65567 MPP65564:MPQ65567 MZL65564:MZM65567 NJH65564:NJI65567 NTD65564:NTE65567 OCZ65564:ODA65567 OMV65564:OMW65567 OWR65564:OWS65567 PGN65564:PGO65567 PQJ65564:PQK65567 QAF65564:QAG65567 QKB65564:QKC65567 QTX65564:QTY65567 RDT65564:RDU65567 RNP65564:RNQ65567 RXL65564:RXM65567 SHH65564:SHI65567 SRD65564:SRE65567 TAZ65564:TBA65567 TKV65564:TKW65567 TUR65564:TUS65567 UEN65564:UEO65567 UOJ65564:UOK65567 UYF65564:UYG65567 VIB65564:VIC65567 VRX65564:VRY65567 WBT65564:WBU65567 WLP65564:WLQ65567 WVL65564:WVM65567 D131100:E131103 IZ131100:JA131103 SV131100:SW131103 ACR131100:ACS131103 AMN131100:AMO131103 AWJ131100:AWK131103 BGF131100:BGG131103 BQB131100:BQC131103 BZX131100:BZY131103 CJT131100:CJU131103 CTP131100:CTQ131103 DDL131100:DDM131103 DNH131100:DNI131103 DXD131100:DXE131103 EGZ131100:EHA131103 EQV131100:EQW131103 FAR131100:FAS131103 FKN131100:FKO131103 FUJ131100:FUK131103 GEF131100:GEG131103 GOB131100:GOC131103 GXX131100:GXY131103 HHT131100:HHU131103 HRP131100:HRQ131103 IBL131100:IBM131103 ILH131100:ILI131103 IVD131100:IVE131103 JEZ131100:JFA131103 JOV131100:JOW131103 JYR131100:JYS131103 KIN131100:KIO131103 KSJ131100:KSK131103 LCF131100:LCG131103 LMB131100:LMC131103 LVX131100:LVY131103 MFT131100:MFU131103 MPP131100:MPQ131103 MZL131100:MZM131103 NJH131100:NJI131103 NTD131100:NTE131103 OCZ131100:ODA131103 OMV131100:OMW131103 OWR131100:OWS131103 PGN131100:PGO131103 PQJ131100:PQK131103 QAF131100:QAG131103 QKB131100:QKC131103 QTX131100:QTY131103 RDT131100:RDU131103 RNP131100:RNQ131103 RXL131100:RXM131103 SHH131100:SHI131103 SRD131100:SRE131103 TAZ131100:TBA131103 TKV131100:TKW131103 TUR131100:TUS131103 UEN131100:UEO131103 UOJ131100:UOK131103 UYF131100:UYG131103 VIB131100:VIC131103 VRX131100:VRY131103 WBT131100:WBU131103 WLP131100:WLQ131103 WVL131100:WVM131103 D196636:E196639 IZ196636:JA196639 SV196636:SW196639 ACR196636:ACS196639 AMN196636:AMO196639 AWJ196636:AWK196639 BGF196636:BGG196639 BQB196636:BQC196639 BZX196636:BZY196639 CJT196636:CJU196639 CTP196636:CTQ196639 DDL196636:DDM196639 DNH196636:DNI196639 DXD196636:DXE196639 EGZ196636:EHA196639 EQV196636:EQW196639 FAR196636:FAS196639 FKN196636:FKO196639 FUJ196636:FUK196639 GEF196636:GEG196639 GOB196636:GOC196639 GXX196636:GXY196639 HHT196636:HHU196639 HRP196636:HRQ196639 IBL196636:IBM196639 ILH196636:ILI196639 IVD196636:IVE196639 JEZ196636:JFA196639 JOV196636:JOW196639 JYR196636:JYS196639 KIN196636:KIO196639 KSJ196636:KSK196639 LCF196636:LCG196639 LMB196636:LMC196639 LVX196636:LVY196639 MFT196636:MFU196639 MPP196636:MPQ196639 MZL196636:MZM196639 NJH196636:NJI196639 NTD196636:NTE196639 OCZ196636:ODA196639 OMV196636:OMW196639 OWR196636:OWS196639 PGN196636:PGO196639 PQJ196636:PQK196639 QAF196636:QAG196639 QKB196636:QKC196639 QTX196636:QTY196639 RDT196636:RDU196639 RNP196636:RNQ196639 RXL196636:RXM196639 SHH196636:SHI196639 SRD196636:SRE196639 TAZ196636:TBA196639 TKV196636:TKW196639 TUR196636:TUS196639 UEN196636:UEO196639 UOJ196636:UOK196639 UYF196636:UYG196639 VIB196636:VIC196639 VRX196636:VRY196639 WBT196636:WBU196639 WLP196636:WLQ196639 WVL196636:WVM196639 D262172:E262175 IZ262172:JA262175 SV262172:SW262175 ACR262172:ACS262175 AMN262172:AMO262175 AWJ262172:AWK262175 BGF262172:BGG262175 BQB262172:BQC262175 BZX262172:BZY262175 CJT262172:CJU262175 CTP262172:CTQ262175 DDL262172:DDM262175 DNH262172:DNI262175 DXD262172:DXE262175 EGZ262172:EHA262175 EQV262172:EQW262175 FAR262172:FAS262175 FKN262172:FKO262175 FUJ262172:FUK262175 GEF262172:GEG262175 GOB262172:GOC262175 GXX262172:GXY262175 HHT262172:HHU262175 HRP262172:HRQ262175 IBL262172:IBM262175 ILH262172:ILI262175 IVD262172:IVE262175 JEZ262172:JFA262175 JOV262172:JOW262175 JYR262172:JYS262175 KIN262172:KIO262175 KSJ262172:KSK262175 LCF262172:LCG262175 LMB262172:LMC262175 LVX262172:LVY262175 MFT262172:MFU262175 MPP262172:MPQ262175 MZL262172:MZM262175 NJH262172:NJI262175 NTD262172:NTE262175 OCZ262172:ODA262175 OMV262172:OMW262175 OWR262172:OWS262175 PGN262172:PGO262175 PQJ262172:PQK262175 QAF262172:QAG262175 QKB262172:QKC262175 QTX262172:QTY262175 RDT262172:RDU262175 RNP262172:RNQ262175 RXL262172:RXM262175 SHH262172:SHI262175 SRD262172:SRE262175 TAZ262172:TBA262175 TKV262172:TKW262175 TUR262172:TUS262175 UEN262172:UEO262175 UOJ262172:UOK262175 UYF262172:UYG262175 VIB262172:VIC262175 VRX262172:VRY262175 WBT262172:WBU262175 WLP262172:WLQ262175 WVL262172:WVM262175 D327708:E327711 IZ327708:JA327711 SV327708:SW327711 ACR327708:ACS327711 AMN327708:AMO327711 AWJ327708:AWK327711 BGF327708:BGG327711 BQB327708:BQC327711 BZX327708:BZY327711 CJT327708:CJU327711 CTP327708:CTQ327711 DDL327708:DDM327711 DNH327708:DNI327711 DXD327708:DXE327711 EGZ327708:EHA327711 EQV327708:EQW327711 FAR327708:FAS327711 FKN327708:FKO327711 FUJ327708:FUK327711 GEF327708:GEG327711 GOB327708:GOC327711 GXX327708:GXY327711 HHT327708:HHU327711 HRP327708:HRQ327711 IBL327708:IBM327711 ILH327708:ILI327711 IVD327708:IVE327711 JEZ327708:JFA327711 JOV327708:JOW327711 JYR327708:JYS327711 KIN327708:KIO327711 KSJ327708:KSK327711 LCF327708:LCG327711 LMB327708:LMC327711 LVX327708:LVY327711 MFT327708:MFU327711 MPP327708:MPQ327711 MZL327708:MZM327711 NJH327708:NJI327711 NTD327708:NTE327711 OCZ327708:ODA327711 OMV327708:OMW327711 OWR327708:OWS327711 PGN327708:PGO327711 PQJ327708:PQK327711 QAF327708:QAG327711 QKB327708:QKC327711 QTX327708:QTY327711 RDT327708:RDU327711 RNP327708:RNQ327711 RXL327708:RXM327711 SHH327708:SHI327711 SRD327708:SRE327711 TAZ327708:TBA327711 TKV327708:TKW327711 TUR327708:TUS327711 UEN327708:UEO327711 UOJ327708:UOK327711 UYF327708:UYG327711 VIB327708:VIC327711 VRX327708:VRY327711 WBT327708:WBU327711 WLP327708:WLQ327711 WVL327708:WVM327711 D393244:E393247 IZ393244:JA393247 SV393244:SW393247 ACR393244:ACS393247 AMN393244:AMO393247 AWJ393244:AWK393247 BGF393244:BGG393247 BQB393244:BQC393247 BZX393244:BZY393247 CJT393244:CJU393247 CTP393244:CTQ393247 DDL393244:DDM393247 DNH393244:DNI393247 DXD393244:DXE393247 EGZ393244:EHA393247 EQV393244:EQW393247 FAR393244:FAS393247 FKN393244:FKO393247 FUJ393244:FUK393247 GEF393244:GEG393247 GOB393244:GOC393247 GXX393244:GXY393247 HHT393244:HHU393247 HRP393244:HRQ393247 IBL393244:IBM393247 ILH393244:ILI393247 IVD393244:IVE393247 JEZ393244:JFA393247 JOV393244:JOW393247 JYR393244:JYS393247 KIN393244:KIO393247 KSJ393244:KSK393247 LCF393244:LCG393247 LMB393244:LMC393247 LVX393244:LVY393247 MFT393244:MFU393247 MPP393244:MPQ393247 MZL393244:MZM393247 NJH393244:NJI393247 NTD393244:NTE393247 OCZ393244:ODA393247 OMV393244:OMW393247 OWR393244:OWS393247 PGN393244:PGO393247 PQJ393244:PQK393247 QAF393244:QAG393247 QKB393244:QKC393247 QTX393244:QTY393247 RDT393244:RDU393247 RNP393244:RNQ393247 RXL393244:RXM393247 SHH393244:SHI393247 SRD393244:SRE393247 TAZ393244:TBA393247 TKV393244:TKW393247 TUR393244:TUS393247 UEN393244:UEO393247 UOJ393244:UOK393247 UYF393244:UYG393247 VIB393244:VIC393247 VRX393244:VRY393247 WBT393244:WBU393247 WLP393244:WLQ393247 WVL393244:WVM393247 D458780:E458783 IZ458780:JA458783 SV458780:SW458783 ACR458780:ACS458783 AMN458780:AMO458783 AWJ458780:AWK458783 BGF458780:BGG458783 BQB458780:BQC458783 BZX458780:BZY458783 CJT458780:CJU458783 CTP458780:CTQ458783 DDL458780:DDM458783 DNH458780:DNI458783 DXD458780:DXE458783 EGZ458780:EHA458783 EQV458780:EQW458783 FAR458780:FAS458783 FKN458780:FKO458783 FUJ458780:FUK458783 GEF458780:GEG458783 GOB458780:GOC458783 GXX458780:GXY458783 HHT458780:HHU458783 HRP458780:HRQ458783 IBL458780:IBM458783 ILH458780:ILI458783 IVD458780:IVE458783 JEZ458780:JFA458783 JOV458780:JOW458783 JYR458780:JYS458783 KIN458780:KIO458783 KSJ458780:KSK458783 LCF458780:LCG458783 LMB458780:LMC458783 LVX458780:LVY458783 MFT458780:MFU458783 MPP458780:MPQ458783 MZL458780:MZM458783 NJH458780:NJI458783 NTD458780:NTE458783 OCZ458780:ODA458783 OMV458780:OMW458783 OWR458780:OWS458783 PGN458780:PGO458783 PQJ458780:PQK458783 QAF458780:QAG458783 QKB458780:QKC458783 QTX458780:QTY458783 RDT458780:RDU458783 RNP458780:RNQ458783 RXL458780:RXM458783 SHH458780:SHI458783 SRD458780:SRE458783 TAZ458780:TBA458783 TKV458780:TKW458783 TUR458780:TUS458783 UEN458780:UEO458783 UOJ458780:UOK458783 UYF458780:UYG458783 VIB458780:VIC458783 VRX458780:VRY458783 WBT458780:WBU458783 WLP458780:WLQ458783 WVL458780:WVM458783 D524316:E524319 IZ524316:JA524319 SV524316:SW524319 ACR524316:ACS524319 AMN524316:AMO524319 AWJ524316:AWK524319 BGF524316:BGG524319 BQB524316:BQC524319 BZX524316:BZY524319 CJT524316:CJU524319 CTP524316:CTQ524319 DDL524316:DDM524319 DNH524316:DNI524319 DXD524316:DXE524319 EGZ524316:EHA524319 EQV524316:EQW524319 FAR524316:FAS524319 FKN524316:FKO524319 FUJ524316:FUK524319 GEF524316:GEG524319 GOB524316:GOC524319 GXX524316:GXY524319 HHT524316:HHU524319 HRP524316:HRQ524319 IBL524316:IBM524319 ILH524316:ILI524319 IVD524316:IVE524319 JEZ524316:JFA524319 JOV524316:JOW524319 JYR524316:JYS524319 KIN524316:KIO524319 KSJ524316:KSK524319 LCF524316:LCG524319 LMB524316:LMC524319 LVX524316:LVY524319 MFT524316:MFU524319 MPP524316:MPQ524319 MZL524316:MZM524319 NJH524316:NJI524319 NTD524316:NTE524319 OCZ524316:ODA524319 OMV524316:OMW524319 OWR524316:OWS524319 PGN524316:PGO524319 PQJ524316:PQK524319 QAF524316:QAG524319 QKB524316:QKC524319 QTX524316:QTY524319 RDT524316:RDU524319 RNP524316:RNQ524319 RXL524316:RXM524319 SHH524316:SHI524319 SRD524316:SRE524319 TAZ524316:TBA524319 TKV524316:TKW524319 TUR524316:TUS524319 UEN524316:UEO524319 UOJ524316:UOK524319 UYF524316:UYG524319 VIB524316:VIC524319 VRX524316:VRY524319 WBT524316:WBU524319 WLP524316:WLQ524319 WVL524316:WVM524319 D589852:E589855 IZ589852:JA589855 SV589852:SW589855 ACR589852:ACS589855 AMN589852:AMO589855 AWJ589852:AWK589855 BGF589852:BGG589855 BQB589852:BQC589855 BZX589852:BZY589855 CJT589852:CJU589855 CTP589852:CTQ589855 DDL589852:DDM589855 DNH589852:DNI589855 DXD589852:DXE589855 EGZ589852:EHA589855 EQV589852:EQW589855 FAR589852:FAS589855 FKN589852:FKO589855 FUJ589852:FUK589855 GEF589852:GEG589855 GOB589852:GOC589855 GXX589852:GXY589855 HHT589852:HHU589855 HRP589852:HRQ589855 IBL589852:IBM589855 ILH589852:ILI589855 IVD589852:IVE589855 JEZ589852:JFA589855 JOV589852:JOW589855 JYR589852:JYS589855 KIN589852:KIO589855 KSJ589852:KSK589855 LCF589852:LCG589855 LMB589852:LMC589855 LVX589852:LVY589855 MFT589852:MFU589855 MPP589852:MPQ589855 MZL589852:MZM589855 NJH589852:NJI589855 NTD589852:NTE589855 OCZ589852:ODA589855 OMV589852:OMW589855 OWR589852:OWS589855 PGN589852:PGO589855 PQJ589852:PQK589855 QAF589852:QAG589855 QKB589852:QKC589855 QTX589852:QTY589855 RDT589852:RDU589855 RNP589852:RNQ589855 RXL589852:RXM589855 SHH589852:SHI589855 SRD589852:SRE589855 TAZ589852:TBA589855 TKV589852:TKW589855 TUR589852:TUS589855 UEN589852:UEO589855 UOJ589852:UOK589855 UYF589852:UYG589855 VIB589852:VIC589855 VRX589852:VRY589855 WBT589852:WBU589855 WLP589852:WLQ589855 WVL589852:WVM589855 D655388:E655391 IZ655388:JA655391 SV655388:SW655391 ACR655388:ACS655391 AMN655388:AMO655391 AWJ655388:AWK655391 BGF655388:BGG655391 BQB655388:BQC655391 BZX655388:BZY655391 CJT655388:CJU655391 CTP655388:CTQ655391 DDL655388:DDM655391 DNH655388:DNI655391 DXD655388:DXE655391 EGZ655388:EHA655391 EQV655388:EQW655391 FAR655388:FAS655391 FKN655388:FKO655391 FUJ655388:FUK655391 GEF655388:GEG655391 GOB655388:GOC655391 GXX655388:GXY655391 HHT655388:HHU655391 HRP655388:HRQ655391 IBL655388:IBM655391 ILH655388:ILI655391 IVD655388:IVE655391 JEZ655388:JFA655391 JOV655388:JOW655391 JYR655388:JYS655391 KIN655388:KIO655391 KSJ655388:KSK655391 LCF655388:LCG655391 LMB655388:LMC655391 LVX655388:LVY655391 MFT655388:MFU655391 MPP655388:MPQ655391 MZL655388:MZM655391 NJH655388:NJI655391 NTD655388:NTE655391 OCZ655388:ODA655391 OMV655388:OMW655391 OWR655388:OWS655391 PGN655388:PGO655391 PQJ655388:PQK655391 QAF655388:QAG655391 QKB655388:QKC655391 QTX655388:QTY655391 RDT655388:RDU655391 RNP655388:RNQ655391 RXL655388:RXM655391 SHH655388:SHI655391 SRD655388:SRE655391 TAZ655388:TBA655391 TKV655388:TKW655391 TUR655388:TUS655391 UEN655388:UEO655391 UOJ655388:UOK655391 UYF655388:UYG655391 VIB655388:VIC655391 VRX655388:VRY655391 WBT655388:WBU655391 WLP655388:WLQ655391 WVL655388:WVM655391 D720924:E720927 IZ720924:JA720927 SV720924:SW720927 ACR720924:ACS720927 AMN720924:AMO720927 AWJ720924:AWK720927 BGF720924:BGG720927 BQB720924:BQC720927 BZX720924:BZY720927 CJT720924:CJU720927 CTP720924:CTQ720927 DDL720924:DDM720927 DNH720924:DNI720927 DXD720924:DXE720927 EGZ720924:EHA720927 EQV720924:EQW720927 FAR720924:FAS720927 FKN720924:FKO720927 FUJ720924:FUK720927 GEF720924:GEG720927 GOB720924:GOC720927 GXX720924:GXY720927 HHT720924:HHU720927 HRP720924:HRQ720927 IBL720924:IBM720927 ILH720924:ILI720927 IVD720924:IVE720927 JEZ720924:JFA720927 JOV720924:JOW720927 JYR720924:JYS720927 KIN720924:KIO720927 KSJ720924:KSK720927 LCF720924:LCG720927 LMB720924:LMC720927 LVX720924:LVY720927 MFT720924:MFU720927 MPP720924:MPQ720927 MZL720924:MZM720927 NJH720924:NJI720927 NTD720924:NTE720927 OCZ720924:ODA720927 OMV720924:OMW720927 OWR720924:OWS720927 PGN720924:PGO720927 PQJ720924:PQK720927 QAF720924:QAG720927 QKB720924:QKC720927 QTX720924:QTY720927 RDT720924:RDU720927 RNP720924:RNQ720927 RXL720924:RXM720927 SHH720924:SHI720927 SRD720924:SRE720927 TAZ720924:TBA720927 TKV720924:TKW720927 TUR720924:TUS720927 UEN720924:UEO720927 UOJ720924:UOK720927 UYF720924:UYG720927 VIB720924:VIC720927 VRX720924:VRY720927 WBT720924:WBU720927 WLP720924:WLQ720927 WVL720924:WVM720927 D786460:E786463 IZ786460:JA786463 SV786460:SW786463 ACR786460:ACS786463 AMN786460:AMO786463 AWJ786460:AWK786463 BGF786460:BGG786463 BQB786460:BQC786463 BZX786460:BZY786463 CJT786460:CJU786463 CTP786460:CTQ786463 DDL786460:DDM786463 DNH786460:DNI786463 DXD786460:DXE786463 EGZ786460:EHA786463 EQV786460:EQW786463 FAR786460:FAS786463 FKN786460:FKO786463 FUJ786460:FUK786463 GEF786460:GEG786463 GOB786460:GOC786463 GXX786460:GXY786463 HHT786460:HHU786463 HRP786460:HRQ786463 IBL786460:IBM786463 ILH786460:ILI786463 IVD786460:IVE786463 JEZ786460:JFA786463 JOV786460:JOW786463 JYR786460:JYS786463 KIN786460:KIO786463 KSJ786460:KSK786463 LCF786460:LCG786463 LMB786460:LMC786463 LVX786460:LVY786463 MFT786460:MFU786463 MPP786460:MPQ786463 MZL786460:MZM786463 NJH786460:NJI786463 NTD786460:NTE786463 OCZ786460:ODA786463 OMV786460:OMW786463 OWR786460:OWS786463 PGN786460:PGO786463 PQJ786460:PQK786463 QAF786460:QAG786463 QKB786460:QKC786463 QTX786460:QTY786463 RDT786460:RDU786463 RNP786460:RNQ786463 RXL786460:RXM786463 SHH786460:SHI786463 SRD786460:SRE786463 TAZ786460:TBA786463 TKV786460:TKW786463 TUR786460:TUS786463 UEN786460:UEO786463 UOJ786460:UOK786463 UYF786460:UYG786463 VIB786460:VIC786463 VRX786460:VRY786463 WBT786460:WBU786463 WLP786460:WLQ786463 WVL786460:WVM786463 D851996:E851999 IZ851996:JA851999 SV851996:SW851999 ACR851996:ACS851999 AMN851996:AMO851999 AWJ851996:AWK851999 BGF851996:BGG851999 BQB851996:BQC851999 BZX851996:BZY851999 CJT851996:CJU851999 CTP851996:CTQ851999 DDL851996:DDM851999 DNH851996:DNI851999 DXD851996:DXE851999 EGZ851996:EHA851999 EQV851996:EQW851999 FAR851996:FAS851999 FKN851996:FKO851999 FUJ851996:FUK851999 GEF851996:GEG851999 GOB851996:GOC851999 GXX851996:GXY851999 HHT851996:HHU851999 HRP851996:HRQ851999 IBL851996:IBM851999 ILH851996:ILI851999 IVD851996:IVE851999 JEZ851996:JFA851999 JOV851996:JOW851999 JYR851996:JYS851999 KIN851996:KIO851999 KSJ851996:KSK851999 LCF851996:LCG851999 LMB851996:LMC851999 LVX851996:LVY851999 MFT851996:MFU851999 MPP851996:MPQ851999 MZL851996:MZM851999 NJH851996:NJI851999 NTD851996:NTE851999 OCZ851996:ODA851999 OMV851996:OMW851999 OWR851996:OWS851999 PGN851996:PGO851999 PQJ851996:PQK851999 QAF851996:QAG851999 QKB851996:QKC851999 QTX851996:QTY851999 RDT851996:RDU851999 RNP851996:RNQ851999 RXL851996:RXM851999 SHH851996:SHI851999 SRD851996:SRE851999 TAZ851996:TBA851999 TKV851996:TKW851999 TUR851996:TUS851999 UEN851996:UEO851999 UOJ851996:UOK851999 UYF851996:UYG851999 VIB851996:VIC851999 VRX851996:VRY851999 WBT851996:WBU851999 WLP851996:WLQ851999 WVL851996:WVM851999 D917532:E917535 IZ917532:JA917535 SV917532:SW917535 ACR917532:ACS917535 AMN917532:AMO917535 AWJ917532:AWK917535 BGF917532:BGG917535 BQB917532:BQC917535 BZX917532:BZY917535 CJT917532:CJU917535 CTP917532:CTQ917535 DDL917532:DDM917535 DNH917532:DNI917535 DXD917532:DXE917535 EGZ917532:EHA917535 EQV917532:EQW917535 FAR917532:FAS917535 FKN917532:FKO917535 FUJ917532:FUK917535 GEF917532:GEG917535 GOB917532:GOC917535 GXX917532:GXY917535 HHT917532:HHU917535 HRP917532:HRQ917535 IBL917532:IBM917535 ILH917532:ILI917535 IVD917532:IVE917535 JEZ917532:JFA917535 JOV917532:JOW917535 JYR917532:JYS917535 KIN917532:KIO917535 KSJ917532:KSK917535 LCF917532:LCG917535 LMB917532:LMC917535 LVX917532:LVY917535 MFT917532:MFU917535 MPP917532:MPQ917535 MZL917532:MZM917535 NJH917532:NJI917535 NTD917532:NTE917535 OCZ917532:ODA917535 OMV917532:OMW917535 OWR917532:OWS917535 PGN917532:PGO917535 PQJ917532:PQK917535 QAF917532:QAG917535 QKB917532:QKC917535 QTX917532:QTY917535 RDT917532:RDU917535 RNP917532:RNQ917535 RXL917532:RXM917535 SHH917532:SHI917535 SRD917532:SRE917535 TAZ917532:TBA917535 TKV917532:TKW917535 TUR917532:TUS917535 UEN917532:UEO917535 UOJ917532:UOK917535 UYF917532:UYG917535 VIB917532:VIC917535 VRX917532:VRY917535 WBT917532:WBU917535 WLP917532:WLQ917535 WVL917532:WVM917535 D983068:E983071 IZ983068:JA983071 SV983068:SW983071 ACR983068:ACS983071 AMN983068:AMO983071 AWJ983068:AWK983071 BGF983068:BGG983071 BQB983068:BQC983071 BZX983068:BZY983071 CJT983068:CJU983071 CTP983068:CTQ983071 DDL983068:DDM983071 DNH983068:DNI983071 DXD983068:DXE983071 EGZ983068:EHA983071 EQV983068:EQW983071 FAR983068:FAS983071 FKN983068:FKO983071 FUJ983068:FUK983071 GEF983068:GEG983071 GOB983068:GOC983071 GXX983068:GXY983071 HHT983068:HHU983071 HRP983068:HRQ983071 IBL983068:IBM983071 ILH983068:ILI983071 IVD983068:IVE983071 JEZ983068:JFA983071 JOV983068:JOW983071 JYR983068:JYS983071 KIN983068:KIO983071 KSJ983068:KSK983071 LCF983068:LCG983071 LMB983068:LMC983071 LVX983068:LVY983071 MFT983068:MFU983071 MPP983068:MPQ983071 MZL983068:MZM983071 NJH983068:NJI983071 NTD983068:NTE983071 OCZ983068:ODA983071 OMV983068:OMW983071 OWR983068:OWS983071 PGN983068:PGO983071 PQJ983068:PQK983071 QAF983068:QAG983071 QKB983068:QKC983071 QTX983068:QTY983071 RDT983068:RDU983071 RNP983068:RNQ983071 RXL983068:RXM983071 SHH983068:SHI983071 SRD983068:SRE983071 TAZ983068:TBA983071 TKV983068:TKW983071 TUR983068:TUS983071 UEN983068:UEO983071 UOJ983068:UOK983071 UYF983068:UYG983071 VIB983068:VIC983071 VRX983068:VRY983071 WBT983068:WBU983071 WLP983068:WLQ983071 WVL983068:WVM983071 D33:E36 IZ33:JA36 SV33:SW36 ACR33:ACS36 AMN33:AMO36 AWJ33:AWK36 BGF33:BGG36 BQB33:BQC36 BZX33:BZY36 CJT33:CJU36 CTP33:CTQ36 DDL33:DDM36 DNH33:DNI36 DXD33:DXE36 EGZ33:EHA36 EQV33:EQW36 FAR33:FAS36 FKN33:FKO36 FUJ33:FUK36 GEF33:GEG36 GOB33:GOC36 GXX33:GXY36 HHT33:HHU36 HRP33:HRQ36 IBL33:IBM36 ILH33:ILI36 IVD33:IVE36 JEZ33:JFA36 JOV33:JOW36 JYR33:JYS36 KIN33:KIO36 KSJ33:KSK36 LCF33:LCG36 LMB33:LMC36 LVX33:LVY36 MFT33:MFU36 MPP33:MPQ36 MZL33:MZM36 NJH33:NJI36 NTD33:NTE36 OCZ33:ODA36 OMV33:OMW36 OWR33:OWS36 PGN33:PGO36 PQJ33:PQK36 QAF33:QAG36 QKB33:QKC36 QTX33:QTY36 RDT33:RDU36 RNP33:RNQ36 RXL33:RXM36 SHH33:SHI36 SRD33:SRE36 TAZ33:TBA36 TKV33:TKW36 TUR33:TUS36 UEN33:UEO36 UOJ33:UOK36 UYF33:UYG36 VIB33:VIC36 VRX33:VRY36 WBT33:WBU36 WLP33:WLQ36 WVL33:WVM36 D65569:E65572 IZ65569:JA65572 SV65569:SW65572 ACR65569:ACS65572 AMN65569:AMO65572 AWJ65569:AWK65572 BGF65569:BGG65572 BQB65569:BQC65572 BZX65569:BZY65572 CJT65569:CJU65572 CTP65569:CTQ65572 DDL65569:DDM65572 DNH65569:DNI65572 DXD65569:DXE65572 EGZ65569:EHA65572 EQV65569:EQW65572 FAR65569:FAS65572 FKN65569:FKO65572 FUJ65569:FUK65572 GEF65569:GEG65572 GOB65569:GOC65572 GXX65569:GXY65572 HHT65569:HHU65572 HRP65569:HRQ65572 IBL65569:IBM65572 ILH65569:ILI65572 IVD65569:IVE65572 JEZ65569:JFA65572 JOV65569:JOW65572 JYR65569:JYS65572 KIN65569:KIO65572 KSJ65569:KSK65572 LCF65569:LCG65572 LMB65569:LMC65572 LVX65569:LVY65572 MFT65569:MFU65572 MPP65569:MPQ65572 MZL65569:MZM65572 NJH65569:NJI65572 NTD65569:NTE65572 OCZ65569:ODA65572 OMV65569:OMW65572 OWR65569:OWS65572 PGN65569:PGO65572 PQJ65569:PQK65572 QAF65569:QAG65572 QKB65569:QKC65572 QTX65569:QTY65572 RDT65569:RDU65572 RNP65569:RNQ65572 RXL65569:RXM65572 SHH65569:SHI65572 SRD65569:SRE65572 TAZ65569:TBA65572 TKV65569:TKW65572 TUR65569:TUS65572 UEN65569:UEO65572 UOJ65569:UOK65572 UYF65569:UYG65572 VIB65569:VIC65572 VRX65569:VRY65572 WBT65569:WBU65572 WLP65569:WLQ65572 WVL65569:WVM65572 D131105:E131108 IZ131105:JA131108 SV131105:SW131108 ACR131105:ACS131108 AMN131105:AMO131108 AWJ131105:AWK131108 BGF131105:BGG131108 BQB131105:BQC131108 BZX131105:BZY131108 CJT131105:CJU131108 CTP131105:CTQ131108 DDL131105:DDM131108 DNH131105:DNI131108 DXD131105:DXE131108 EGZ131105:EHA131108 EQV131105:EQW131108 FAR131105:FAS131108 FKN131105:FKO131108 FUJ131105:FUK131108 GEF131105:GEG131108 GOB131105:GOC131108 GXX131105:GXY131108 HHT131105:HHU131108 HRP131105:HRQ131108 IBL131105:IBM131108 ILH131105:ILI131108 IVD131105:IVE131108 JEZ131105:JFA131108 JOV131105:JOW131108 JYR131105:JYS131108 KIN131105:KIO131108 KSJ131105:KSK131108 LCF131105:LCG131108 LMB131105:LMC131108 LVX131105:LVY131108 MFT131105:MFU131108 MPP131105:MPQ131108 MZL131105:MZM131108 NJH131105:NJI131108 NTD131105:NTE131108 OCZ131105:ODA131108 OMV131105:OMW131108 OWR131105:OWS131108 PGN131105:PGO131108 PQJ131105:PQK131108 QAF131105:QAG131108 QKB131105:QKC131108 QTX131105:QTY131108 RDT131105:RDU131108 RNP131105:RNQ131108 RXL131105:RXM131108 SHH131105:SHI131108 SRD131105:SRE131108 TAZ131105:TBA131108 TKV131105:TKW131108 TUR131105:TUS131108 UEN131105:UEO131108 UOJ131105:UOK131108 UYF131105:UYG131108 VIB131105:VIC131108 VRX131105:VRY131108 WBT131105:WBU131108 WLP131105:WLQ131108 WVL131105:WVM131108 D196641:E196644 IZ196641:JA196644 SV196641:SW196644 ACR196641:ACS196644 AMN196641:AMO196644 AWJ196641:AWK196644 BGF196641:BGG196644 BQB196641:BQC196644 BZX196641:BZY196644 CJT196641:CJU196644 CTP196641:CTQ196644 DDL196641:DDM196644 DNH196641:DNI196644 DXD196641:DXE196644 EGZ196641:EHA196644 EQV196641:EQW196644 FAR196641:FAS196644 FKN196641:FKO196644 FUJ196641:FUK196644 GEF196641:GEG196644 GOB196641:GOC196644 GXX196641:GXY196644 HHT196641:HHU196644 HRP196641:HRQ196644 IBL196641:IBM196644 ILH196641:ILI196644 IVD196641:IVE196644 JEZ196641:JFA196644 JOV196641:JOW196644 JYR196641:JYS196644 KIN196641:KIO196644 KSJ196641:KSK196644 LCF196641:LCG196644 LMB196641:LMC196644 LVX196641:LVY196644 MFT196641:MFU196644 MPP196641:MPQ196644 MZL196641:MZM196644 NJH196641:NJI196644 NTD196641:NTE196644 OCZ196641:ODA196644 OMV196641:OMW196644 OWR196641:OWS196644 PGN196641:PGO196644 PQJ196641:PQK196644 QAF196641:QAG196644 QKB196641:QKC196644 QTX196641:QTY196644 RDT196641:RDU196644 RNP196641:RNQ196644 RXL196641:RXM196644 SHH196641:SHI196644 SRD196641:SRE196644 TAZ196641:TBA196644 TKV196641:TKW196644 TUR196641:TUS196644 UEN196641:UEO196644 UOJ196641:UOK196644 UYF196641:UYG196644 VIB196641:VIC196644 VRX196641:VRY196644 WBT196641:WBU196644 WLP196641:WLQ196644 WVL196641:WVM196644 D262177:E262180 IZ262177:JA262180 SV262177:SW262180 ACR262177:ACS262180 AMN262177:AMO262180 AWJ262177:AWK262180 BGF262177:BGG262180 BQB262177:BQC262180 BZX262177:BZY262180 CJT262177:CJU262180 CTP262177:CTQ262180 DDL262177:DDM262180 DNH262177:DNI262180 DXD262177:DXE262180 EGZ262177:EHA262180 EQV262177:EQW262180 FAR262177:FAS262180 FKN262177:FKO262180 FUJ262177:FUK262180 GEF262177:GEG262180 GOB262177:GOC262180 GXX262177:GXY262180 HHT262177:HHU262180 HRP262177:HRQ262180 IBL262177:IBM262180 ILH262177:ILI262180 IVD262177:IVE262180 JEZ262177:JFA262180 JOV262177:JOW262180 JYR262177:JYS262180 KIN262177:KIO262180 KSJ262177:KSK262180 LCF262177:LCG262180 LMB262177:LMC262180 LVX262177:LVY262180 MFT262177:MFU262180 MPP262177:MPQ262180 MZL262177:MZM262180 NJH262177:NJI262180 NTD262177:NTE262180 OCZ262177:ODA262180 OMV262177:OMW262180 OWR262177:OWS262180 PGN262177:PGO262180 PQJ262177:PQK262180 QAF262177:QAG262180 QKB262177:QKC262180 QTX262177:QTY262180 RDT262177:RDU262180 RNP262177:RNQ262180 RXL262177:RXM262180 SHH262177:SHI262180 SRD262177:SRE262180 TAZ262177:TBA262180 TKV262177:TKW262180 TUR262177:TUS262180 UEN262177:UEO262180 UOJ262177:UOK262180 UYF262177:UYG262180 VIB262177:VIC262180 VRX262177:VRY262180 WBT262177:WBU262180 WLP262177:WLQ262180 WVL262177:WVM262180 D327713:E327716 IZ327713:JA327716 SV327713:SW327716 ACR327713:ACS327716 AMN327713:AMO327716 AWJ327713:AWK327716 BGF327713:BGG327716 BQB327713:BQC327716 BZX327713:BZY327716 CJT327713:CJU327716 CTP327713:CTQ327716 DDL327713:DDM327716 DNH327713:DNI327716 DXD327713:DXE327716 EGZ327713:EHA327716 EQV327713:EQW327716 FAR327713:FAS327716 FKN327713:FKO327716 FUJ327713:FUK327716 GEF327713:GEG327716 GOB327713:GOC327716 GXX327713:GXY327716 HHT327713:HHU327716 HRP327713:HRQ327716 IBL327713:IBM327716 ILH327713:ILI327716 IVD327713:IVE327716 JEZ327713:JFA327716 JOV327713:JOW327716 JYR327713:JYS327716 KIN327713:KIO327716 KSJ327713:KSK327716 LCF327713:LCG327716 LMB327713:LMC327716 LVX327713:LVY327716 MFT327713:MFU327716 MPP327713:MPQ327716 MZL327713:MZM327716 NJH327713:NJI327716 NTD327713:NTE327716 OCZ327713:ODA327716 OMV327713:OMW327716 OWR327713:OWS327716 PGN327713:PGO327716 PQJ327713:PQK327716 QAF327713:QAG327716 QKB327713:QKC327716 QTX327713:QTY327716 RDT327713:RDU327716 RNP327713:RNQ327716 RXL327713:RXM327716 SHH327713:SHI327716 SRD327713:SRE327716 TAZ327713:TBA327716 TKV327713:TKW327716 TUR327713:TUS327716 UEN327713:UEO327716 UOJ327713:UOK327716 UYF327713:UYG327716 VIB327713:VIC327716 VRX327713:VRY327716 WBT327713:WBU327716 WLP327713:WLQ327716 WVL327713:WVM327716 D393249:E393252 IZ393249:JA393252 SV393249:SW393252 ACR393249:ACS393252 AMN393249:AMO393252 AWJ393249:AWK393252 BGF393249:BGG393252 BQB393249:BQC393252 BZX393249:BZY393252 CJT393249:CJU393252 CTP393249:CTQ393252 DDL393249:DDM393252 DNH393249:DNI393252 DXD393249:DXE393252 EGZ393249:EHA393252 EQV393249:EQW393252 FAR393249:FAS393252 FKN393249:FKO393252 FUJ393249:FUK393252 GEF393249:GEG393252 GOB393249:GOC393252 GXX393249:GXY393252 HHT393249:HHU393252 HRP393249:HRQ393252 IBL393249:IBM393252 ILH393249:ILI393252 IVD393249:IVE393252 JEZ393249:JFA393252 JOV393249:JOW393252 JYR393249:JYS393252 KIN393249:KIO393252 KSJ393249:KSK393252 LCF393249:LCG393252 LMB393249:LMC393252 LVX393249:LVY393252 MFT393249:MFU393252 MPP393249:MPQ393252 MZL393249:MZM393252 NJH393249:NJI393252 NTD393249:NTE393252 OCZ393249:ODA393252 OMV393249:OMW393252 OWR393249:OWS393252 PGN393249:PGO393252 PQJ393249:PQK393252 QAF393249:QAG393252 QKB393249:QKC393252 QTX393249:QTY393252 RDT393249:RDU393252 RNP393249:RNQ393252 RXL393249:RXM393252 SHH393249:SHI393252 SRD393249:SRE393252 TAZ393249:TBA393252 TKV393249:TKW393252 TUR393249:TUS393252 UEN393249:UEO393252 UOJ393249:UOK393252 UYF393249:UYG393252 VIB393249:VIC393252 VRX393249:VRY393252 WBT393249:WBU393252 WLP393249:WLQ393252 WVL393249:WVM393252 D458785:E458788 IZ458785:JA458788 SV458785:SW458788 ACR458785:ACS458788 AMN458785:AMO458788 AWJ458785:AWK458788 BGF458785:BGG458788 BQB458785:BQC458788 BZX458785:BZY458788 CJT458785:CJU458788 CTP458785:CTQ458788 DDL458785:DDM458788 DNH458785:DNI458788 DXD458785:DXE458788 EGZ458785:EHA458788 EQV458785:EQW458788 FAR458785:FAS458788 FKN458785:FKO458788 FUJ458785:FUK458788 GEF458785:GEG458788 GOB458785:GOC458788 GXX458785:GXY458788 HHT458785:HHU458788 HRP458785:HRQ458788 IBL458785:IBM458788 ILH458785:ILI458788 IVD458785:IVE458788 JEZ458785:JFA458788 JOV458785:JOW458788 JYR458785:JYS458788 KIN458785:KIO458788 KSJ458785:KSK458788 LCF458785:LCG458788 LMB458785:LMC458788 LVX458785:LVY458788 MFT458785:MFU458788 MPP458785:MPQ458788 MZL458785:MZM458788 NJH458785:NJI458788 NTD458785:NTE458788 OCZ458785:ODA458788 OMV458785:OMW458788 OWR458785:OWS458788 PGN458785:PGO458788 PQJ458785:PQK458788 QAF458785:QAG458788 QKB458785:QKC458788 QTX458785:QTY458788 RDT458785:RDU458788 RNP458785:RNQ458788 RXL458785:RXM458788 SHH458785:SHI458788 SRD458785:SRE458788 TAZ458785:TBA458788 TKV458785:TKW458788 TUR458785:TUS458788 UEN458785:UEO458788 UOJ458785:UOK458788 UYF458785:UYG458788 VIB458785:VIC458788 VRX458785:VRY458788 WBT458785:WBU458788 WLP458785:WLQ458788 WVL458785:WVM458788 D524321:E524324 IZ524321:JA524324 SV524321:SW524324 ACR524321:ACS524324 AMN524321:AMO524324 AWJ524321:AWK524324 BGF524321:BGG524324 BQB524321:BQC524324 BZX524321:BZY524324 CJT524321:CJU524324 CTP524321:CTQ524324 DDL524321:DDM524324 DNH524321:DNI524324 DXD524321:DXE524324 EGZ524321:EHA524324 EQV524321:EQW524324 FAR524321:FAS524324 FKN524321:FKO524324 FUJ524321:FUK524324 GEF524321:GEG524324 GOB524321:GOC524324 GXX524321:GXY524324 HHT524321:HHU524324 HRP524321:HRQ524324 IBL524321:IBM524324 ILH524321:ILI524324 IVD524321:IVE524324 JEZ524321:JFA524324 JOV524321:JOW524324 JYR524321:JYS524324 KIN524321:KIO524324 KSJ524321:KSK524324 LCF524321:LCG524324 LMB524321:LMC524324 LVX524321:LVY524324 MFT524321:MFU524324 MPP524321:MPQ524324 MZL524321:MZM524324 NJH524321:NJI524324 NTD524321:NTE524324 OCZ524321:ODA524324 OMV524321:OMW524324 OWR524321:OWS524324 PGN524321:PGO524324 PQJ524321:PQK524324 QAF524321:QAG524324 QKB524321:QKC524324 QTX524321:QTY524324 RDT524321:RDU524324 RNP524321:RNQ524324 RXL524321:RXM524324 SHH524321:SHI524324 SRD524321:SRE524324 TAZ524321:TBA524324 TKV524321:TKW524324 TUR524321:TUS524324 UEN524321:UEO524324 UOJ524321:UOK524324 UYF524321:UYG524324 VIB524321:VIC524324 VRX524321:VRY524324 WBT524321:WBU524324 WLP524321:WLQ524324 WVL524321:WVM524324 D589857:E589860 IZ589857:JA589860 SV589857:SW589860 ACR589857:ACS589860 AMN589857:AMO589860 AWJ589857:AWK589860 BGF589857:BGG589860 BQB589857:BQC589860 BZX589857:BZY589860 CJT589857:CJU589860 CTP589857:CTQ589860 DDL589857:DDM589860 DNH589857:DNI589860 DXD589857:DXE589860 EGZ589857:EHA589860 EQV589857:EQW589860 FAR589857:FAS589860 FKN589857:FKO589860 FUJ589857:FUK589860 GEF589857:GEG589860 GOB589857:GOC589860 GXX589857:GXY589860 HHT589857:HHU589860 HRP589857:HRQ589860 IBL589857:IBM589860 ILH589857:ILI589860 IVD589857:IVE589860 JEZ589857:JFA589860 JOV589857:JOW589860 JYR589857:JYS589860 KIN589857:KIO589860 KSJ589857:KSK589860 LCF589857:LCG589860 LMB589857:LMC589860 LVX589857:LVY589860 MFT589857:MFU589860 MPP589857:MPQ589860 MZL589857:MZM589860 NJH589857:NJI589860 NTD589857:NTE589860 OCZ589857:ODA589860 OMV589857:OMW589860 OWR589857:OWS589860 PGN589857:PGO589860 PQJ589857:PQK589860 QAF589857:QAG589860 QKB589857:QKC589860 QTX589857:QTY589860 RDT589857:RDU589860 RNP589857:RNQ589860 RXL589857:RXM589860 SHH589857:SHI589860 SRD589857:SRE589860 TAZ589857:TBA589860 TKV589857:TKW589860 TUR589857:TUS589860 UEN589857:UEO589860 UOJ589857:UOK589860 UYF589857:UYG589860 VIB589857:VIC589860 VRX589857:VRY589860 WBT589857:WBU589860 WLP589857:WLQ589860 WVL589857:WVM589860 D655393:E655396 IZ655393:JA655396 SV655393:SW655396 ACR655393:ACS655396 AMN655393:AMO655396 AWJ655393:AWK655396 BGF655393:BGG655396 BQB655393:BQC655396 BZX655393:BZY655396 CJT655393:CJU655396 CTP655393:CTQ655396 DDL655393:DDM655396 DNH655393:DNI655396 DXD655393:DXE655396 EGZ655393:EHA655396 EQV655393:EQW655396 FAR655393:FAS655396 FKN655393:FKO655396 FUJ655393:FUK655396 GEF655393:GEG655396 GOB655393:GOC655396 GXX655393:GXY655396 HHT655393:HHU655396 HRP655393:HRQ655396 IBL655393:IBM655396 ILH655393:ILI655396 IVD655393:IVE655396 JEZ655393:JFA655396 JOV655393:JOW655396 JYR655393:JYS655396 KIN655393:KIO655396 KSJ655393:KSK655396 LCF655393:LCG655396 LMB655393:LMC655396 LVX655393:LVY655396 MFT655393:MFU655396 MPP655393:MPQ655396 MZL655393:MZM655396 NJH655393:NJI655396 NTD655393:NTE655396 OCZ655393:ODA655396 OMV655393:OMW655396 OWR655393:OWS655396 PGN655393:PGO655396 PQJ655393:PQK655396 QAF655393:QAG655396 QKB655393:QKC655396 QTX655393:QTY655396 RDT655393:RDU655396 RNP655393:RNQ655396 RXL655393:RXM655396 SHH655393:SHI655396 SRD655393:SRE655396 TAZ655393:TBA655396 TKV655393:TKW655396 TUR655393:TUS655396 UEN655393:UEO655396 UOJ655393:UOK655396 UYF655393:UYG655396 VIB655393:VIC655396 VRX655393:VRY655396 WBT655393:WBU655396 WLP655393:WLQ655396 WVL655393:WVM655396 D720929:E720932 IZ720929:JA720932 SV720929:SW720932 ACR720929:ACS720932 AMN720929:AMO720932 AWJ720929:AWK720932 BGF720929:BGG720932 BQB720929:BQC720932 BZX720929:BZY720932 CJT720929:CJU720932 CTP720929:CTQ720932 DDL720929:DDM720932 DNH720929:DNI720932 DXD720929:DXE720932 EGZ720929:EHA720932 EQV720929:EQW720932 FAR720929:FAS720932 FKN720929:FKO720932 FUJ720929:FUK720932 GEF720929:GEG720932 GOB720929:GOC720932 GXX720929:GXY720932 HHT720929:HHU720932 HRP720929:HRQ720932 IBL720929:IBM720932 ILH720929:ILI720932 IVD720929:IVE720932 JEZ720929:JFA720932 JOV720929:JOW720932 JYR720929:JYS720932 KIN720929:KIO720932 KSJ720929:KSK720932 LCF720929:LCG720932 LMB720929:LMC720932 LVX720929:LVY720932 MFT720929:MFU720932 MPP720929:MPQ720932 MZL720929:MZM720932 NJH720929:NJI720932 NTD720929:NTE720932 OCZ720929:ODA720932 OMV720929:OMW720932 OWR720929:OWS720932 PGN720929:PGO720932 PQJ720929:PQK720932 QAF720929:QAG720932 QKB720929:QKC720932 QTX720929:QTY720932 RDT720929:RDU720932 RNP720929:RNQ720932 RXL720929:RXM720932 SHH720929:SHI720932 SRD720929:SRE720932 TAZ720929:TBA720932 TKV720929:TKW720932 TUR720929:TUS720932 UEN720929:UEO720932 UOJ720929:UOK720932 UYF720929:UYG720932 VIB720929:VIC720932 VRX720929:VRY720932 WBT720929:WBU720932 WLP720929:WLQ720932 WVL720929:WVM720932 D786465:E786468 IZ786465:JA786468 SV786465:SW786468 ACR786465:ACS786468 AMN786465:AMO786468 AWJ786465:AWK786468 BGF786465:BGG786468 BQB786465:BQC786468 BZX786465:BZY786468 CJT786465:CJU786468 CTP786465:CTQ786468 DDL786465:DDM786468 DNH786465:DNI786468 DXD786465:DXE786468 EGZ786465:EHA786468 EQV786465:EQW786468 FAR786465:FAS786468 FKN786465:FKO786468 FUJ786465:FUK786468 GEF786465:GEG786468 GOB786465:GOC786468 GXX786465:GXY786468 HHT786465:HHU786468 HRP786465:HRQ786468 IBL786465:IBM786468 ILH786465:ILI786468 IVD786465:IVE786468 JEZ786465:JFA786468 JOV786465:JOW786468 JYR786465:JYS786468 KIN786465:KIO786468 KSJ786465:KSK786468 LCF786465:LCG786468 LMB786465:LMC786468 LVX786465:LVY786468 MFT786465:MFU786468 MPP786465:MPQ786468 MZL786465:MZM786468 NJH786465:NJI786468 NTD786465:NTE786468 OCZ786465:ODA786468 OMV786465:OMW786468 OWR786465:OWS786468 PGN786465:PGO786468 PQJ786465:PQK786468 QAF786465:QAG786468 QKB786465:QKC786468 QTX786465:QTY786468 RDT786465:RDU786468 RNP786465:RNQ786468 RXL786465:RXM786468 SHH786465:SHI786468 SRD786465:SRE786468 TAZ786465:TBA786468 TKV786465:TKW786468 TUR786465:TUS786468 UEN786465:UEO786468 UOJ786465:UOK786468 UYF786465:UYG786468 VIB786465:VIC786468 VRX786465:VRY786468 WBT786465:WBU786468 WLP786465:WLQ786468 WVL786465:WVM786468 D852001:E852004 IZ852001:JA852004 SV852001:SW852004 ACR852001:ACS852004 AMN852001:AMO852004 AWJ852001:AWK852004 BGF852001:BGG852004 BQB852001:BQC852004 BZX852001:BZY852004 CJT852001:CJU852004 CTP852001:CTQ852004 DDL852001:DDM852004 DNH852001:DNI852004 DXD852001:DXE852004 EGZ852001:EHA852004 EQV852001:EQW852004 FAR852001:FAS852004 FKN852001:FKO852004 FUJ852001:FUK852004 GEF852001:GEG852004 GOB852001:GOC852004 GXX852001:GXY852004 HHT852001:HHU852004 HRP852001:HRQ852004 IBL852001:IBM852004 ILH852001:ILI852004 IVD852001:IVE852004 JEZ852001:JFA852004 JOV852001:JOW852004 JYR852001:JYS852004 KIN852001:KIO852004 KSJ852001:KSK852004 LCF852001:LCG852004 LMB852001:LMC852004 LVX852001:LVY852004 MFT852001:MFU852004 MPP852001:MPQ852004 MZL852001:MZM852004 NJH852001:NJI852004 NTD852001:NTE852004 OCZ852001:ODA852004 OMV852001:OMW852004 OWR852001:OWS852004 PGN852001:PGO852004 PQJ852001:PQK852004 QAF852001:QAG852004 QKB852001:QKC852004 QTX852001:QTY852004 RDT852001:RDU852004 RNP852001:RNQ852004 RXL852001:RXM852004 SHH852001:SHI852004 SRD852001:SRE852004 TAZ852001:TBA852004 TKV852001:TKW852004 TUR852001:TUS852004 UEN852001:UEO852004 UOJ852001:UOK852004 UYF852001:UYG852004 VIB852001:VIC852004 VRX852001:VRY852004 WBT852001:WBU852004 WLP852001:WLQ852004 WVL852001:WVM852004 D917537:E917540 IZ917537:JA917540 SV917537:SW917540 ACR917537:ACS917540 AMN917537:AMO917540 AWJ917537:AWK917540 BGF917537:BGG917540 BQB917537:BQC917540 BZX917537:BZY917540 CJT917537:CJU917540 CTP917537:CTQ917540 DDL917537:DDM917540 DNH917537:DNI917540 DXD917537:DXE917540 EGZ917537:EHA917540 EQV917537:EQW917540 FAR917537:FAS917540 FKN917537:FKO917540 FUJ917537:FUK917540 GEF917537:GEG917540 GOB917537:GOC917540 GXX917537:GXY917540 HHT917537:HHU917540 HRP917537:HRQ917540 IBL917537:IBM917540 ILH917537:ILI917540 IVD917537:IVE917540 JEZ917537:JFA917540 JOV917537:JOW917540 JYR917537:JYS917540 KIN917537:KIO917540 KSJ917537:KSK917540 LCF917537:LCG917540 LMB917537:LMC917540 LVX917537:LVY917540 MFT917537:MFU917540 MPP917537:MPQ917540 MZL917537:MZM917540 NJH917537:NJI917540 NTD917537:NTE917540 OCZ917537:ODA917540 OMV917537:OMW917540 OWR917537:OWS917540 PGN917537:PGO917540 PQJ917537:PQK917540 QAF917537:QAG917540 QKB917537:QKC917540 QTX917537:QTY917540 RDT917537:RDU917540 RNP917537:RNQ917540 RXL917537:RXM917540 SHH917537:SHI917540 SRD917537:SRE917540 TAZ917537:TBA917540 TKV917537:TKW917540 TUR917537:TUS917540 UEN917537:UEO917540 UOJ917537:UOK917540 UYF917537:UYG917540 VIB917537:VIC917540 VRX917537:VRY917540 WBT917537:WBU917540 WLP917537:WLQ917540 WVL917537:WVM917540 D983073:E983076 IZ983073:JA983076 SV983073:SW983076 ACR983073:ACS983076 AMN983073:AMO983076 AWJ983073:AWK983076 BGF983073:BGG983076 BQB983073:BQC983076 BZX983073:BZY983076 CJT983073:CJU983076 CTP983073:CTQ983076 DDL983073:DDM983076 DNH983073:DNI983076 DXD983073:DXE983076 EGZ983073:EHA983076 EQV983073:EQW983076 FAR983073:FAS983076 FKN983073:FKO983076 FUJ983073:FUK983076 GEF983073:GEG983076 GOB983073:GOC983076 GXX983073:GXY983076 HHT983073:HHU983076 HRP983073:HRQ983076 IBL983073:IBM983076 ILH983073:ILI983076 IVD983073:IVE983076 JEZ983073:JFA983076 JOV983073:JOW983076 JYR983073:JYS983076 KIN983073:KIO983076 KSJ983073:KSK983076 LCF983073:LCG983076 LMB983073:LMC983076 LVX983073:LVY983076 MFT983073:MFU983076 MPP983073:MPQ983076 MZL983073:MZM983076 NJH983073:NJI983076 NTD983073:NTE983076 OCZ983073:ODA983076 OMV983073:OMW983076 OWR983073:OWS983076 PGN983073:PGO983076 PQJ983073:PQK983076 QAF983073:QAG983076 QKB983073:QKC983076 QTX983073:QTY983076 RDT983073:RDU983076 RNP983073:RNQ983076 RXL983073:RXM983076 SHH983073:SHI983076 SRD983073:SRE983076 TAZ983073:TBA983076 TKV983073:TKW983076 TUR983073:TUS983076 UEN983073:UEO983076 UOJ983073:UOK983076 UYF983073:UYG983076 VIB983073:VIC983076 VRX983073:VRY983076 WBT983073:WBU983076 WLP983073:WLQ983076 WVL983073:WVM983076 N8:O11 JJ8:JK11 TF8:TG11 ADB8:ADC11 AMX8:AMY11 AWT8:AWU11 BGP8:BGQ11 BQL8:BQM11 CAH8:CAI11 CKD8:CKE11 CTZ8:CUA11 DDV8:DDW11 DNR8:DNS11 DXN8:DXO11 EHJ8:EHK11 ERF8:ERG11 FBB8:FBC11 FKX8:FKY11 FUT8:FUU11 GEP8:GEQ11 GOL8:GOM11 GYH8:GYI11 HID8:HIE11 HRZ8:HSA11 IBV8:IBW11 ILR8:ILS11 IVN8:IVO11 JFJ8:JFK11 JPF8:JPG11 JZB8:JZC11 KIX8:KIY11 KST8:KSU11 LCP8:LCQ11 LML8:LMM11 LWH8:LWI11 MGD8:MGE11 MPZ8:MQA11 MZV8:MZW11 NJR8:NJS11 NTN8:NTO11 ODJ8:ODK11 ONF8:ONG11 OXB8:OXC11 PGX8:PGY11 PQT8:PQU11 QAP8:QAQ11 QKL8:QKM11 QUH8:QUI11 RED8:REE11 RNZ8:ROA11 RXV8:RXW11 SHR8:SHS11 SRN8:SRO11 TBJ8:TBK11 TLF8:TLG11 TVB8:TVC11 UEX8:UEY11 UOT8:UOU11 UYP8:UYQ11 VIL8:VIM11 VSH8:VSI11 WCD8:WCE11 WLZ8:WMA11 WVV8:WVW11 N65544:O65547 JJ65544:JK65547 TF65544:TG65547 ADB65544:ADC65547 AMX65544:AMY65547 AWT65544:AWU65547 BGP65544:BGQ65547 BQL65544:BQM65547 CAH65544:CAI65547 CKD65544:CKE65547 CTZ65544:CUA65547 DDV65544:DDW65547 DNR65544:DNS65547 DXN65544:DXO65547 EHJ65544:EHK65547 ERF65544:ERG65547 FBB65544:FBC65547 FKX65544:FKY65547 FUT65544:FUU65547 GEP65544:GEQ65547 GOL65544:GOM65547 GYH65544:GYI65547 HID65544:HIE65547 HRZ65544:HSA65547 IBV65544:IBW65547 ILR65544:ILS65547 IVN65544:IVO65547 JFJ65544:JFK65547 JPF65544:JPG65547 JZB65544:JZC65547 KIX65544:KIY65547 KST65544:KSU65547 LCP65544:LCQ65547 LML65544:LMM65547 LWH65544:LWI65547 MGD65544:MGE65547 MPZ65544:MQA65547 MZV65544:MZW65547 NJR65544:NJS65547 NTN65544:NTO65547 ODJ65544:ODK65547 ONF65544:ONG65547 OXB65544:OXC65547 PGX65544:PGY65547 PQT65544:PQU65547 QAP65544:QAQ65547 QKL65544:QKM65547 QUH65544:QUI65547 RED65544:REE65547 RNZ65544:ROA65547 RXV65544:RXW65547 SHR65544:SHS65547 SRN65544:SRO65547 TBJ65544:TBK65547 TLF65544:TLG65547 TVB65544:TVC65547 UEX65544:UEY65547 UOT65544:UOU65547 UYP65544:UYQ65547 VIL65544:VIM65547 VSH65544:VSI65547 WCD65544:WCE65547 WLZ65544:WMA65547 WVV65544:WVW65547 N131080:O131083 JJ131080:JK131083 TF131080:TG131083 ADB131080:ADC131083 AMX131080:AMY131083 AWT131080:AWU131083 BGP131080:BGQ131083 BQL131080:BQM131083 CAH131080:CAI131083 CKD131080:CKE131083 CTZ131080:CUA131083 DDV131080:DDW131083 DNR131080:DNS131083 DXN131080:DXO131083 EHJ131080:EHK131083 ERF131080:ERG131083 FBB131080:FBC131083 FKX131080:FKY131083 FUT131080:FUU131083 GEP131080:GEQ131083 GOL131080:GOM131083 GYH131080:GYI131083 HID131080:HIE131083 HRZ131080:HSA131083 IBV131080:IBW131083 ILR131080:ILS131083 IVN131080:IVO131083 JFJ131080:JFK131083 JPF131080:JPG131083 JZB131080:JZC131083 KIX131080:KIY131083 KST131080:KSU131083 LCP131080:LCQ131083 LML131080:LMM131083 LWH131080:LWI131083 MGD131080:MGE131083 MPZ131080:MQA131083 MZV131080:MZW131083 NJR131080:NJS131083 NTN131080:NTO131083 ODJ131080:ODK131083 ONF131080:ONG131083 OXB131080:OXC131083 PGX131080:PGY131083 PQT131080:PQU131083 QAP131080:QAQ131083 QKL131080:QKM131083 QUH131080:QUI131083 RED131080:REE131083 RNZ131080:ROA131083 RXV131080:RXW131083 SHR131080:SHS131083 SRN131080:SRO131083 TBJ131080:TBK131083 TLF131080:TLG131083 TVB131080:TVC131083 UEX131080:UEY131083 UOT131080:UOU131083 UYP131080:UYQ131083 VIL131080:VIM131083 VSH131080:VSI131083 WCD131080:WCE131083 WLZ131080:WMA131083 WVV131080:WVW131083 N196616:O196619 JJ196616:JK196619 TF196616:TG196619 ADB196616:ADC196619 AMX196616:AMY196619 AWT196616:AWU196619 BGP196616:BGQ196619 BQL196616:BQM196619 CAH196616:CAI196619 CKD196616:CKE196619 CTZ196616:CUA196619 DDV196616:DDW196619 DNR196616:DNS196619 DXN196616:DXO196619 EHJ196616:EHK196619 ERF196616:ERG196619 FBB196616:FBC196619 FKX196616:FKY196619 FUT196616:FUU196619 GEP196616:GEQ196619 GOL196616:GOM196619 GYH196616:GYI196619 HID196616:HIE196619 HRZ196616:HSA196619 IBV196616:IBW196619 ILR196616:ILS196619 IVN196616:IVO196619 JFJ196616:JFK196619 JPF196616:JPG196619 JZB196616:JZC196619 KIX196616:KIY196619 KST196616:KSU196619 LCP196616:LCQ196619 LML196616:LMM196619 LWH196616:LWI196619 MGD196616:MGE196619 MPZ196616:MQA196619 MZV196616:MZW196619 NJR196616:NJS196619 NTN196616:NTO196619 ODJ196616:ODK196619 ONF196616:ONG196619 OXB196616:OXC196619 PGX196616:PGY196619 PQT196616:PQU196619 QAP196616:QAQ196619 QKL196616:QKM196619 QUH196616:QUI196619 RED196616:REE196619 RNZ196616:ROA196619 RXV196616:RXW196619 SHR196616:SHS196619 SRN196616:SRO196619 TBJ196616:TBK196619 TLF196616:TLG196619 TVB196616:TVC196619 UEX196616:UEY196619 UOT196616:UOU196619 UYP196616:UYQ196619 VIL196616:VIM196619 VSH196616:VSI196619 WCD196616:WCE196619 WLZ196616:WMA196619 WVV196616:WVW196619 N262152:O262155 JJ262152:JK262155 TF262152:TG262155 ADB262152:ADC262155 AMX262152:AMY262155 AWT262152:AWU262155 BGP262152:BGQ262155 BQL262152:BQM262155 CAH262152:CAI262155 CKD262152:CKE262155 CTZ262152:CUA262155 DDV262152:DDW262155 DNR262152:DNS262155 DXN262152:DXO262155 EHJ262152:EHK262155 ERF262152:ERG262155 FBB262152:FBC262155 FKX262152:FKY262155 FUT262152:FUU262155 GEP262152:GEQ262155 GOL262152:GOM262155 GYH262152:GYI262155 HID262152:HIE262155 HRZ262152:HSA262155 IBV262152:IBW262155 ILR262152:ILS262155 IVN262152:IVO262155 JFJ262152:JFK262155 JPF262152:JPG262155 JZB262152:JZC262155 KIX262152:KIY262155 KST262152:KSU262155 LCP262152:LCQ262155 LML262152:LMM262155 LWH262152:LWI262155 MGD262152:MGE262155 MPZ262152:MQA262155 MZV262152:MZW262155 NJR262152:NJS262155 NTN262152:NTO262155 ODJ262152:ODK262155 ONF262152:ONG262155 OXB262152:OXC262155 PGX262152:PGY262155 PQT262152:PQU262155 QAP262152:QAQ262155 QKL262152:QKM262155 QUH262152:QUI262155 RED262152:REE262155 RNZ262152:ROA262155 RXV262152:RXW262155 SHR262152:SHS262155 SRN262152:SRO262155 TBJ262152:TBK262155 TLF262152:TLG262155 TVB262152:TVC262155 UEX262152:UEY262155 UOT262152:UOU262155 UYP262152:UYQ262155 VIL262152:VIM262155 VSH262152:VSI262155 WCD262152:WCE262155 WLZ262152:WMA262155 WVV262152:WVW262155 N327688:O327691 JJ327688:JK327691 TF327688:TG327691 ADB327688:ADC327691 AMX327688:AMY327691 AWT327688:AWU327691 BGP327688:BGQ327691 BQL327688:BQM327691 CAH327688:CAI327691 CKD327688:CKE327691 CTZ327688:CUA327691 DDV327688:DDW327691 DNR327688:DNS327691 DXN327688:DXO327691 EHJ327688:EHK327691 ERF327688:ERG327691 FBB327688:FBC327691 FKX327688:FKY327691 FUT327688:FUU327691 GEP327688:GEQ327691 GOL327688:GOM327691 GYH327688:GYI327691 HID327688:HIE327691 HRZ327688:HSA327691 IBV327688:IBW327691 ILR327688:ILS327691 IVN327688:IVO327691 JFJ327688:JFK327691 JPF327688:JPG327691 JZB327688:JZC327691 KIX327688:KIY327691 KST327688:KSU327691 LCP327688:LCQ327691 LML327688:LMM327691 LWH327688:LWI327691 MGD327688:MGE327691 MPZ327688:MQA327691 MZV327688:MZW327691 NJR327688:NJS327691 NTN327688:NTO327691 ODJ327688:ODK327691 ONF327688:ONG327691 OXB327688:OXC327691 PGX327688:PGY327691 PQT327688:PQU327691 QAP327688:QAQ327691 QKL327688:QKM327691 QUH327688:QUI327691 RED327688:REE327691 RNZ327688:ROA327691 RXV327688:RXW327691 SHR327688:SHS327691 SRN327688:SRO327691 TBJ327688:TBK327691 TLF327688:TLG327691 TVB327688:TVC327691 UEX327688:UEY327691 UOT327688:UOU327691 UYP327688:UYQ327691 VIL327688:VIM327691 VSH327688:VSI327691 WCD327688:WCE327691 WLZ327688:WMA327691 WVV327688:WVW327691 N393224:O393227 JJ393224:JK393227 TF393224:TG393227 ADB393224:ADC393227 AMX393224:AMY393227 AWT393224:AWU393227 BGP393224:BGQ393227 BQL393224:BQM393227 CAH393224:CAI393227 CKD393224:CKE393227 CTZ393224:CUA393227 DDV393224:DDW393227 DNR393224:DNS393227 DXN393224:DXO393227 EHJ393224:EHK393227 ERF393224:ERG393227 FBB393224:FBC393227 FKX393224:FKY393227 FUT393224:FUU393227 GEP393224:GEQ393227 GOL393224:GOM393227 GYH393224:GYI393227 HID393224:HIE393227 HRZ393224:HSA393227 IBV393224:IBW393227 ILR393224:ILS393227 IVN393224:IVO393227 JFJ393224:JFK393227 JPF393224:JPG393227 JZB393224:JZC393227 KIX393224:KIY393227 KST393224:KSU393227 LCP393224:LCQ393227 LML393224:LMM393227 LWH393224:LWI393227 MGD393224:MGE393227 MPZ393224:MQA393227 MZV393224:MZW393227 NJR393224:NJS393227 NTN393224:NTO393227 ODJ393224:ODK393227 ONF393224:ONG393227 OXB393224:OXC393227 PGX393224:PGY393227 PQT393224:PQU393227 QAP393224:QAQ393227 QKL393224:QKM393227 QUH393224:QUI393227 RED393224:REE393227 RNZ393224:ROA393227 RXV393224:RXW393227 SHR393224:SHS393227 SRN393224:SRO393227 TBJ393224:TBK393227 TLF393224:TLG393227 TVB393224:TVC393227 UEX393224:UEY393227 UOT393224:UOU393227 UYP393224:UYQ393227 VIL393224:VIM393227 VSH393224:VSI393227 WCD393224:WCE393227 WLZ393224:WMA393227 WVV393224:WVW393227 N458760:O458763 JJ458760:JK458763 TF458760:TG458763 ADB458760:ADC458763 AMX458760:AMY458763 AWT458760:AWU458763 BGP458760:BGQ458763 BQL458760:BQM458763 CAH458760:CAI458763 CKD458760:CKE458763 CTZ458760:CUA458763 DDV458760:DDW458763 DNR458760:DNS458763 DXN458760:DXO458763 EHJ458760:EHK458763 ERF458760:ERG458763 FBB458760:FBC458763 FKX458760:FKY458763 FUT458760:FUU458763 GEP458760:GEQ458763 GOL458760:GOM458763 GYH458760:GYI458763 HID458760:HIE458763 HRZ458760:HSA458763 IBV458760:IBW458763 ILR458760:ILS458763 IVN458760:IVO458763 JFJ458760:JFK458763 JPF458760:JPG458763 JZB458760:JZC458763 KIX458760:KIY458763 KST458760:KSU458763 LCP458760:LCQ458763 LML458760:LMM458763 LWH458760:LWI458763 MGD458760:MGE458763 MPZ458760:MQA458763 MZV458760:MZW458763 NJR458760:NJS458763 NTN458760:NTO458763 ODJ458760:ODK458763 ONF458760:ONG458763 OXB458760:OXC458763 PGX458760:PGY458763 PQT458760:PQU458763 QAP458760:QAQ458763 QKL458760:QKM458763 QUH458760:QUI458763 RED458760:REE458763 RNZ458760:ROA458763 RXV458760:RXW458763 SHR458760:SHS458763 SRN458760:SRO458763 TBJ458760:TBK458763 TLF458760:TLG458763 TVB458760:TVC458763 UEX458760:UEY458763 UOT458760:UOU458763 UYP458760:UYQ458763 VIL458760:VIM458763 VSH458760:VSI458763 WCD458760:WCE458763 WLZ458760:WMA458763 WVV458760:WVW458763 N524296:O524299 JJ524296:JK524299 TF524296:TG524299 ADB524296:ADC524299 AMX524296:AMY524299 AWT524296:AWU524299 BGP524296:BGQ524299 BQL524296:BQM524299 CAH524296:CAI524299 CKD524296:CKE524299 CTZ524296:CUA524299 DDV524296:DDW524299 DNR524296:DNS524299 DXN524296:DXO524299 EHJ524296:EHK524299 ERF524296:ERG524299 FBB524296:FBC524299 FKX524296:FKY524299 FUT524296:FUU524299 GEP524296:GEQ524299 GOL524296:GOM524299 GYH524296:GYI524299 HID524296:HIE524299 HRZ524296:HSA524299 IBV524296:IBW524299 ILR524296:ILS524299 IVN524296:IVO524299 JFJ524296:JFK524299 JPF524296:JPG524299 JZB524296:JZC524299 KIX524296:KIY524299 KST524296:KSU524299 LCP524296:LCQ524299 LML524296:LMM524299 LWH524296:LWI524299 MGD524296:MGE524299 MPZ524296:MQA524299 MZV524296:MZW524299 NJR524296:NJS524299 NTN524296:NTO524299 ODJ524296:ODK524299 ONF524296:ONG524299 OXB524296:OXC524299 PGX524296:PGY524299 PQT524296:PQU524299 QAP524296:QAQ524299 QKL524296:QKM524299 QUH524296:QUI524299 RED524296:REE524299 RNZ524296:ROA524299 RXV524296:RXW524299 SHR524296:SHS524299 SRN524296:SRO524299 TBJ524296:TBK524299 TLF524296:TLG524299 TVB524296:TVC524299 UEX524296:UEY524299 UOT524296:UOU524299 UYP524296:UYQ524299 VIL524296:VIM524299 VSH524296:VSI524299 WCD524296:WCE524299 WLZ524296:WMA524299 WVV524296:WVW524299 N589832:O589835 JJ589832:JK589835 TF589832:TG589835 ADB589832:ADC589835 AMX589832:AMY589835 AWT589832:AWU589835 BGP589832:BGQ589835 BQL589832:BQM589835 CAH589832:CAI589835 CKD589832:CKE589835 CTZ589832:CUA589835 DDV589832:DDW589835 DNR589832:DNS589835 DXN589832:DXO589835 EHJ589832:EHK589835 ERF589832:ERG589835 FBB589832:FBC589835 FKX589832:FKY589835 FUT589832:FUU589835 GEP589832:GEQ589835 GOL589832:GOM589835 GYH589832:GYI589835 HID589832:HIE589835 HRZ589832:HSA589835 IBV589832:IBW589835 ILR589832:ILS589835 IVN589832:IVO589835 JFJ589832:JFK589835 JPF589832:JPG589835 JZB589832:JZC589835 KIX589832:KIY589835 KST589832:KSU589835 LCP589832:LCQ589835 LML589832:LMM589835 LWH589832:LWI589835 MGD589832:MGE589835 MPZ589832:MQA589835 MZV589832:MZW589835 NJR589832:NJS589835 NTN589832:NTO589835 ODJ589832:ODK589835 ONF589832:ONG589835 OXB589832:OXC589835 PGX589832:PGY589835 PQT589832:PQU589835 QAP589832:QAQ589835 QKL589832:QKM589835 QUH589832:QUI589835 RED589832:REE589835 RNZ589832:ROA589835 RXV589832:RXW589835 SHR589832:SHS589835 SRN589832:SRO589835 TBJ589832:TBK589835 TLF589832:TLG589835 TVB589832:TVC589835 UEX589832:UEY589835 UOT589832:UOU589835 UYP589832:UYQ589835 VIL589832:VIM589835 VSH589832:VSI589835 WCD589832:WCE589835 WLZ589832:WMA589835 WVV589832:WVW589835 N655368:O655371 JJ655368:JK655371 TF655368:TG655371 ADB655368:ADC655371 AMX655368:AMY655371 AWT655368:AWU655371 BGP655368:BGQ655371 BQL655368:BQM655371 CAH655368:CAI655371 CKD655368:CKE655371 CTZ655368:CUA655371 DDV655368:DDW655371 DNR655368:DNS655371 DXN655368:DXO655371 EHJ655368:EHK655371 ERF655368:ERG655371 FBB655368:FBC655371 FKX655368:FKY655371 FUT655368:FUU655371 GEP655368:GEQ655371 GOL655368:GOM655371 GYH655368:GYI655371 HID655368:HIE655371 HRZ655368:HSA655371 IBV655368:IBW655371 ILR655368:ILS655371 IVN655368:IVO655371 JFJ655368:JFK655371 JPF655368:JPG655371 JZB655368:JZC655371 KIX655368:KIY655371 KST655368:KSU655371 LCP655368:LCQ655371 LML655368:LMM655371 LWH655368:LWI655371 MGD655368:MGE655371 MPZ655368:MQA655371 MZV655368:MZW655371 NJR655368:NJS655371 NTN655368:NTO655371 ODJ655368:ODK655371 ONF655368:ONG655371 OXB655368:OXC655371 PGX655368:PGY655371 PQT655368:PQU655371 QAP655368:QAQ655371 QKL655368:QKM655371 QUH655368:QUI655371 RED655368:REE655371 RNZ655368:ROA655371 RXV655368:RXW655371 SHR655368:SHS655371 SRN655368:SRO655371 TBJ655368:TBK655371 TLF655368:TLG655371 TVB655368:TVC655371 UEX655368:UEY655371 UOT655368:UOU655371 UYP655368:UYQ655371 VIL655368:VIM655371 VSH655368:VSI655371 WCD655368:WCE655371 WLZ655368:WMA655371 WVV655368:WVW655371 N720904:O720907 JJ720904:JK720907 TF720904:TG720907 ADB720904:ADC720907 AMX720904:AMY720907 AWT720904:AWU720907 BGP720904:BGQ720907 BQL720904:BQM720907 CAH720904:CAI720907 CKD720904:CKE720907 CTZ720904:CUA720907 DDV720904:DDW720907 DNR720904:DNS720907 DXN720904:DXO720907 EHJ720904:EHK720907 ERF720904:ERG720907 FBB720904:FBC720907 FKX720904:FKY720907 FUT720904:FUU720907 GEP720904:GEQ720907 GOL720904:GOM720907 GYH720904:GYI720907 HID720904:HIE720907 HRZ720904:HSA720907 IBV720904:IBW720907 ILR720904:ILS720907 IVN720904:IVO720907 JFJ720904:JFK720907 JPF720904:JPG720907 JZB720904:JZC720907 KIX720904:KIY720907 KST720904:KSU720907 LCP720904:LCQ720907 LML720904:LMM720907 LWH720904:LWI720907 MGD720904:MGE720907 MPZ720904:MQA720907 MZV720904:MZW720907 NJR720904:NJS720907 NTN720904:NTO720907 ODJ720904:ODK720907 ONF720904:ONG720907 OXB720904:OXC720907 PGX720904:PGY720907 PQT720904:PQU720907 QAP720904:QAQ720907 QKL720904:QKM720907 QUH720904:QUI720907 RED720904:REE720907 RNZ720904:ROA720907 RXV720904:RXW720907 SHR720904:SHS720907 SRN720904:SRO720907 TBJ720904:TBK720907 TLF720904:TLG720907 TVB720904:TVC720907 UEX720904:UEY720907 UOT720904:UOU720907 UYP720904:UYQ720907 VIL720904:VIM720907 VSH720904:VSI720907 WCD720904:WCE720907 WLZ720904:WMA720907 WVV720904:WVW720907 N786440:O786443 JJ786440:JK786443 TF786440:TG786443 ADB786440:ADC786443 AMX786440:AMY786443 AWT786440:AWU786443 BGP786440:BGQ786443 BQL786440:BQM786443 CAH786440:CAI786443 CKD786440:CKE786443 CTZ786440:CUA786443 DDV786440:DDW786443 DNR786440:DNS786443 DXN786440:DXO786443 EHJ786440:EHK786443 ERF786440:ERG786443 FBB786440:FBC786443 FKX786440:FKY786443 FUT786440:FUU786443 GEP786440:GEQ786443 GOL786440:GOM786443 GYH786440:GYI786443 HID786440:HIE786443 HRZ786440:HSA786443 IBV786440:IBW786443 ILR786440:ILS786443 IVN786440:IVO786443 JFJ786440:JFK786443 JPF786440:JPG786443 JZB786440:JZC786443 KIX786440:KIY786443 KST786440:KSU786443 LCP786440:LCQ786443 LML786440:LMM786443 LWH786440:LWI786443 MGD786440:MGE786443 MPZ786440:MQA786443 MZV786440:MZW786443 NJR786440:NJS786443 NTN786440:NTO786443 ODJ786440:ODK786443 ONF786440:ONG786443 OXB786440:OXC786443 PGX786440:PGY786443 PQT786440:PQU786443 QAP786440:QAQ786443 QKL786440:QKM786443 QUH786440:QUI786443 RED786440:REE786443 RNZ786440:ROA786443 RXV786440:RXW786443 SHR786440:SHS786443 SRN786440:SRO786443 TBJ786440:TBK786443 TLF786440:TLG786443 TVB786440:TVC786443 UEX786440:UEY786443 UOT786440:UOU786443 UYP786440:UYQ786443 VIL786440:VIM786443 VSH786440:VSI786443 WCD786440:WCE786443 WLZ786440:WMA786443 WVV786440:WVW786443 N851976:O851979 JJ851976:JK851979 TF851976:TG851979 ADB851976:ADC851979 AMX851976:AMY851979 AWT851976:AWU851979 BGP851976:BGQ851979 BQL851976:BQM851979 CAH851976:CAI851979 CKD851976:CKE851979 CTZ851976:CUA851979 DDV851976:DDW851979 DNR851976:DNS851979 DXN851976:DXO851979 EHJ851976:EHK851979 ERF851976:ERG851979 FBB851976:FBC851979 FKX851976:FKY851979 FUT851976:FUU851979 GEP851976:GEQ851979 GOL851976:GOM851979 GYH851976:GYI851979 HID851976:HIE851979 HRZ851976:HSA851979 IBV851976:IBW851979 ILR851976:ILS851979 IVN851976:IVO851979 JFJ851976:JFK851979 JPF851976:JPG851979 JZB851976:JZC851979 KIX851976:KIY851979 KST851976:KSU851979 LCP851976:LCQ851979 LML851976:LMM851979 LWH851976:LWI851979 MGD851976:MGE851979 MPZ851976:MQA851979 MZV851976:MZW851979 NJR851976:NJS851979 NTN851976:NTO851979 ODJ851976:ODK851979 ONF851976:ONG851979 OXB851976:OXC851979 PGX851976:PGY851979 PQT851976:PQU851979 QAP851976:QAQ851979 QKL851976:QKM851979 QUH851976:QUI851979 RED851976:REE851979 RNZ851976:ROA851979 RXV851976:RXW851979 SHR851976:SHS851979 SRN851976:SRO851979 TBJ851976:TBK851979 TLF851976:TLG851979 TVB851976:TVC851979 UEX851976:UEY851979 UOT851976:UOU851979 UYP851976:UYQ851979 VIL851976:VIM851979 VSH851976:VSI851979 WCD851976:WCE851979 WLZ851976:WMA851979 WVV851976:WVW851979 N917512:O917515 JJ917512:JK917515 TF917512:TG917515 ADB917512:ADC917515 AMX917512:AMY917515 AWT917512:AWU917515 BGP917512:BGQ917515 BQL917512:BQM917515 CAH917512:CAI917515 CKD917512:CKE917515 CTZ917512:CUA917515 DDV917512:DDW917515 DNR917512:DNS917515 DXN917512:DXO917515 EHJ917512:EHK917515 ERF917512:ERG917515 FBB917512:FBC917515 FKX917512:FKY917515 FUT917512:FUU917515 GEP917512:GEQ917515 GOL917512:GOM917515 GYH917512:GYI917515 HID917512:HIE917515 HRZ917512:HSA917515 IBV917512:IBW917515 ILR917512:ILS917515 IVN917512:IVO917515 JFJ917512:JFK917515 JPF917512:JPG917515 JZB917512:JZC917515 KIX917512:KIY917515 KST917512:KSU917515 LCP917512:LCQ917515 LML917512:LMM917515 LWH917512:LWI917515 MGD917512:MGE917515 MPZ917512:MQA917515 MZV917512:MZW917515 NJR917512:NJS917515 NTN917512:NTO917515 ODJ917512:ODK917515 ONF917512:ONG917515 OXB917512:OXC917515 PGX917512:PGY917515 PQT917512:PQU917515 QAP917512:QAQ917515 QKL917512:QKM917515 QUH917512:QUI917515 RED917512:REE917515 RNZ917512:ROA917515 RXV917512:RXW917515 SHR917512:SHS917515 SRN917512:SRO917515 TBJ917512:TBK917515 TLF917512:TLG917515 TVB917512:TVC917515 UEX917512:UEY917515 UOT917512:UOU917515 UYP917512:UYQ917515 VIL917512:VIM917515 VSH917512:VSI917515 WCD917512:WCE917515 WLZ917512:WMA917515 WVV917512:WVW917515 N983048:O983051 JJ983048:JK983051 TF983048:TG983051 ADB983048:ADC983051 AMX983048:AMY983051 AWT983048:AWU983051 BGP983048:BGQ983051 BQL983048:BQM983051 CAH983048:CAI983051 CKD983048:CKE983051 CTZ983048:CUA983051 DDV983048:DDW983051 DNR983048:DNS983051 DXN983048:DXO983051 EHJ983048:EHK983051 ERF983048:ERG983051 FBB983048:FBC983051 FKX983048:FKY983051 FUT983048:FUU983051 GEP983048:GEQ983051 GOL983048:GOM983051 GYH983048:GYI983051 HID983048:HIE983051 HRZ983048:HSA983051 IBV983048:IBW983051 ILR983048:ILS983051 IVN983048:IVO983051 JFJ983048:JFK983051 JPF983048:JPG983051 JZB983048:JZC983051 KIX983048:KIY983051 KST983048:KSU983051 LCP983048:LCQ983051 LML983048:LMM983051 LWH983048:LWI983051 MGD983048:MGE983051 MPZ983048:MQA983051 MZV983048:MZW983051 NJR983048:NJS983051 NTN983048:NTO983051 ODJ983048:ODK983051 ONF983048:ONG983051 OXB983048:OXC983051 PGX983048:PGY983051 PQT983048:PQU983051 QAP983048:QAQ983051 QKL983048:QKM983051 QUH983048:QUI983051 RED983048:REE983051 RNZ983048:ROA983051 RXV983048:RXW983051 SHR983048:SHS983051 SRN983048:SRO983051 TBJ983048:TBK983051 TLF983048:TLG983051 TVB983048:TVC983051 UEX983048:UEY983051 UOT983048:UOU983051 UYP983048:UYQ983051 VIL983048:VIM983051 VSH983048:VSI983051 WCD983048:WCE983051 WLZ983048:WMA983051 WVV983048:WVW983051 N13:O16 JJ13:JK16 TF13:TG16 ADB13:ADC16 AMX13:AMY16 AWT13:AWU16 BGP13:BGQ16 BQL13:BQM16 CAH13:CAI16 CKD13:CKE16 CTZ13:CUA16 DDV13:DDW16 DNR13:DNS16 DXN13:DXO16 EHJ13:EHK16 ERF13:ERG16 FBB13:FBC16 FKX13:FKY16 FUT13:FUU16 GEP13:GEQ16 GOL13:GOM16 GYH13:GYI16 HID13:HIE16 HRZ13:HSA16 IBV13:IBW16 ILR13:ILS16 IVN13:IVO16 JFJ13:JFK16 JPF13:JPG16 JZB13:JZC16 KIX13:KIY16 KST13:KSU16 LCP13:LCQ16 LML13:LMM16 LWH13:LWI16 MGD13:MGE16 MPZ13:MQA16 MZV13:MZW16 NJR13:NJS16 NTN13:NTO16 ODJ13:ODK16 ONF13:ONG16 OXB13:OXC16 PGX13:PGY16 PQT13:PQU16 QAP13:QAQ16 QKL13:QKM16 QUH13:QUI16 RED13:REE16 RNZ13:ROA16 RXV13:RXW16 SHR13:SHS16 SRN13:SRO16 TBJ13:TBK16 TLF13:TLG16 TVB13:TVC16 UEX13:UEY16 UOT13:UOU16 UYP13:UYQ16 VIL13:VIM16 VSH13:VSI16 WCD13:WCE16 WLZ13:WMA16 WVV13:WVW16 N65549:O65552 JJ65549:JK65552 TF65549:TG65552 ADB65549:ADC65552 AMX65549:AMY65552 AWT65549:AWU65552 BGP65549:BGQ65552 BQL65549:BQM65552 CAH65549:CAI65552 CKD65549:CKE65552 CTZ65549:CUA65552 DDV65549:DDW65552 DNR65549:DNS65552 DXN65549:DXO65552 EHJ65549:EHK65552 ERF65549:ERG65552 FBB65549:FBC65552 FKX65549:FKY65552 FUT65549:FUU65552 GEP65549:GEQ65552 GOL65549:GOM65552 GYH65549:GYI65552 HID65549:HIE65552 HRZ65549:HSA65552 IBV65549:IBW65552 ILR65549:ILS65552 IVN65549:IVO65552 JFJ65549:JFK65552 JPF65549:JPG65552 JZB65549:JZC65552 KIX65549:KIY65552 KST65549:KSU65552 LCP65549:LCQ65552 LML65549:LMM65552 LWH65549:LWI65552 MGD65549:MGE65552 MPZ65549:MQA65552 MZV65549:MZW65552 NJR65549:NJS65552 NTN65549:NTO65552 ODJ65549:ODK65552 ONF65549:ONG65552 OXB65549:OXC65552 PGX65549:PGY65552 PQT65549:PQU65552 QAP65549:QAQ65552 QKL65549:QKM65552 QUH65549:QUI65552 RED65549:REE65552 RNZ65549:ROA65552 RXV65549:RXW65552 SHR65549:SHS65552 SRN65549:SRO65552 TBJ65549:TBK65552 TLF65549:TLG65552 TVB65549:TVC65552 UEX65549:UEY65552 UOT65549:UOU65552 UYP65549:UYQ65552 VIL65549:VIM65552 VSH65549:VSI65552 WCD65549:WCE65552 WLZ65549:WMA65552 WVV65549:WVW65552 N131085:O131088 JJ131085:JK131088 TF131085:TG131088 ADB131085:ADC131088 AMX131085:AMY131088 AWT131085:AWU131088 BGP131085:BGQ131088 BQL131085:BQM131088 CAH131085:CAI131088 CKD131085:CKE131088 CTZ131085:CUA131088 DDV131085:DDW131088 DNR131085:DNS131088 DXN131085:DXO131088 EHJ131085:EHK131088 ERF131085:ERG131088 FBB131085:FBC131088 FKX131085:FKY131088 FUT131085:FUU131088 GEP131085:GEQ131088 GOL131085:GOM131088 GYH131085:GYI131088 HID131085:HIE131088 HRZ131085:HSA131088 IBV131085:IBW131088 ILR131085:ILS131088 IVN131085:IVO131088 JFJ131085:JFK131088 JPF131085:JPG131088 JZB131085:JZC131088 KIX131085:KIY131088 KST131085:KSU131088 LCP131085:LCQ131088 LML131085:LMM131088 LWH131085:LWI131088 MGD131085:MGE131088 MPZ131085:MQA131088 MZV131085:MZW131088 NJR131085:NJS131088 NTN131085:NTO131088 ODJ131085:ODK131088 ONF131085:ONG131088 OXB131085:OXC131088 PGX131085:PGY131088 PQT131085:PQU131088 QAP131085:QAQ131088 QKL131085:QKM131088 QUH131085:QUI131088 RED131085:REE131088 RNZ131085:ROA131088 RXV131085:RXW131088 SHR131085:SHS131088 SRN131085:SRO131088 TBJ131085:TBK131088 TLF131085:TLG131088 TVB131085:TVC131088 UEX131085:UEY131088 UOT131085:UOU131088 UYP131085:UYQ131088 VIL131085:VIM131088 VSH131085:VSI131088 WCD131085:WCE131088 WLZ131085:WMA131088 WVV131085:WVW131088 N196621:O196624 JJ196621:JK196624 TF196621:TG196624 ADB196621:ADC196624 AMX196621:AMY196624 AWT196621:AWU196624 BGP196621:BGQ196624 BQL196621:BQM196624 CAH196621:CAI196624 CKD196621:CKE196624 CTZ196621:CUA196624 DDV196621:DDW196624 DNR196621:DNS196624 DXN196621:DXO196624 EHJ196621:EHK196624 ERF196621:ERG196624 FBB196621:FBC196624 FKX196621:FKY196624 FUT196621:FUU196624 GEP196621:GEQ196624 GOL196621:GOM196624 GYH196621:GYI196624 HID196621:HIE196624 HRZ196621:HSA196624 IBV196621:IBW196624 ILR196621:ILS196624 IVN196621:IVO196624 JFJ196621:JFK196624 JPF196621:JPG196624 JZB196621:JZC196624 KIX196621:KIY196624 KST196621:KSU196624 LCP196621:LCQ196624 LML196621:LMM196624 LWH196621:LWI196624 MGD196621:MGE196624 MPZ196621:MQA196624 MZV196621:MZW196624 NJR196621:NJS196624 NTN196621:NTO196624 ODJ196621:ODK196624 ONF196621:ONG196624 OXB196621:OXC196624 PGX196621:PGY196624 PQT196621:PQU196624 QAP196621:QAQ196624 QKL196621:QKM196624 QUH196621:QUI196624 RED196621:REE196624 RNZ196621:ROA196624 RXV196621:RXW196624 SHR196621:SHS196624 SRN196621:SRO196624 TBJ196621:TBK196624 TLF196621:TLG196624 TVB196621:TVC196624 UEX196621:UEY196624 UOT196621:UOU196624 UYP196621:UYQ196624 VIL196621:VIM196624 VSH196621:VSI196624 WCD196621:WCE196624 WLZ196621:WMA196624 WVV196621:WVW196624 N262157:O262160 JJ262157:JK262160 TF262157:TG262160 ADB262157:ADC262160 AMX262157:AMY262160 AWT262157:AWU262160 BGP262157:BGQ262160 BQL262157:BQM262160 CAH262157:CAI262160 CKD262157:CKE262160 CTZ262157:CUA262160 DDV262157:DDW262160 DNR262157:DNS262160 DXN262157:DXO262160 EHJ262157:EHK262160 ERF262157:ERG262160 FBB262157:FBC262160 FKX262157:FKY262160 FUT262157:FUU262160 GEP262157:GEQ262160 GOL262157:GOM262160 GYH262157:GYI262160 HID262157:HIE262160 HRZ262157:HSA262160 IBV262157:IBW262160 ILR262157:ILS262160 IVN262157:IVO262160 JFJ262157:JFK262160 JPF262157:JPG262160 JZB262157:JZC262160 KIX262157:KIY262160 KST262157:KSU262160 LCP262157:LCQ262160 LML262157:LMM262160 LWH262157:LWI262160 MGD262157:MGE262160 MPZ262157:MQA262160 MZV262157:MZW262160 NJR262157:NJS262160 NTN262157:NTO262160 ODJ262157:ODK262160 ONF262157:ONG262160 OXB262157:OXC262160 PGX262157:PGY262160 PQT262157:PQU262160 QAP262157:QAQ262160 QKL262157:QKM262160 QUH262157:QUI262160 RED262157:REE262160 RNZ262157:ROA262160 RXV262157:RXW262160 SHR262157:SHS262160 SRN262157:SRO262160 TBJ262157:TBK262160 TLF262157:TLG262160 TVB262157:TVC262160 UEX262157:UEY262160 UOT262157:UOU262160 UYP262157:UYQ262160 VIL262157:VIM262160 VSH262157:VSI262160 WCD262157:WCE262160 WLZ262157:WMA262160 WVV262157:WVW262160 N327693:O327696 JJ327693:JK327696 TF327693:TG327696 ADB327693:ADC327696 AMX327693:AMY327696 AWT327693:AWU327696 BGP327693:BGQ327696 BQL327693:BQM327696 CAH327693:CAI327696 CKD327693:CKE327696 CTZ327693:CUA327696 DDV327693:DDW327696 DNR327693:DNS327696 DXN327693:DXO327696 EHJ327693:EHK327696 ERF327693:ERG327696 FBB327693:FBC327696 FKX327693:FKY327696 FUT327693:FUU327696 GEP327693:GEQ327696 GOL327693:GOM327696 GYH327693:GYI327696 HID327693:HIE327696 HRZ327693:HSA327696 IBV327693:IBW327696 ILR327693:ILS327696 IVN327693:IVO327696 JFJ327693:JFK327696 JPF327693:JPG327696 JZB327693:JZC327696 KIX327693:KIY327696 KST327693:KSU327696 LCP327693:LCQ327696 LML327693:LMM327696 LWH327693:LWI327696 MGD327693:MGE327696 MPZ327693:MQA327696 MZV327693:MZW327696 NJR327693:NJS327696 NTN327693:NTO327696 ODJ327693:ODK327696 ONF327693:ONG327696 OXB327693:OXC327696 PGX327693:PGY327696 PQT327693:PQU327696 QAP327693:QAQ327696 QKL327693:QKM327696 QUH327693:QUI327696 RED327693:REE327696 RNZ327693:ROA327696 RXV327693:RXW327696 SHR327693:SHS327696 SRN327693:SRO327696 TBJ327693:TBK327696 TLF327693:TLG327696 TVB327693:TVC327696 UEX327693:UEY327696 UOT327693:UOU327696 UYP327693:UYQ327696 VIL327693:VIM327696 VSH327693:VSI327696 WCD327693:WCE327696 WLZ327693:WMA327696 WVV327693:WVW327696 N393229:O393232 JJ393229:JK393232 TF393229:TG393232 ADB393229:ADC393232 AMX393229:AMY393232 AWT393229:AWU393232 BGP393229:BGQ393232 BQL393229:BQM393232 CAH393229:CAI393232 CKD393229:CKE393232 CTZ393229:CUA393232 DDV393229:DDW393232 DNR393229:DNS393232 DXN393229:DXO393232 EHJ393229:EHK393232 ERF393229:ERG393232 FBB393229:FBC393232 FKX393229:FKY393232 FUT393229:FUU393232 GEP393229:GEQ393232 GOL393229:GOM393232 GYH393229:GYI393232 HID393229:HIE393232 HRZ393229:HSA393232 IBV393229:IBW393232 ILR393229:ILS393232 IVN393229:IVO393232 JFJ393229:JFK393232 JPF393229:JPG393232 JZB393229:JZC393232 KIX393229:KIY393232 KST393229:KSU393232 LCP393229:LCQ393232 LML393229:LMM393232 LWH393229:LWI393232 MGD393229:MGE393232 MPZ393229:MQA393232 MZV393229:MZW393232 NJR393229:NJS393232 NTN393229:NTO393232 ODJ393229:ODK393232 ONF393229:ONG393232 OXB393229:OXC393232 PGX393229:PGY393232 PQT393229:PQU393232 QAP393229:QAQ393232 QKL393229:QKM393232 QUH393229:QUI393232 RED393229:REE393232 RNZ393229:ROA393232 RXV393229:RXW393232 SHR393229:SHS393232 SRN393229:SRO393232 TBJ393229:TBK393232 TLF393229:TLG393232 TVB393229:TVC393232 UEX393229:UEY393232 UOT393229:UOU393232 UYP393229:UYQ393232 VIL393229:VIM393232 VSH393229:VSI393232 WCD393229:WCE393232 WLZ393229:WMA393232 WVV393229:WVW393232 N458765:O458768 JJ458765:JK458768 TF458765:TG458768 ADB458765:ADC458768 AMX458765:AMY458768 AWT458765:AWU458768 BGP458765:BGQ458768 BQL458765:BQM458768 CAH458765:CAI458768 CKD458765:CKE458768 CTZ458765:CUA458768 DDV458765:DDW458768 DNR458765:DNS458768 DXN458765:DXO458768 EHJ458765:EHK458768 ERF458765:ERG458768 FBB458765:FBC458768 FKX458765:FKY458768 FUT458765:FUU458768 GEP458765:GEQ458768 GOL458765:GOM458768 GYH458765:GYI458768 HID458765:HIE458768 HRZ458765:HSA458768 IBV458765:IBW458768 ILR458765:ILS458768 IVN458765:IVO458768 JFJ458765:JFK458768 JPF458765:JPG458768 JZB458765:JZC458768 KIX458765:KIY458768 KST458765:KSU458768 LCP458765:LCQ458768 LML458765:LMM458768 LWH458765:LWI458768 MGD458765:MGE458768 MPZ458765:MQA458768 MZV458765:MZW458768 NJR458765:NJS458768 NTN458765:NTO458768 ODJ458765:ODK458768 ONF458765:ONG458768 OXB458765:OXC458768 PGX458765:PGY458768 PQT458765:PQU458768 QAP458765:QAQ458768 QKL458765:QKM458768 QUH458765:QUI458768 RED458765:REE458768 RNZ458765:ROA458768 RXV458765:RXW458768 SHR458765:SHS458768 SRN458765:SRO458768 TBJ458765:TBK458768 TLF458765:TLG458768 TVB458765:TVC458768 UEX458765:UEY458768 UOT458765:UOU458768 UYP458765:UYQ458768 VIL458765:VIM458768 VSH458765:VSI458768 WCD458765:WCE458768 WLZ458765:WMA458768 WVV458765:WVW458768 N524301:O524304 JJ524301:JK524304 TF524301:TG524304 ADB524301:ADC524304 AMX524301:AMY524304 AWT524301:AWU524304 BGP524301:BGQ524304 BQL524301:BQM524304 CAH524301:CAI524304 CKD524301:CKE524304 CTZ524301:CUA524304 DDV524301:DDW524304 DNR524301:DNS524304 DXN524301:DXO524304 EHJ524301:EHK524304 ERF524301:ERG524304 FBB524301:FBC524304 FKX524301:FKY524304 FUT524301:FUU524304 GEP524301:GEQ524304 GOL524301:GOM524304 GYH524301:GYI524304 HID524301:HIE524304 HRZ524301:HSA524304 IBV524301:IBW524304 ILR524301:ILS524304 IVN524301:IVO524304 JFJ524301:JFK524304 JPF524301:JPG524304 JZB524301:JZC524304 KIX524301:KIY524304 KST524301:KSU524304 LCP524301:LCQ524304 LML524301:LMM524304 LWH524301:LWI524304 MGD524301:MGE524304 MPZ524301:MQA524304 MZV524301:MZW524304 NJR524301:NJS524304 NTN524301:NTO524304 ODJ524301:ODK524304 ONF524301:ONG524304 OXB524301:OXC524304 PGX524301:PGY524304 PQT524301:PQU524304 QAP524301:QAQ524304 QKL524301:QKM524304 QUH524301:QUI524304 RED524301:REE524304 RNZ524301:ROA524304 RXV524301:RXW524304 SHR524301:SHS524304 SRN524301:SRO524304 TBJ524301:TBK524304 TLF524301:TLG524304 TVB524301:TVC524304 UEX524301:UEY524304 UOT524301:UOU524304 UYP524301:UYQ524304 VIL524301:VIM524304 VSH524301:VSI524304 WCD524301:WCE524304 WLZ524301:WMA524304 WVV524301:WVW524304 N589837:O589840 JJ589837:JK589840 TF589837:TG589840 ADB589837:ADC589840 AMX589837:AMY589840 AWT589837:AWU589840 BGP589837:BGQ589840 BQL589837:BQM589840 CAH589837:CAI589840 CKD589837:CKE589840 CTZ589837:CUA589840 DDV589837:DDW589840 DNR589837:DNS589840 DXN589837:DXO589840 EHJ589837:EHK589840 ERF589837:ERG589840 FBB589837:FBC589840 FKX589837:FKY589840 FUT589837:FUU589840 GEP589837:GEQ589840 GOL589837:GOM589840 GYH589837:GYI589840 HID589837:HIE589840 HRZ589837:HSA589840 IBV589837:IBW589840 ILR589837:ILS589840 IVN589837:IVO589840 JFJ589837:JFK589840 JPF589837:JPG589840 JZB589837:JZC589840 KIX589837:KIY589840 KST589837:KSU589840 LCP589837:LCQ589840 LML589837:LMM589840 LWH589837:LWI589840 MGD589837:MGE589840 MPZ589837:MQA589840 MZV589837:MZW589840 NJR589837:NJS589840 NTN589837:NTO589840 ODJ589837:ODK589840 ONF589837:ONG589840 OXB589837:OXC589840 PGX589837:PGY589840 PQT589837:PQU589840 QAP589837:QAQ589840 QKL589837:QKM589840 QUH589837:QUI589840 RED589837:REE589840 RNZ589837:ROA589840 RXV589837:RXW589840 SHR589837:SHS589840 SRN589837:SRO589840 TBJ589837:TBK589840 TLF589837:TLG589840 TVB589837:TVC589840 UEX589837:UEY589840 UOT589837:UOU589840 UYP589837:UYQ589840 VIL589837:VIM589840 VSH589837:VSI589840 WCD589837:WCE589840 WLZ589837:WMA589840 WVV589837:WVW589840 N655373:O655376 JJ655373:JK655376 TF655373:TG655376 ADB655373:ADC655376 AMX655373:AMY655376 AWT655373:AWU655376 BGP655373:BGQ655376 BQL655373:BQM655376 CAH655373:CAI655376 CKD655373:CKE655376 CTZ655373:CUA655376 DDV655373:DDW655376 DNR655373:DNS655376 DXN655373:DXO655376 EHJ655373:EHK655376 ERF655373:ERG655376 FBB655373:FBC655376 FKX655373:FKY655376 FUT655373:FUU655376 GEP655373:GEQ655376 GOL655373:GOM655376 GYH655373:GYI655376 HID655373:HIE655376 HRZ655373:HSA655376 IBV655373:IBW655376 ILR655373:ILS655376 IVN655373:IVO655376 JFJ655373:JFK655376 JPF655373:JPG655376 JZB655373:JZC655376 KIX655373:KIY655376 KST655373:KSU655376 LCP655373:LCQ655376 LML655373:LMM655376 LWH655373:LWI655376 MGD655373:MGE655376 MPZ655373:MQA655376 MZV655373:MZW655376 NJR655373:NJS655376 NTN655373:NTO655376 ODJ655373:ODK655376 ONF655373:ONG655376 OXB655373:OXC655376 PGX655373:PGY655376 PQT655373:PQU655376 QAP655373:QAQ655376 QKL655373:QKM655376 QUH655373:QUI655376 RED655373:REE655376 RNZ655373:ROA655376 RXV655373:RXW655376 SHR655373:SHS655376 SRN655373:SRO655376 TBJ655373:TBK655376 TLF655373:TLG655376 TVB655373:TVC655376 UEX655373:UEY655376 UOT655373:UOU655376 UYP655373:UYQ655376 VIL655373:VIM655376 VSH655373:VSI655376 WCD655373:WCE655376 WLZ655373:WMA655376 WVV655373:WVW655376 N720909:O720912 JJ720909:JK720912 TF720909:TG720912 ADB720909:ADC720912 AMX720909:AMY720912 AWT720909:AWU720912 BGP720909:BGQ720912 BQL720909:BQM720912 CAH720909:CAI720912 CKD720909:CKE720912 CTZ720909:CUA720912 DDV720909:DDW720912 DNR720909:DNS720912 DXN720909:DXO720912 EHJ720909:EHK720912 ERF720909:ERG720912 FBB720909:FBC720912 FKX720909:FKY720912 FUT720909:FUU720912 GEP720909:GEQ720912 GOL720909:GOM720912 GYH720909:GYI720912 HID720909:HIE720912 HRZ720909:HSA720912 IBV720909:IBW720912 ILR720909:ILS720912 IVN720909:IVO720912 JFJ720909:JFK720912 JPF720909:JPG720912 JZB720909:JZC720912 KIX720909:KIY720912 KST720909:KSU720912 LCP720909:LCQ720912 LML720909:LMM720912 LWH720909:LWI720912 MGD720909:MGE720912 MPZ720909:MQA720912 MZV720909:MZW720912 NJR720909:NJS720912 NTN720909:NTO720912 ODJ720909:ODK720912 ONF720909:ONG720912 OXB720909:OXC720912 PGX720909:PGY720912 PQT720909:PQU720912 QAP720909:QAQ720912 QKL720909:QKM720912 QUH720909:QUI720912 RED720909:REE720912 RNZ720909:ROA720912 RXV720909:RXW720912 SHR720909:SHS720912 SRN720909:SRO720912 TBJ720909:TBK720912 TLF720909:TLG720912 TVB720909:TVC720912 UEX720909:UEY720912 UOT720909:UOU720912 UYP720909:UYQ720912 VIL720909:VIM720912 VSH720909:VSI720912 WCD720909:WCE720912 WLZ720909:WMA720912 WVV720909:WVW720912 N786445:O786448 JJ786445:JK786448 TF786445:TG786448 ADB786445:ADC786448 AMX786445:AMY786448 AWT786445:AWU786448 BGP786445:BGQ786448 BQL786445:BQM786448 CAH786445:CAI786448 CKD786445:CKE786448 CTZ786445:CUA786448 DDV786445:DDW786448 DNR786445:DNS786448 DXN786445:DXO786448 EHJ786445:EHK786448 ERF786445:ERG786448 FBB786445:FBC786448 FKX786445:FKY786448 FUT786445:FUU786448 GEP786445:GEQ786448 GOL786445:GOM786448 GYH786445:GYI786448 HID786445:HIE786448 HRZ786445:HSA786448 IBV786445:IBW786448 ILR786445:ILS786448 IVN786445:IVO786448 JFJ786445:JFK786448 JPF786445:JPG786448 JZB786445:JZC786448 KIX786445:KIY786448 KST786445:KSU786448 LCP786445:LCQ786448 LML786445:LMM786448 LWH786445:LWI786448 MGD786445:MGE786448 MPZ786445:MQA786448 MZV786445:MZW786448 NJR786445:NJS786448 NTN786445:NTO786448 ODJ786445:ODK786448 ONF786445:ONG786448 OXB786445:OXC786448 PGX786445:PGY786448 PQT786445:PQU786448 QAP786445:QAQ786448 QKL786445:QKM786448 QUH786445:QUI786448 RED786445:REE786448 RNZ786445:ROA786448 RXV786445:RXW786448 SHR786445:SHS786448 SRN786445:SRO786448 TBJ786445:TBK786448 TLF786445:TLG786448 TVB786445:TVC786448 UEX786445:UEY786448 UOT786445:UOU786448 UYP786445:UYQ786448 VIL786445:VIM786448 VSH786445:VSI786448 WCD786445:WCE786448 WLZ786445:WMA786448 WVV786445:WVW786448 N851981:O851984 JJ851981:JK851984 TF851981:TG851984 ADB851981:ADC851984 AMX851981:AMY851984 AWT851981:AWU851984 BGP851981:BGQ851984 BQL851981:BQM851984 CAH851981:CAI851984 CKD851981:CKE851984 CTZ851981:CUA851984 DDV851981:DDW851984 DNR851981:DNS851984 DXN851981:DXO851984 EHJ851981:EHK851984 ERF851981:ERG851984 FBB851981:FBC851984 FKX851981:FKY851984 FUT851981:FUU851984 GEP851981:GEQ851984 GOL851981:GOM851984 GYH851981:GYI851984 HID851981:HIE851984 HRZ851981:HSA851984 IBV851981:IBW851984 ILR851981:ILS851984 IVN851981:IVO851984 JFJ851981:JFK851984 JPF851981:JPG851984 JZB851981:JZC851984 KIX851981:KIY851984 KST851981:KSU851984 LCP851981:LCQ851984 LML851981:LMM851984 LWH851981:LWI851984 MGD851981:MGE851984 MPZ851981:MQA851984 MZV851981:MZW851984 NJR851981:NJS851984 NTN851981:NTO851984 ODJ851981:ODK851984 ONF851981:ONG851984 OXB851981:OXC851984 PGX851981:PGY851984 PQT851981:PQU851984 QAP851981:QAQ851984 QKL851981:QKM851984 QUH851981:QUI851984 RED851981:REE851984 RNZ851981:ROA851984 RXV851981:RXW851984 SHR851981:SHS851984 SRN851981:SRO851984 TBJ851981:TBK851984 TLF851981:TLG851984 TVB851981:TVC851984 UEX851981:UEY851984 UOT851981:UOU851984 UYP851981:UYQ851984 VIL851981:VIM851984 VSH851981:VSI851984 WCD851981:WCE851984 WLZ851981:WMA851984 WVV851981:WVW851984 N917517:O917520 JJ917517:JK917520 TF917517:TG917520 ADB917517:ADC917520 AMX917517:AMY917520 AWT917517:AWU917520 BGP917517:BGQ917520 BQL917517:BQM917520 CAH917517:CAI917520 CKD917517:CKE917520 CTZ917517:CUA917520 DDV917517:DDW917520 DNR917517:DNS917520 DXN917517:DXO917520 EHJ917517:EHK917520 ERF917517:ERG917520 FBB917517:FBC917520 FKX917517:FKY917520 FUT917517:FUU917520 GEP917517:GEQ917520 GOL917517:GOM917520 GYH917517:GYI917520 HID917517:HIE917520 HRZ917517:HSA917520 IBV917517:IBW917520 ILR917517:ILS917520 IVN917517:IVO917520 JFJ917517:JFK917520 JPF917517:JPG917520 JZB917517:JZC917520 KIX917517:KIY917520 KST917517:KSU917520 LCP917517:LCQ917520 LML917517:LMM917520 LWH917517:LWI917520 MGD917517:MGE917520 MPZ917517:MQA917520 MZV917517:MZW917520 NJR917517:NJS917520 NTN917517:NTO917520 ODJ917517:ODK917520 ONF917517:ONG917520 OXB917517:OXC917520 PGX917517:PGY917520 PQT917517:PQU917520 QAP917517:QAQ917520 QKL917517:QKM917520 QUH917517:QUI917520 RED917517:REE917520 RNZ917517:ROA917520 RXV917517:RXW917520 SHR917517:SHS917520 SRN917517:SRO917520 TBJ917517:TBK917520 TLF917517:TLG917520 TVB917517:TVC917520 UEX917517:UEY917520 UOT917517:UOU917520 UYP917517:UYQ917520 VIL917517:VIM917520 VSH917517:VSI917520 WCD917517:WCE917520 WLZ917517:WMA917520 WVV917517:WVW917520 N983053:O983056 JJ983053:JK983056 TF983053:TG983056 ADB983053:ADC983056 AMX983053:AMY983056 AWT983053:AWU983056 BGP983053:BGQ983056 BQL983053:BQM983056 CAH983053:CAI983056 CKD983053:CKE983056 CTZ983053:CUA983056 DDV983053:DDW983056 DNR983053:DNS983056 DXN983053:DXO983056 EHJ983053:EHK983056 ERF983053:ERG983056 FBB983053:FBC983056 FKX983053:FKY983056 FUT983053:FUU983056 GEP983053:GEQ983056 GOL983053:GOM983056 GYH983053:GYI983056 HID983053:HIE983056 HRZ983053:HSA983056 IBV983053:IBW983056 ILR983053:ILS983056 IVN983053:IVO983056 JFJ983053:JFK983056 JPF983053:JPG983056 JZB983053:JZC983056 KIX983053:KIY983056 KST983053:KSU983056 LCP983053:LCQ983056 LML983053:LMM983056 LWH983053:LWI983056 MGD983053:MGE983056 MPZ983053:MQA983056 MZV983053:MZW983056 NJR983053:NJS983056 NTN983053:NTO983056 ODJ983053:ODK983056 ONF983053:ONG983056 OXB983053:OXC983056 PGX983053:PGY983056 PQT983053:PQU983056 QAP983053:QAQ983056 QKL983053:QKM983056 QUH983053:QUI983056 RED983053:REE983056 RNZ983053:ROA983056 RXV983053:RXW983056 SHR983053:SHS983056 SRN983053:SRO983056 TBJ983053:TBK983056 TLF983053:TLG983056 TVB983053:TVC983056 UEX983053:UEY983056 UOT983053:UOU983056 UYP983053:UYQ983056 VIL983053:VIM983056 VSH983053:VSI983056 WCD983053:WCE983056 WLZ983053:WMA983056 WVV983053:WVW983056 N18:O21 JJ18:JK21 TF18:TG21 ADB18:ADC21 AMX18:AMY21 AWT18:AWU21 BGP18:BGQ21 BQL18:BQM21 CAH18:CAI21 CKD18:CKE21 CTZ18:CUA21 DDV18:DDW21 DNR18:DNS21 DXN18:DXO21 EHJ18:EHK21 ERF18:ERG21 FBB18:FBC21 FKX18:FKY21 FUT18:FUU21 GEP18:GEQ21 GOL18:GOM21 GYH18:GYI21 HID18:HIE21 HRZ18:HSA21 IBV18:IBW21 ILR18:ILS21 IVN18:IVO21 JFJ18:JFK21 JPF18:JPG21 JZB18:JZC21 KIX18:KIY21 KST18:KSU21 LCP18:LCQ21 LML18:LMM21 LWH18:LWI21 MGD18:MGE21 MPZ18:MQA21 MZV18:MZW21 NJR18:NJS21 NTN18:NTO21 ODJ18:ODK21 ONF18:ONG21 OXB18:OXC21 PGX18:PGY21 PQT18:PQU21 QAP18:QAQ21 QKL18:QKM21 QUH18:QUI21 RED18:REE21 RNZ18:ROA21 RXV18:RXW21 SHR18:SHS21 SRN18:SRO21 TBJ18:TBK21 TLF18:TLG21 TVB18:TVC21 UEX18:UEY21 UOT18:UOU21 UYP18:UYQ21 VIL18:VIM21 VSH18:VSI21 WCD18:WCE21 WLZ18:WMA21 WVV18:WVW21 N65554:O65557 JJ65554:JK65557 TF65554:TG65557 ADB65554:ADC65557 AMX65554:AMY65557 AWT65554:AWU65557 BGP65554:BGQ65557 BQL65554:BQM65557 CAH65554:CAI65557 CKD65554:CKE65557 CTZ65554:CUA65557 DDV65554:DDW65557 DNR65554:DNS65557 DXN65554:DXO65557 EHJ65554:EHK65557 ERF65554:ERG65557 FBB65554:FBC65557 FKX65554:FKY65557 FUT65554:FUU65557 GEP65554:GEQ65557 GOL65554:GOM65557 GYH65554:GYI65557 HID65554:HIE65557 HRZ65554:HSA65557 IBV65554:IBW65557 ILR65554:ILS65557 IVN65554:IVO65557 JFJ65554:JFK65557 JPF65554:JPG65557 JZB65554:JZC65557 KIX65554:KIY65557 KST65554:KSU65557 LCP65554:LCQ65557 LML65554:LMM65557 LWH65554:LWI65557 MGD65554:MGE65557 MPZ65554:MQA65557 MZV65554:MZW65557 NJR65554:NJS65557 NTN65554:NTO65557 ODJ65554:ODK65557 ONF65554:ONG65557 OXB65554:OXC65557 PGX65554:PGY65557 PQT65554:PQU65557 QAP65554:QAQ65557 QKL65554:QKM65557 QUH65554:QUI65557 RED65554:REE65557 RNZ65554:ROA65557 RXV65554:RXW65557 SHR65554:SHS65557 SRN65554:SRO65557 TBJ65554:TBK65557 TLF65554:TLG65557 TVB65554:TVC65557 UEX65554:UEY65557 UOT65554:UOU65557 UYP65554:UYQ65557 VIL65554:VIM65557 VSH65554:VSI65557 WCD65554:WCE65557 WLZ65554:WMA65557 WVV65554:WVW65557 N131090:O131093 JJ131090:JK131093 TF131090:TG131093 ADB131090:ADC131093 AMX131090:AMY131093 AWT131090:AWU131093 BGP131090:BGQ131093 BQL131090:BQM131093 CAH131090:CAI131093 CKD131090:CKE131093 CTZ131090:CUA131093 DDV131090:DDW131093 DNR131090:DNS131093 DXN131090:DXO131093 EHJ131090:EHK131093 ERF131090:ERG131093 FBB131090:FBC131093 FKX131090:FKY131093 FUT131090:FUU131093 GEP131090:GEQ131093 GOL131090:GOM131093 GYH131090:GYI131093 HID131090:HIE131093 HRZ131090:HSA131093 IBV131090:IBW131093 ILR131090:ILS131093 IVN131090:IVO131093 JFJ131090:JFK131093 JPF131090:JPG131093 JZB131090:JZC131093 KIX131090:KIY131093 KST131090:KSU131093 LCP131090:LCQ131093 LML131090:LMM131093 LWH131090:LWI131093 MGD131090:MGE131093 MPZ131090:MQA131093 MZV131090:MZW131093 NJR131090:NJS131093 NTN131090:NTO131093 ODJ131090:ODK131093 ONF131090:ONG131093 OXB131090:OXC131093 PGX131090:PGY131093 PQT131090:PQU131093 QAP131090:QAQ131093 QKL131090:QKM131093 QUH131090:QUI131093 RED131090:REE131093 RNZ131090:ROA131093 RXV131090:RXW131093 SHR131090:SHS131093 SRN131090:SRO131093 TBJ131090:TBK131093 TLF131090:TLG131093 TVB131090:TVC131093 UEX131090:UEY131093 UOT131090:UOU131093 UYP131090:UYQ131093 VIL131090:VIM131093 VSH131090:VSI131093 WCD131090:WCE131093 WLZ131090:WMA131093 WVV131090:WVW131093 N196626:O196629 JJ196626:JK196629 TF196626:TG196629 ADB196626:ADC196629 AMX196626:AMY196629 AWT196626:AWU196629 BGP196626:BGQ196629 BQL196626:BQM196629 CAH196626:CAI196629 CKD196626:CKE196629 CTZ196626:CUA196629 DDV196626:DDW196629 DNR196626:DNS196629 DXN196626:DXO196629 EHJ196626:EHK196629 ERF196626:ERG196629 FBB196626:FBC196629 FKX196626:FKY196629 FUT196626:FUU196629 GEP196626:GEQ196629 GOL196626:GOM196629 GYH196626:GYI196629 HID196626:HIE196629 HRZ196626:HSA196629 IBV196626:IBW196629 ILR196626:ILS196629 IVN196626:IVO196629 JFJ196626:JFK196629 JPF196626:JPG196629 JZB196626:JZC196629 KIX196626:KIY196629 KST196626:KSU196629 LCP196626:LCQ196629 LML196626:LMM196629 LWH196626:LWI196629 MGD196626:MGE196629 MPZ196626:MQA196629 MZV196626:MZW196629 NJR196626:NJS196629 NTN196626:NTO196629 ODJ196626:ODK196629 ONF196626:ONG196629 OXB196626:OXC196629 PGX196626:PGY196629 PQT196626:PQU196629 QAP196626:QAQ196629 QKL196626:QKM196629 QUH196626:QUI196629 RED196626:REE196629 RNZ196626:ROA196629 RXV196626:RXW196629 SHR196626:SHS196629 SRN196626:SRO196629 TBJ196626:TBK196629 TLF196626:TLG196629 TVB196626:TVC196629 UEX196626:UEY196629 UOT196626:UOU196629 UYP196626:UYQ196629 VIL196626:VIM196629 VSH196626:VSI196629 WCD196626:WCE196629 WLZ196626:WMA196629 WVV196626:WVW196629 N262162:O262165 JJ262162:JK262165 TF262162:TG262165 ADB262162:ADC262165 AMX262162:AMY262165 AWT262162:AWU262165 BGP262162:BGQ262165 BQL262162:BQM262165 CAH262162:CAI262165 CKD262162:CKE262165 CTZ262162:CUA262165 DDV262162:DDW262165 DNR262162:DNS262165 DXN262162:DXO262165 EHJ262162:EHK262165 ERF262162:ERG262165 FBB262162:FBC262165 FKX262162:FKY262165 FUT262162:FUU262165 GEP262162:GEQ262165 GOL262162:GOM262165 GYH262162:GYI262165 HID262162:HIE262165 HRZ262162:HSA262165 IBV262162:IBW262165 ILR262162:ILS262165 IVN262162:IVO262165 JFJ262162:JFK262165 JPF262162:JPG262165 JZB262162:JZC262165 KIX262162:KIY262165 KST262162:KSU262165 LCP262162:LCQ262165 LML262162:LMM262165 LWH262162:LWI262165 MGD262162:MGE262165 MPZ262162:MQA262165 MZV262162:MZW262165 NJR262162:NJS262165 NTN262162:NTO262165 ODJ262162:ODK262165 ONF262162:ONG262165 OXB262162:OXC262165 PGX262162:PGY262165 PQT262162:PQU262165 QAP262162:QAQ262165 QKL262162:QKM262165 QUH262162:QUI262165 RED262162:REE262165 RNZ262162:ROA262165 RXV262162:RXW262165 SHR262162:SHS262165 SRN262162:SRO262165 TBJ262162:TBK262165 TLF262162:TLG262165 TVB262162:TVC262165 UEX262162:UEY262165 UOT262162:UOU262165 UYP262162:UYQ262165 VIL262162:VIM262165 VSH262162:VSI262165 WCD262162:WCE262165 WLZ262162:WMA262165 WVV262162:WVW262165 N327698:O327701 JJ327698:JK327701 TF327698:TG327701 ADB327698:ADC327701 AMX327698:AMY327701 AWT327698:AWU327701 BGP327698:BGQ327701 BQL327698:BQM327701 CAH327698:CAI327701 CKD327698:CKE327701 CTZ327698:CUA327701 DDV327698:DDW327701 DNR327698:DNS327701 DXN327698:DXO327701 EHJ327698:EHK327701 ERF327698:ERG327701 FBB327698:FBC327701 FKX327698:FKY327701 FUT327698:FUU327701 GEP327698:GEQ327701 GOL327698:GOM327701 GYH327698:GYI327701 HID327698:HIE327701 HRZ327698:HSA327701 IBV327698:IBW327701 ILR327698:ILS327701 IVN327698:IVO327701 JFJ327698:JFK327701 JPF327698:JPG327701 JZB327698:JZC327701 KIX327698:KIY327701 KST327698:KSU327701 LCP327698:LCQ327701 LML327698:LMM327701 LWH327698:LWI327701 MGD327698:MGE327701 MPZ327698:MQA327701 MZV327698:MZW327701 NJR327698:NJS327701 NTN327698:NTO327701 ODJ327698:ODK327701 ONF327698:ONG327701 OXB327698:OXC327701 PGX327698:PGY327701 PQT327698:PQU327701 QAP327698:QAQ327701 QKL327698:QKM327701 QUH327698:QUI327701 RED327698:REE327701 RNZ327698:ROA327701 RXV327698:RXW327701 SHR327698:SHS327701 SRN327698:SRO327701 TBJ327698:TBK327701 TLF327698:TLG327701 TVB327698:TVC327701 UEX327698:UEY327701 UOT327698:UOU327701 UYP327698:UYQ327701 VIL327698:VIM327701 VSH327698:VSI327701 WCD327698:WCE327701 WLZ327698:WMA327701 WVV327698:WVW327701 N393234:O393237 JJ393234:JK393237 TF393234:TG393237 ADB393234:ADC393237 AMX393234:AMY393237 AWT393234:AWU393237 BGP393234:BGQ393237 BQL393234:BQM393237 CAH393234:CAI393237 CKD393234:CKE393237 CTZ393234:CUA393237 DDV393234:DDW393237 DNR393234:DNS393237 DXN393234:DXO393237 EHJ393234:EHK393237 ERF393234:ERG393237 FBB393234:FBC393237 FKX393234:FKY393237 FUT393234:FUU393237 GEP393234:GEQ393237 GOL393234:GOM393237 GYH393234:GYI393237 HID393234:HIE393237 HRZ393234:HSA393237 IBV393234:IBW393237 ILR393234:ILS393237 IVN393234:IVO393237 JFJ393234:JFK393237 JPF393234:JPG393237 JZB393234:JZC393237 KIX393234:KIY393237 KST393234:KSU393237 LCP393234:LCQ393237 LML393234:LMM393237 LWH393234:LWI393237 MGD393234:MGE393237 MPZ393234:MQA393237 MZV393234:MZW393237 NJR393234:NJS393237 NTN393234:NTO393237 ODJ393234:ODK393237 ONF393234:ONG393237 OXB393234:OXC393237 PGX393234:PGY393237 PQT393234:PQU393237 QAP393234:QAQ393237 QKL393234:QKM393237 QUH393234:QUI393237 RED393234:REE393237 RNZ393234:ROA393237 RXV393234:RXW393237 SHR393234:SHS393237 SRN393234:SRO393237 TBJ393234:TBK393237 TLF393234:TLG393237 TVB393234:TVC393237 UEX393234:UEY393237 UOT393234:UOU393237 UYP393234:UYQ393237 VIL393234:VIM393237 VSH393234:VSI393237 WCD393234:WCE393237 WLZ393234:WMA393237 WVV393234:WVW393237 N458770:O458773 JJ458770:JK458773 TF458770:TG458773 ADB458770:ADC458773 AMX458770:AMY458773 AWT458770:AWU458773 BGP458770:BGQ458773 BQL458770:BQM458773 CAH458770:CAI458773 CKD458770:CKE458773 CTZ458770:CUA458773 DDV458770:DDW458773 DNR458770:DNS458773 DXN458770:DXO458773 EHJ458770:EHK458773 ERF458770:ERG458773 FBB458770:FBC458773 FKX458770:FKY458773 FUT458770:FUU458773 GEP458770:GEQ458773 GOL458770:GOM458773 GYH458770:GYI458773 HID458770:HIE458773 HRZ458770:HSA458773 IBV458770:IBW458773 ILR458770:ILS458773 IVN458770:IVO458773 JFJ458770:JFK458773 JPF458770:JPG458773 JZB458770:JZC458773 KIX458770:KIY458773 KST458770:KSU458773 LCP458770:LCQ458773 LML458770:LMM458773 LWH458770:LWI458773 MGD458770:MGE458773 MPZ458770:MQA458773 MZV458770:MZW458773 NJR458770:NJS458773 NTN458770:NTO458773 ODJ458770:ODK458773 ONF458770:ONG458773 OXB458770:OXC458773 PGX458770:PGY458773 PQT458770:PQU458773 QAP458770:QAQ458773 QKL458770:QKM458773 QUH458770:QUI458773 RED458770:REE458773 RNZ458770:ROA458773 RXV458770:RXW458773 SHR458770:SHS458773 SRN458770:SRO458773 TBJ458770:TBK458773 TLF458770:TLG458773 TVB458770:TVC458773 UEX458770:UEY458773 UOT458770:UOU458773 UYP458770:UYQ458773 VIL458770:VIM458773 VSH458770:VSI458773 WCD458770:WCE458773 WLZ458770:WMA458773 WVV458770:WVW458773 N524306:O524309 JJ524306:JK524309 TF524306:TG524309 ADB524306:ADC524309 AMX524306:AMY524309 AWT524306:AWU524309 BGP524306:BGQ524309 BQL524306:BQM524309 CAH524306:CAI524309 CKD524306:CKE524309 CTZ524306:CUA524309 DDV524306:DDW524309 DNR524306:DNS524309 DXN524306:DXO524309 EHJ524306:EHK524309 ERF524306:ERG524309 FBB524306:FBC524309 FKX524306:FKY524309 FUT524306:FUU524309 GEP524306:GEQ524309 GOL524306:GOM524309 GYH524306:GYI524309 HID524306:HIE524309 HRZ524306:HSA524309 IBV524306:IBW524309 ILR524306:ILS524309 IVN524306:IVO524309 JFJ524306:JFK524309 JPF524306:JPG524309 JZB524306:JZC524309 KIX524306:KIY524309 KST524306:KSU524309 LCP524306:LCQ524309 LML524306:LMM524309 LWH524306:LWI524309 MGD524306:MGE524309 MPZ524306:MQA524309 MZV524306:MZW524309 NJR524306:NJS524309 NTN524306:NTO524309 ODJ524306:ODK524309 ONF524306:ONG524309 OXB524306:OXC524309 PGX524306:PGY524309 PQT524306:PQU524309 QAP524306:QAQ524309 QKL524306:QKM524309 QUH524306:QUI524309 RED524306:REE524309 RNZ524306:ROA524309 RXV524306:RXW524309 SHR524306:SHS524309 SRN524306:SRO524309 TBJ524306:TBK524309 TLF524306:TLG524309 TVB524306:TVC524309 UEX524306:UEY524309 UOT524306:UOU524309 UYP524306:UYQ524309 VIL524306:VIM524309 VSH524306:VSI524309 WCD524306:WCE524309 WLZ524306:WMA524309 WVV524306:WVW524309 N589842:O589845 JJ589842:JK589845 TF589842:TG589845 ADB589842:ADC589845 AMX589842:AMY589845 AWT589842:AWU589845 BGP589842:BGQ589845 BQL589842:BQM589845 CAH589842:CAI589845 CKD589842:CKE589845 CTZ589842:CUA589845 DDV589842:DDW589845 DNR589842:DNS589845 DXN589842:DXO589845 EHJ589842:EHK589845 ERF589842:ERG589845 FBB589842:FBC589845 FKX589842:FKY589845 FUT589842:FUU589845 GEP589842:GEQ589845 GOL589842:GOM589845 GYH589842:GYI589845 HID589842:HIE589845 HRZ589842:HSA589845 IBV589842:IBW589845 ILR589842:ILS589845 IVN589842:IVO589845 JFJ589842:JFK589845 JPF589842:JPG589845 JZB589842:JZC589845 KIX589842:KIY589845 KST589842:KSU589845 LCP589842:LCQ589845 LML589842:LMM589845 LWH589842:LWI589845 MGD589842:MGE589845 MPZ589842:MQA589845 MZV589842:MZW589845 NJR589842:NJS589845 NTN589842:NTO589845 ODJ589842:ODK589845 ONF589842:ONG589845 OXB589842:OXC589845 PGX589842:PGY589845 PQT589842:PQU589845 QAP589842:QAQ589845 QKL589842:QKM589845 QUH589842:QUI589845 RED589842:REE589845 RNZ589842:ROA589845 RXV589842:RXW589845 SHR589842:SHS589845 SRN589842:SRO589845 TBJ589842:TBK589845 TLF589842:TLG589845 TVB589842:TVC589845 UEX589842:UEY589845 UOT589842:UOU589845 UYP589842:UYQ589845 VIL589842:VIM589845 VSH589842:VSI589845 WCD589842:WCE589845 WLZ589842:WMA589845 WVV589842:WVW589845 N655378:O655381 JJ655378:JK655381 TF655378:TG655381 ADB655378:ADC655381 AMX655378:AMY655381 AWT655378:AWU655381 BGP655378:BGQ655381 BQL655378:BQM655381 CAH655378:CAI655381 CKD655378:CKE655381 CTZ655378:CUA655381 DDV655378:DDW655381 DNR655378:DNS655381 DXN655378:DXO655381 EHJ655378:EHK655381 ERF655378:ERG655381 FBB655378:FBC655381 FKX655378:FKY655381 FUT655378:FUU655381 GEP655378:GEQ655381 GOL655378:GOM655381 GYH655378:GYI655381 HID655378:HIE655381 HRZ655378:HSA655381 IBV655378:IBW655381 ILR655378:ILS655381 IVN655378:IVO655381 JFJ655378:JFK655381 JPF655378:JPG655381 JZB655378:JZC655381 KIX655378:KIY655381 KST655378:KSU655381 LCP655378:LCQ655381 LML655378:LMM655381 LWH655378:LWI655381 MGD655378:MGE655381 MPZ655378:MQA655381 MZV655378:MZW655381 NJR655378:NJS655381 NTN655378:NTO655381 ODJ655378:ODK655381 ONF655378:ONG655381 OXB655378:OXC655381 PGX655378:PGY655381 PQT655378:PQU655381 QAP655378:QAQ655381 QKL655378:QKM655381 QUH655378:QUI655381 RED655378:REE655381 RNZ655378:ROA655381 RXV655378:RXW655381 SHR655378:SHS655381 SRN655378:SRO655381 TBJ655378:TBK655381 TLF655378:TLG655381 TVB655378:TVC655381 UEX655378:UEY655381 UOT655378:UOU655381 UYP655378:UYQ655381 VIL655378:VIM655381 VSH655378:VSI655381 WCD655378:WCE655381 WLZ655378:WMA655381 WVV655378:WVW655381 N720914:O720917 JJ720914:JK720917 TF720914:TG720917 ADB720914:ADC720917 AMX720914:AMY720917 AWT720914:AWU720917 BGP720914:BGQ720917 BQL720914:BQM720917 CAH720914:CAI720917 CKD720914:CKE720917 CTZ720914:CUA720917 DDV720914:DDW720917 DNR720914:DNS720917 DXN720914:DXO720917 EHJ720914:EHK720917 ERF720914:ERG720917 FBB720914:FBC720917 FKX720914:FKY720917 FUT720914:FUU720917 GEP720914:GEQ720917 GOL720914:GOM720917 GYH720914:GYI720917 HID720914:HIE720917 HRZ720914:HSA720917 IBV720914:IBW720917 ILR720914:ILS720917 IVN720914:IVO720917 JFJ720914:JFK720917 JPF720914:JPG720917 JZB720914:JZC720917 KIX720914:KIY720917 KST720914:KSU720917 LCP720914:LCQ720917 LML720914:LMM720917 LWH720914:LWI720917 MGD720914:MGE720917 MPZ720914:MQA720917 MZV720914:MZW720917 NJR720914:NJS720917 NTN720914:NTO720917 ODJ720914:ODK720917 ONF720914:ONG720917 OXB720914:OXC720917 PGX720914:PGY720917 PQT720914:PQU720917 QAP720914:QAQ720917 QKL720914:QKM720917 QUH720914:QUI720917 RED720914:REE720917 RNZ720914:ROA720917 RXV720914:RXW720917 SHR720914:SHS720917 SRN720914:SRO720917 TBJ720914:TBK720917 TLF720914:TLG720917 TVB720914:TVC720917 UEX720914:UEY720917 UOT720914:UOU720917 UYP720914:UYQ720917 VIL720914:VIM720917 VSH720914:VSI720917 WCD720914:WCE720917 WLZ720914:WMA720917 WVV720914:WVW720917 N786450:O786453 JJ786450:JK786453 TF786450:TG786453 ADB786450:ADC786453 AMX786450:AMY786453 AWT786450:AWU786453 BGP786450:BGQ786453 BQL786450:BQM786453 CAH786450:CAI786453 CKD786450:CKE786453 CTZ786450:CUA786453 DDV786450:DDW786453 DNR786450:DNS786453 DXN786450:DXO786453 EHJ786450:EHK786453 ERF786450:ERG786453 FBB786450:FBC786453 FKX786450:FKY786453 FUT786450:FUU786453 GEP786450:GEQ786453 GOL786450:GOM786453 GYH786450:GYI786453 HID786450:HIE786453 HRZ786450:HSA786453 IBV786450:IBW786453 ILR786450:ILS786453 IVN786450:IVO786453 JFJ786450:JFK786453 JPF786450:JPG786453 JZB786450:JZC786453 KIX786450:KIY786453 KST786450:KSU786453 LCP786450:LCQ786453 LML786450:LMM786453 LWH786450:LWI786453 MGD786450:MGE786453 MPZ786450:MQA786453 MZV786450:MZW786453 NJR786450:NJS786453 NTN786450:NTO786453 ODJ786450:ODK786453 ONF786450:ONG786453 OXB786450:OXC786453 PGX786450:PGY786453 PQT786450:PQU786453 QAP786450:QAQ786453 QKL786450:QKM786453 QUH786450:QUI786453 RED786450:REE786453 RNZ786450:ROA786453 RXV786450:RXW786453 SHR786450:SHS786453 SRN786450:SRO786453 TBJ786450:TBK786453 TLF786450:TLG786453 TVB786450:TVC786453 UEX786450:UEY786453 UOT786450:UOU786453 UYP786450:UYQ786453 VIL786450:VIM786453 VSH786450:VSI786453 WCD786450:WCE786453 WLZ786450:WMA786453 WVV786450:WVW786453 N851986:O851989 JJ851986:JK851989 TF851986:TG851989 ADB851986:ADC851989 AMX851986:AMY851989 AWT851986:AWU851989 BGP851986:BGQ851989 BQL851986:BQM851989 CAH851986:CAI851989 CKD851986:CKE851989 CTZ851986:CUA851989 DDV851986:DDW851989 DNR851986:DNS851989 DXN851986:DXO851989 EHJ851986:EHK851989 ERF851986:ERG851989 FBB851986:FBC851989 FKX851986:FKY851989 FUT851986:FUU851989 GEP851986:GEQ851989 GOL851986:GOM851989 GYH851986:GYI851989 HID851986:HIE851989 HRZ851986:HSA851989 IBV851986:IBW851989 ILR851986:ILS851989 IVN851986:IVO851989 JFJ851986:JFK851989 JPF851986:JPG851989 JZB851986:JZC851989 KIX851986:KIY851989 KST851986:KSU851989 LCP851986:LCQ851989 LML851986:LMM851989 LWH851986:LWI851989 MGD851986:MGE851989 MPZ851986:MQA851989 MZV851986:MZW851989 NJR851986:NJS851989 NTN851986:NTO851989 ODJ851986:ODK851989 ONF851986:ONG851989 OXB851986:OXC851989 PGX851986:PGY851989 PQT851986:PQU851989 QAP851986:QAQ851989 QKL851986:QKM851989 QUH851986:QUI851989 RED851986:REE851989 RNZ851986:ROA851989 RXV851986:RXW851989 SHR851986:SHS851989 SRN851986:SRO851989 TBJ851986:TBK851989 TLF851986:TLG851989 TVB851986:TVC851989 UEX851986:UEY851989 UOT851986:UOU851989 UYP851986:UYQ851989 VIL851986:VIM851989 VSH851986:VSI851989 WCD851986:WCE851989 WLZ851986:WMA851989 WVV851986:WVW851989 N917522:O917525 JJ917522:JK917525 TF917522:TG917525 ADB917522:ADC917525 AMX917522:AMY917525 AWT917522:AWU917525 BGP917522:BGQ917525 BQL917522:BQM917525 CAH917522:CAI917525 CKD917522:CKE917525 CTZ917522:CUA917525 DDV917522:DDW917525 DNR917522:DNS917525 DXN917522:DXO917525 EHJ917522:EHK917525 ERF917522:ERG917525 FBB917522:FBC917525 FKX917522:FKY917525 FUT917522:FUU917525 GEP917522:GEQ917525 GOL917522:GOM917525 GYH917522:GYI917525 HID917522:HIE917525 HRZ917522:HSA917525 IBV917522:IBW917525 ILR917522:ILS917525 IVN917522:IVO917525 JFJ917522:JFK917525 JPF917522:JPG917525 JZB917522:JZC917525 KIX917522:KIY917525 KST917522:KSU917525 LCP917522:LCQ917525 LML917522:LMM917525 LWH917522:LWI917525 MGD917522:MGE917525 MPZ917522:MQA917525 MZV917522:MZW917525 NJR917522:NJS917525 NTN917522:NTO917525 ODJ917522:ODK917525 ONF917522:ONG917525 OXB917522:OXC917525 PGX917522:PGY917525 PQT917522:PQU917525 QAP917522:QAQ917525 QKL917522:QKM917525 QUH917522:QUI917525 RED917522:REE917525 RNZ917522:ROA917525 RXV917522:RXW917525 SHR917522:SHS917525 SRN917522:SRO917525 TBJ917522:TBK917525 TLF917522:TLG917525 TVB917522:TVC917525 UEX917522:UEY917525 UOT917522:UOU917525 UYP917522:UYQ917525 VIL917522:VIM917525 VSH917522:VSI917525 WCD917522:WCE917525 WLZ917522:WMA917525 WVV917522:WVW917525 N983058:O983061 JJ983058:JK983061 TF983058:TG983061 ADB983058:ADC983061 AMX983058:AMY983061 AWT983058:AWU983061 BGP983058:BGQ983061 BQL983058:BQM983061 CAH983058:CAI983061 CKD983058:CKE983061 CTZ983058:CUA983061 DDV983058:DDW983061 DNR983058:DNS983061 DXN983058:DXO983061 EHJ983058:EHK983061 ERF983058:ERG983061 FBB983058:FBC983061 FKX983058:FKY983061 FUT983058:FUU983061 GEP983058:GEQ983061 GOL983058:GOM983061 GYH983058:GYI983061 HID983058:HIE983061 HRZ983058:HSA983061 IBV983058:IBW983061 ILR983058:ILS983061 IVN983058:IVO983061 JFJ983058:JFK983061 JPF983058:JPG983061 JZB983058:JZC983061 KIX983058:KIY983061 KST983058:KSU983061 LCP983058:LCQ983061 LML983058:LMM983061 LWH983058:LWI983061 MGD983058:MGE983061 MPZ983058:MQA983061 MZV983058:MZW983061 NJR983058:NJS983061 NTN983058:NTO983061 ODJ983058:ODK983061 ONF983058:ONG983061 OXB983058:OXC983061 PGX983058:PGY983061 PQT983058:PQU983061 QAP983058:QAQ983061 QKL983058:QKM983061 QUH983058:QUI983061 RED983058:REE983061 RNZ983058:ROA983061 RXV983058:RXW983061 SHR983058:SHS983061 SRN983058:SRO983061 TBJ983058:TBK983061 TLF983058:TLG983061 TVB983058:TVC983061 UEX983058:UEY983061 UOT983058:UOU983061 UYP983058:UYQ983061 VIL983058:VIM983061 VSH983058:VSI983061 WCD983058:WCE983061 WLZ983058:WMA983061 WVV983058:WVW983061 N23:O26 JJ23:JK26 TF23:TG26 ADB23:ADC26 AMX23:AMY26 AWT23:AWU26 BGP23:BGQ26 BQL23:BQM26 CAH23:CAI26 CKD23:CKE26 CTZ23:CUA26 DDV23:DDW26 DNR23:DNS26 DXN23:DXO26 EHJ23:EHK26 ERF23:ERG26 FBB23:FBC26 FKX23:FKY26 FUT23:FUU26 GEP23:GEQ26 GOL23:GOM26 GYH23:GYI26 HID23:HIE26 HRZ23:HSA26 IBV23:IBW26 ILR23:ILS26 IVN23:IVO26 JFJ23:JFK26 JPF23:JPG26 JZB23:JZC26 KIX23:KIY26 KST23:KSU26 LCP23:LCQ26 LML23:LMM26 LWH23:LWI26 MGD23:MGE26 MPZ23:MQA26 MZV23:MZW26 NJR23:NJS26 NTN23:NTO26 ODJ23:ODK26 ONF23:ONG26 OXB23:OXC26 PGX23:PGY26 PQT23:PQU26 QAP23:QAQ26 QKL23:QKM26 QUH23:QUI26 RED23:REE26 RNZ23:ROA26 RXV23:RXW26 SHR23:SHS26 SRN23:SRO26 TBJ23:TBK26 TLF23:TLG26 TVB23:TVC26 UEX23:UEY26 UOT23:UOU26 UYP23:UYQ26 VIL23:VIM26 VSH23:VSI26 WCD23:WCE26 WLZ23:WMA26 WVV23:WVW26 N65559:O65562 JJ65559:JK65562 TF65559:TG65562 ADB65559:ADC65562 AMX65559:AMY65562 AWT65559:AWU65562 BGP65559:BGQ65562 BQL65559:BQM65562 CAH65559:CAI65562 CKD65559:CKE65562 CTZ65559:CUA65562 DDV65559:DDW65562 DNR65559:DNS65562 DXN65559:DXO65562 EHJ65559:EHK65562 ERF65559:ERG65562 FBB65559:FBC65562 FKX65559:FKY65562 FUT65559:FUU65562 GEP65559:GEQ65562 GOL65559:GOM65562 GYH65559:GYI65562 HID65559:HIE65562 HRZ65559:HSA65562 IBV65559:IBW65562 ILR65559:ILS65562 IVN65559:IVO65562 JFJ65559:JFK65562 JPF65559:JPG65562 JZB65559:JZC65562 KIX65559:KIY65562 KST65559:KSU65562 LCP65559:LCQ65562 LML65559:LMM65562 LWH65559:LWI65562 MGD65559:MGE65562 MPZ65559:MQA65562 MZV65559:MZW65562 NJR65559:NJS65562 NTN65559:NTO65562 ODJ65559:ODK65562 ONF65559:ONG65562 OXB65559:OXC65562 PGX65559:PGY65562 PQT65559:PQU65562 QAP65559:QAQ65562 QKL65559:QKM65562 QUH65559:QUI65562 RED65559:REE65562 RNZ65559:ROA65562 RXV65559:RXW65562 SHR65559:SHS65562 SRN65559:SRO65562 TBJ65559:TBK65562 TLF65559:TLG65562 TVB65559:TVC65562 UEX65559:UEY65562 UOT65559:UOU65562 UYP65559:UYQ65562 VIL65559:VIM65562 VSH65559:VSI65562 WCD65559:WCE65562 WLZ65559:WMA65562 WVV65559:WVW65562 N131095:O131098 JJ131095:JK131098 TF131095:TG131098 ADB131095:ADC131098 AMX131095:AMY131098 AWT131095:AWU131098 BGP131095:BGQ131098 BQL131095:BQM131098 CAH131095:CAI131098 CKD131095:CKE131098 CTZ131095:CUA131098 DDV131095:DDW131098 DNR131095:DNS131098 DXN131095:DXO131098 EHJ131095:EHK131098 ERF131095:ERG131098 FBB131095:FBC131098 FKX131095:FKY131098 FUT131095:FUU131098 GEP131095:GEQ131098 GOL131095:GOM131098 GYH131095:GYI131098 HID131095:HIE131098 HRZ131095:HSA131098 IBV131095:IBW131098 ILR131095:ILS131098 IVN131095:IVO131098 JFJ131095:JFK131098 JPF131095:JPG131098 JZB131095:JZC131098 KIX131095:KIY131098 KST131095:KSU131098 LCP131095:LCQ131098 LML131095:LMM131098 LWH131095:LWI131098 MGD131095:MGE131098 MPZ131095:MQA131098 MZV131095:MZW131098 NJR131095:NJS131098 NTN131095:NTO131098 ODJ131095:ODK131098 ONF131095:ONG131098 OXB131095:OXC131098 PGX131095:PGY131098 PQT131095:PQU131098 QAP131095:QAQ131098 QKL131095:QKM131098 QUH131095:QUI131098 RED131095:REE131098 RNZ131095:ROA131098 RXV131095:RXW131098 SHR131095:SHS131098 SRN131095:SRO131098 TBJ131095:TBK131098 TLF131095:TLG131098 TVB131095:TVC131098 UEX131095:UEY131098 UOT131095:UOU131098 UYP131095:UYQ131098 VIL131095:VIM131098 VSH131095:VSI131098 WCD131095:WCE131098 WLZ131095:WMA131098 WVV131095:WVW131098 N196631:O196634 JJ196631:JK196634 TF196631:TG196634 ADB196631:ADC196634 AMX196631:AMY196634 AWT196631:AWU196634 BGP196631:BGQ196634 BQL196631:BQM196634 CAH196631:CAI196634 CKD196631:CKE196634 CTZ196631:CUA196634 DDV196631:DDW196634 DNR196631:DNS196634 DXN196631:DXO196634 EHJ196631:EHK196634 ERF196631:ERG196634 FBB196631:FBC196634 FKX196631:FKY196634 FUT196631:FUU196634 GEP196631:GEQ196634 GOL196631:GOM196634 GYH196631:GYI196634 HID196631:HIE196634 HRZ196631:HSA196634 IBV196631:IBW196634 ILR196631:ILS196634 IVN196631:IVO196634 JFJ196631:JFK196634 JPF196631:JPG196634 JZB196631:JZC196634 KIX196631:KIY196634 KST196631:KSU196634 LCP196631:LCQ196634 LML196631:LMM196634 LWH196631:LWI196634 MGD196631:MGE196634 MPZ196631:MQA196634 MZV196631:MZW196634 NJR196631:NJS196634 NTN196631:NTO196634 ODJ196631:ODK196634 ONF196631:ONG196634 OXB196631:OXC196634 PGX196631:PGY196634 PQT196631:PQU196634 QAP196631:QAQ196634 QKL196631:QKM196634 QUH196631:QUI196634 RED196631:REE196634 RNZ196631:ROA196634 RXV196631:RXW196634 SHR196631:SHS196634 SRN196631:SRO196634 TBJ196631:TBK196634 TLF196631:TLG196634 TVB196631:TVC196634 UEX196631:UEY196634 UOT196631:UOU196634 UYP196631:UYQ196634 VIL196631:VIM196634 VSH196631:VSI196634 WCD196631:WCE196634 WLZ196631:WMA196634 WVV196631:WVW196634 N262167:O262170 JJ262167:JK262170 TF262167:TG262170 ADB262167:ADC262170 AMX262167:AMY262170 AWT262167:AWU262170 BGP262167:BGQ262170 BQL262167:BQM262170 CAH262167:CAI262170 CKD262167:CKE262170 CTZ262167:CUA262170 DDV262167:DDW262170 DNR262167:DNS262170 DXN262167:DXO262170 EHJ262167:EHK262170 ERF262167:ERG262170 FBB262167:FBC262170 FKX262167:FKY262170 FUT262167:FUU262170 GEP262167:GEQ262170 GOL262167:GOM262170 GYH262167:GYI262170 HID262167:HIE262170 HRZ262167:HSA262170 IBV262167:IBW262170 ILR262167:ILS262170 IVN262167:IVO262170 JFJ262167:JFK262170 JPF262167:JPG262170 JZB262167:JZC262170 KIX262167:KIY262170 KST262167:KSU262170 LCP262167:LCQ262170 LML262167:LMM262170 LWH262167:LWI262170 MGD262167:MGE262170 MPZ262167:MQA262170 MZV262167:MZW262170 NJR262167:NJS262170 NTN262167:NTO262170 ODJ262167:ODK262170 ONF262167:ONG262170 OXB262167:OXC262170 PGX262167:PGY262170 PQT262167:PQU262170 QAP262167:QAQ262170 QKL262167:QKM262170 QUH262167:QUI262170 RED262167:REE262170 RNZ262167:ROA262170 RXV262167:RXW262170 SHR262167:SHS262170 SRN262167:SRO262170 TBJ262167:TBK262170 TLF262167:TLG262170 TVB262167:TVC262170 UEX262167:UEY262170 UOT262167:UOU262170 UYP262167:UYQ262170 VIL262167:VIM262170 VSH262167:VSI262170 WCD262167:WCE262170 WLZ262167:WMA262170 WVV262167:WVW262170 N327703:O327706 JJ327703:JK327706 TF327703:TG327706 ADB327703:ADC327706 AMX327703:AMY327706 AWT327703:AWU327706 BGP327703:BGQ327706 BQL327703:BQM327706 CAH327703:CAI327706 CKD327703:CKE327706 CTZ327703:CUA327706 DDV327703:DDW327706 DNR327703:DNS327706 DXN327703:DXO327706 EHJ327703:EHK327706 ERF327703:ERG327706 FBB327703:FBC327706 FKX327703:FKY327706 FUT327703:FUU327706 GEP327703:GEQ327706 GOL327703:GOM327706 GYH327703:GYI327706 HID327703:HIE327706 HRZ327703:HSA327706 IBV327703:IBW327706 ILR327703:ILS327706 IVN327703:IVO327706 JFJ327703:JFK327706 JPF327703:JPG327706 JZB327703:JZC327706 KIX327703:KIY327706 KST327703:KSU327706 LCP327703:LCQ327706 LML327703:LMM327706 LWH327703:LWI327706 MGD327703:MGE327706 MPZ327703:MQA327706 MZV327703:MZW327706 NJR327703:NJS327706 NTN327703:NTO327706 ODJ327703:ODK327706 ONF327703:ONG327706 OXB327703:OXC327706 PGX327703:PGY327706 PQT327703:PQU327706 QAP327703:QAQ327706 QKL327703:QKM327706 QUH327703:QUI327706 RED327703:REE327706 RNZ327703:ROA327706 RXV327703:RXW327706 SHR327703:SHS327706 SRN327703:SRO327706 TBJ327703:TBK327706 TLF327703:TLG327706 TVB327703:TVC327706 UEX327703:UEY327706 UOT327703:UOU327706 UYP327703:UYQ327706 VIL327703:VIM327706 VSH327703:VSI327706 WCD327703:WCE327706 WLZ327703:WMA327706 WVV327703:WVW327706 N393239:O393242 JJ393239:JK393242 TF393239:TG393242 ADB393239:ADC393242 AMX393239:AMY393242 AWT393239:AWU393242 BGP393239:BGQ393242 BQL393239:BQM393242 CAH393239:CAI393242 CKD393239:CKE393242 CTZ393239:CUA393242 DDV393239:DDW393242 DNR393239:DNS393242 DXN393239:DXO393242 EHJ393239:EHK393242 ERF393239:ERG393242 FBB393239:FBC393242 FKX393239:FKY393242 FUT393239:FUU393242 GEP393239:GEQ393242 GOL393239:GOM393242 GYH393239:GYI393242 HID393239:HIE393242 HRZ393239:HSA393242 IBV393239:IBW393242 ILR393239:ILS393242 IVN393239:IVO393242 JFJ393239:JFK393242 JPF393239:JPG393242 JZB393239:JZC393242 KIX393239:KIY393242 KST393239:KSU393242 LCP393239:LCQ393242 LML393239:LMM393242 LWH393239:LWI393242 MGD393239:MGE393242 MPZ393239:MQA393242 MZV393239:MZW393242 NJR393239:NJS393242 NTN393239:NTO393242 ODJ393239:ODK393242 ONF393239:ONG393242 OXB393239:OXC393242 PGX393239:PGY393242 PQT393239:PQU393242 QAP393239:QAQ393242 QKL393239:QKM393242 QUH393239:QUI393242 RED393239:REE393242 RNZ393239:ROA393242 RXV393239:RXW393242 SHR393239:SHS393242 SRN393239:SRO393242 TBJ393239:TBK393242 TLF393239:TLG393242 TVB393239:TVC393242 UEX393239:UEY393242 UOT393239:UOU393242 UYP393239:UYQ393242 VIL393239:VIM393242 VSH393239:VSI393242 WCD393239:WCE393242 WLZ393239:WMA393242 WVV393239:WVW393242 N458775:O458778 JJ458775:JK458778 TF458775:TG458778 ADB458775:ADC458778 AMX458775:AMY458778 AWT458775:AWU458778 BGP458775:BGQ458778 BQL458775:BQM458778 CAH458775:CAI458778 CKD458775:CKE458778 CTZ458775:CUA458778 DDV458775:DDW458778 DNR458775:DNS458778 DXN458775:DXO458778 EHJ458775:EHK458778 ERF458775:ERG458778 FBB458775:FBC458778 FKX458775:FKY458778 FUT458775:FUU458778 GEP458775:GEQ458778 GOL458775:GOM458778 GYH458775:GYI458778 HID458775:HIE458778 HRZ458775:HSA458778 IBV458775:IBW458778 ILR458775:ILS458778 IVN458775:IVO458778 JFJ458775:JFK458778 JPF458775:JPG458778 JZB458775:JZC458778 KIX458775:KIY458778 KST458775:KSU458778 LCP458775:LCQ458778 LML458775:LMM458778 LWH458775:LWI458778 MGD458775:MGE458778 MPZ458775:MQA458778 MZV458775:MZW458778 NJR458775:NJS458778 NTN458775:NTO458778 ODJ458775:ODK458778 ONF458775:ONG458778 OXB458775:OXC458778 PGX458775:PGY458778 PQT458775:PQU458778 QAP458775:QAQ458778 QKL458775:QKM458778 QUH458775:QUI458778 RED458775:REE458778 RNZ458775:ROA458778 RXV458775:RXW458778 SHR458775:SHS458778 SRN458775:SRO458778 TBJ458775:TBK458778 TLF458775:TLG458778 TVB458775:TVC458778 UEX458775:UEY458778 UOT458775:UOU458778 UYP458775:UYQ458778 VIL458775:VIM458778 VSH458775:VSI458778 WCD458775:WCE458778 WLZ458775:WMA458778 WVV458775:WVW458778 N524311:O524314 JJ524311:JK524314 TF524311:TG524314 ADB524311:ADC524314 AMX524311:AMY524314 AWT524311:AWU524314 BGP524311:BGQ524314 BQL524311:BQM524314 CAH524311:CAI524314 CKD524311:CKE524314 CTZ524311:CUA524314 DDV524311:DDW524314 DNR524311:DNS524314 DXN524311:DXO524314 EHJ524311:EHK524314 ERF524311:ERG524314 FBB524311:FBC524314 FKX524311:FKY524314 FUT524311:FUU524314 GEP524311:GEQ524314 GOL524311:GOM524314 GYH524311:GYI524314 HID524311:HIE524314 HRZ524311:HSA524314 IBV524311:IBW524314 ILR524311:ILS524314 IVN524311:IVO524314 JFJ524311:JFK524314 JPF524311:JPG524314 JZB524311:JZC524314 KIX524311:KIY524314 KST524311:KSU524314 LCP524311:LCQ524314 LML524311:LMM524314 LWH524311:LWI524314 MGD524311:MGE524314 MPZ524311:MQA524314 MZV524311:MZW524314 NJR524311:NJS524314 NTN524311:NTO524314 ODJ524311:ODK524314 ONF524311:ONG524314 OXB524311:OXC524314 PGX524311:PGY524314 PQT524311:PQU524314 QAP524311:QAQ524314 QKL524311:QKM524314 QUH524311:QUI524314 RED524311:REE524314 RNZ524311:ROA524314 RXV524311:RXW524314 SHR524311:SHS524314 SRN524311:SRO524314 TBJ524311:TBK524314 TLF524311:TLG524314 TVB524311:TVC524314 UEX524311:UEY524314 UOT524311:UOU524314 UYP524311:UYQ524314 VIL524311:VIM524314 VSH524311:VSI524314 WCD524311:WCE524314 WLZ524311:WMA524314 WVV524311:WVW524314 N589847:O589850 JJ589847:JK589850 TF589847:TG589850 ADB589847:ADC589850 AMX589847:AMY589850 AWT589847:AWU589850 BGP589847:BGQ589850 BQL589847:BQM589850 CAH589847:CAI589850 CKD589847:CKE589850 CTZ589847:CUA589850 DDV589847:DDW589850 DNR589847:DNS589850 DXN589847:DXO589850 EHJ589847:EHK589850 ERF589847:ERG589850 FBB589847:FBC589850 FKX589847:FKY589850 FUT589847:FUU589850 GEP589847:GEQ589850 GOL589847:GOM589850 GYH589847:GYI589850 HID589847:HIE589850 HRZ589847:HSA589850 IBV589847:IBW589850 ILR589847:ILS589850 IVN589847:IVO589850 JFJ589847:JFK589850 JPF589847:JPG589850 JZB589847:JZC589850 KIX589847:KIY589850 KST589847:KSU589850 LCP589847:LCQ589850 LML589847:LMM589850 LWH589847:LWI589850 MGD589847:MGE589850 MPZ589847:MQA589850 MZV589847:MZW589850 NJR589847:NJS589850 NTN589847:NTO589850 ODJ589847:ODK589850 ONF589847:ONG589850 OXB589847:OXC589850 PGX589847:PGY589850 PQT589847:PQU589850 QAP589847:QAQ589850 QKL589847:QKM589850 QUH589847:QUI589850 RED589847:REE589850 RNZ589847:ROA589850 RXV589847:RXW589850 SHR589847:SHS589850 SRN589847:SRO589850 TBJ589847:TBK589850 TLF589847:TLG589850 TVB589847:TVC589850 UEX589847:UEY589850 UOT589847:UOU589850 UYP589847:UYQ589850 VIL589847:VIM589850 VSH589847:VSI589850 WCD589847:WCE589850 WLZ589847:WMA589850 WVV589847:WVW589850 N655383:O655386 JJ655383:JK655386 TF655383:TG655386 ADB655383:ADC655386 AMX655383:AMY655386 AWT655383:AWU655386 BGP655383:BGQ655386 BQL655383:BQM655386 CAH655383:CAI655386 CKD655383:CKE655386 CTZ655383:CUA655386 DDV655383:DDW655386 DNR655383:DNS655386 DXN655383:DXO655386 EHJ655383:EHK655386 ERF655383:ERG655386 FBB655383:FBC655386 FKX655383:FKY655386 FUT655383:FUU655386 GEP655383:GEQ655386 GOL655383:GOM655386 GYH655383:GYI655386 HID655383:HIE655386 HRZ655383:HSA655386 IBV655383:IBW655386 ILR655383:ILS655386 IVN655383:IVO655386 JFJ655383:JFK655386 JPF655383:JPG655386 JZB655383:JZC655386 KIX655383:KIY655386 KST655383:KSU655386 LCP655383:LCQ655386 LML655383:LMM655386 LWH655383:LWI655386 MGD655383:MGE655386 MPZ655383:MQA655386 MZV655383:MZW655386 NJR655383:NJS655386 NTN655383:NTO655386 ODJ655383:ODK655386 ONF655383:ONG655386 OXB655383:OXC655386 PGX655383:PGY655386 PQT655383:PQU655386 QAP655383:QAQ655386 QKL655383:QKM655386 QUH655383:QUI655386 RED655383:REE655386 RNZ655383:ROA655386 RXV655383:RXW655386 SHR655383:SHS655386 SRN655383:SRO655386 TBJ655383:TBK655386 TLF655383:TLG655386 TVB655383:TVC655386 UEX655383:UEY655386 UOT655383:UOU655386 UYP655383:UYQ655386 VIL655383:VIM655386 VSH655383:VSI655386 WCD655383:WCE655386 WLZ655383:WMA655386 WVV655383:WVW655386 N720919:O720922 JJ720919:JK720922 TF720919:TG720922 ADB720919:ADC720922 AMX720919:AMY720922 AWT720919:AWU720922 BGP720919:BGQ720922 BQL720919:BQM720922 CAH720919:CAI720922 CKD720919:CKE720922 CTZ720919:CUA720922 DDV720919:DDW720922 DNR720919:DNS720922 DXN720919:DXO720922 EHJ720919:EHK720922 ERF720919:ERG720922 FBB720919:FBC720922 FKX720919:FKY720922 FUT720919:FUU720922 GEP720919:GEQ720922 GOL720919:GOM720922 GYH720919:GYI720922 HID720919:HIE720922 HRZ720919:HSA720922 IBV720919:IBW720922 ILR720919:ILS720922 IVN720919:IVO720922 JFJ720919:JFK720922 JPF720919:JPG720922 JZB720919:JZC720922 KIX720919:KIY720922 KST720919:KSU720922 LCP720919:LCQ720922 LML720919:LMM720922 LWH720919:LWI720922 MGD720919:MGE720922 MPZ720919:MQA720922 MZV720919:MZW720922 NJR720919:NJS720922 NTN720919:NTO720922 ODJ720919:ODK720922 ONF720919:ONG720922 OXB720919:OXC720922 PGX720919:PGY720922 PQT720919:PQU720922 QAP720919:QAQ720922 QKL720919:QKM720922 QUH720919:QUI720922 RED720919:REE720922 RNZ720919:ROA720922 RXV720919:RXW720922 SHR720919:SHS720922 SRN720919:SRO720922 TBJ720919:TBK720922 TLF720919:TLG720922 TVB720919:TVC720922 UEX720919:UEY720922 UOT720919:UOU720922 UYP720919:UYQ720922 VIL720919:VIM720922 VSH720919:VSI720922 WCD720919:WCE720922 WLZ720919:WMA720922 WVV720919:WVW720922 N786455:O786458 JJ786455:JK786458 TF786455:TG786458 ADB786455:ADC786458 AMX786455:AMY786458 AWT786455:AWU786458 BGP786455:BGQ786458 BQL786455:BQM786458 CAH786455:CAI786458 CKD786455:CKE786458 CTZ786455:CUA786458 DDV786455:DDW786458 DNR786455:DNS786458 DXN786455:DXO786458 EHJ786455:EHK786458 ERF786455:ERG786458 FBB786455:FBC786458 FKX786455:FKY786458 FUT786455:FUU786458 GEP786455:GEQ786458 GOL786455:GOM786458 GYH786455:GYI786458 HID786455:HIE786458 HRZ786455:HSA786458 IBV786455:IBW786458 ILR786455:ILS786458 IVN786455:IVO786458 JFJ786455:JFK786458 JPF786455:JPG786458 JZB786455:JZC786458 KIX786455:KIY786458 KST786455:KSU786458 LCP786455:LCQ786458 LML786455:LMM786458 LWH786455:LWI786458 MGD786455:MGE786458 MPZ786455:MQA786458 MZV786455:MZW786458 NJR786455:NJS786458 NTN786455:NTO786458 ODJ786455:ODK786458 ONF786455:ONG786458 OXB786455:OXC786458 PGX786455:PGY786458 PQT786455:PQU786458 QAP786455:QAQ786458 QKL786455:QKM786458 QUH786455:QUI786458 RED786455:REE786458 RNZ786455:ROA786458 RXV786455:RXW786458 SHR786455:SHS786458 SRN786455:SRO786458 TBJ786455:TBK786458 TLF786455:TLG786458 TVB786455:TVC786458 UEX786455:UEY786458 UOT786455:UOU786458 UYP786455:UYQ786458 VIL786455:VIM786458 VSH786455:VSI786458 WCD786455:WCE786458 WLZ786455:WMA786458 WVV786455:WVW786458 N851991:O851994 JJ851991:JK851994 TF851991:TG851994 ADB851991:ADC851994 AMX851991:AMY851994 AWT851991:AWU851994 BGP851991:BGQ851994 BQL851991:BQM851994 CAH851991:CAI851994 CKD851991:CKE851994 CTZ851991:CUA851994 DDV851991:DDW851994 DNR851991:DNS851994 DXN851991:DXO851994 EHJ851991:EHK851994 ERF851991:ERG851994 FBB851991:FBC851994 FKX851991:FKY851994 FUT851991:FUU851994 GEP851991:GEQ851994 GOL851991:GOM851994 GYH851991:GYI851994 HID851991:HIE851994 HRZ851991:HSA851994 IBV851991:IBW851994 ILR851991:ILS851994 IVN851991:IVO851994 JFJ851991:JFK851994 JPF851991:JPG851994 JZB851991:JZC851994 KIX851991:KIY851994 KST851991:KSU851994 LCP851991:LCQ851994 LML851991:LMM851994 LWH851991:LWI851994 MGD851991:MGE851994 MPZ851991:MQA851994 MZV851991:MZW851994 NJR851991:NJS851994 NTN851991:NTO851994 ODJ851991:ODK851994 ONF851991:ONG851994 OXB851991:OXC851994 PGX851991:PGY851994 PQT851991:PQU851994 QAP851991:QAQ851994 QKL851991:QKM851994 QUH851991:QUI851994 RED851991:REE851994 RNZ851991:ROA851994 RXV851991:RXW851994 SHR851991:SHS851994 SRN851991:SRO851994 TBJ851991:TBK851994 TLF851991:TLG851994 TVB851991:TVC851994 UEX851991:UEY851994 UOT851991:UOU851994 UYP851991:UYQ851994 VIL851991:VIM851994 VSH851991:VSI851994 WCD851991:WCE851994 WLZ851991:WMA851994 WVV851991:WVW851994 N917527:O917530 JJ917527:JK917530 TF917527:TG917530 ADB917527:ADC917530 AMX917527:AMY917530 AWT917527:AWU917530 BGP917527:BGQ917530 BQL917527:BQM917530 CAH917527:CAI917530 CKD917527:CKE917530 CTZ917527:CUA917530 DDV917527:DDW917530 DNR917527:DNS917530 DXN917527:DXO917530 EHJ917527:EHK917530 ERF917527:ERG917530 FBB917527:FBC917530 FKX917527:FKY917530 FUT917527:FUU917530 GEP917527:GEQ917530 GOL917527:GOM917530 GYH917527:GYI917530 HID917527:HIE917530 HRZ917527:HSA917530 IBV917527:IBW917530 ILR917527:ILS917530 IVN917527:IVO917530 JFJ917527:JFK917530 JPF917527:JPG917530 JZB917527:JZC917530 KIX917527:KIY917530 KST917527:KSU917530 LCP917527:LCQ917530 LML917527:LMM917530 LWH917527:LWI917530 MGD917527:MGE917530 MPZ917527:MQA917530 MZV917527:MZW917530 NJR917527:NJS917530 NTN917527:NTO917530 ODJ917527:ODK917530 ONF917527:ONG917530 OXB917527:OXC917530 PGX917527:PGY917530 PQT917527:PQU917530 QAP917527:QAQ917530 QKL917527:QKM917530 QUH917527:QUI917530 RED917527:REE917530 RNZ917527:ROA917530 RXV917527:RXW917530 SHR917527:SHS917530 SRN917527:SRO917530 TBJ917527:TBK917530 TLF917527:TLG917530 TVB917527:TVC917530 UEX917527:UEY917530 UOT917527:UOU917530 UYP917527:UYQ917530 VIL917527:VIM917530 VSH917527:VSI917530 WCD917527:WCE917530 WLZ917527:WMA917530 WVV917527:WVW917530 N983063:O983066 JJ983063:JK983066 TF983063:TG983066 ADB983063:ADC983066 AMX983063:AMY983066 AWT983063:AWU983066 BGP983063:BGQ983066 BQL983063:BQM983066 CAH983063:CAI983066 CKD983063:CKE983066 CTZ983063:CUA983066 DDV983063:DDW983066 DNR983063:DNS983066 DXN983063:DXO983066 EHJ983063:EHK983066 ERF983063:ERG983066 FBB983063:FBC983066 FKX983063:FKY983066 FUT983063:FUU983066 GEP983063:GEQ983066 GOL983063:GOM983066 GYH983063:GYI983066 HID983063:HIE983066 HRZ983063:HSA983066 IBV983063:IBW983066 ILR983063:ILS983066 IVN983063:IVO983066 JFJ983063:JFK983066 JPF983063:JPG983066 JZB983063:JZC983066 KIX983063:KIY983066 KST983063:KSU983066 LCP983063:LCQ983066 LML983063:LMM983066 LWH983063:LWI983066 MGD983063:MGE983066 MPZ983063:MQA983066 MZV983063:MZW983066 NJR983063:NJS983066 NTN983063:NTO983066 ODJ983063:ODK983066 ONF983063:ONG983066 OXB983063:OXC983066 PGX983063:PGY983066 PQT983063:PQU983066 QAP983063:QAQ983066 QKL983063:QKM983066 QUH983063:QUI983066 RED983063:REE983066 RNZ983063:ROA983066 RXV983063:RXW983066 SHR983063:SHS983066 SRN983063:SRO983066 TBJ983063:TBK983066 TLF983063:TLG983066 TVB983063:TVC983066 UEX983063:UEY983066 UOT983063:UOU983066 UYP983063:UYQ983066 VIL983063:VIM983066 VSH983063:VSI983066 WCD983063:WCE983066 WLZ983063:WMA983066 WVV983063:WVW983066 N28:O31 JJ28:JK31 TF28:TG31 ADB28:ADC31 AMX28:AMY31 AWT28:AWU31 BGP28:BGQ31 BQL28:BQM31 CAH28:CAI31 CKD28:CKE31 CTZ28:CUA31 DDV28:DDW31 DNR28:DNS31 DXN28:DXO31 EHJ28:EHK31 ERF28:ERG31 FBB28:FBC31 FKX28:FKY31 FUT28:FUU31 GEP28:GEQ31 GOL28:GOM31 GYH28:GYI31 HID28:HIE31 HRZ28:HSA31 IBV28:IBW31 ILR28:ILS31 IVN28:IVO31 JFJ28:JFK31 JPF28:JPG31 JZB28:JZC31 KIX28:KIY31 KST28:KSU31 LCP28:LCQ31 LML28:LMM31 LWH28:LWI31 MGD28:MGE31 MPZ28:MQA31 MZV28:MZW31 NJR28:NJS31 NTN28:NTO31 ODJ28:ODK31 ONF28:ONG31 OXB28:OXC31 PGX28:PGY31 PQT28:PQU31 QAP28:QAQ31 QKL28:QKM31 QUH28:QUI31 RED28:REE31 RNZ28:ROA31 RXV28:RXW31 SHR28:SHS31 SRN28:SRO31 TBJ28:TBK31 TLF28:TLG31 TVB28:TVC31 UEX28:UEY31 UOT28:UOU31 UYP28:UYQ31 VIL28:VIM31 VSH28:VSI31 WCD28:WCE31 WLZ28:WMA31 WVV28:WVW31 N65564:O65567 JJ65564:JK65567 TF65564:TG65567 ADB65564:ADC65567 AMX65564:AMY65567 AWT65564:AWU65567 BGP65564:BGQ65567 BQL65564:BQM65567 CAH65564:CAI65567 CKD65564:CKE65567 CTZ65564:CUA65567 DDV65564:DDW65567 DNR65564:DNS65567 DXN65564:DXO65567 EHJ65564:EHK65567 ERF65564:ERG65567 FBB65564:FBC65567 FKX65564:FKY65567 FUT65564:FUU65567 GEP65564:GEQ65567 GOL65564:GOM65567 GYH65564:GYI65567 HID65564:HIE65567 HRZ65564:HSA65567 IBV65564:IBW65567 ILR65564:ILS65567 IVN65564:IVO65567 JFJ65564:JFK65567 JPF65564:JPG65567 JZB65564:JZC65567 KIX65564:KIY65567 KST65564:KSU65567 LCP65564:LCQ65567 LML65564:LMM65567 LWH65564:LWI65567 MGD65564:MGE65567 MPZ65564:MQA65567 MZV65564:MZW65567 NJR65564:NJS65567 NTN65564:NTO65567 ODJ65564:ODK65567 ONF65564:ONG65567 OXB65564:OXC65567 PGX65564:PGY65567 PQT65564:PQU65567 QAP65564:QAQ65567 QKL65564:QKM65567 QUH65564:QUI65567 RED65564:REE65567 RNZ65564:ROA65567 RXV65564:RXW65567 SHR65564:SHS65567 SRN65564:SRO65567 TBJ65564:TBK65567 TLF65564:TLG65567 TVB65564:TVC65567 UEX65564:UEY65567 UOT65564:UOU65567 UYP65564:UYQ65567 VIL65564:VIM65567 VSH65564:VSI65567 WCD65564:WCE65567 WLZ65564:WMA65567 WVV65564:WVW65567 N131100:O131103 JJ131100:JK131103 TF131100:TG131103 ADB131100:ADC131103 AMX131100:AMY131103 AWT131100:AWU131103 BGP131100:BGQ131103 BQL131100:BQM131103 CAH131100:CAI131103 CKD131100:CKE131103 CTZ131100:CUA131103 DDV131100:DDW131103 DNR131100:DNS131103 DXN131100:DXO131103 EHJ131100:EHK131103 ERF131100:ERG131103 FBB131100:FBC131103 FKX131100:FKY131103 FUT131100:FUU131103 GEP131100:GEQ131103 GOL131100:GOM131103 GYH131100:GYI131103 HID131100:HIE131103 HRZ131100:HSA131103 IBV131100:IBW131103 ILR131100:ILS131103 IVN131100:IVO131103 JFJ131100:JFK131103 JPF131100:JPG131103 JZB131100:JZC131103 KIX131100:KIY131103 KST131100:KSU131103 LCP131100:LCQ131103 LML131100:LMM131103 LWH131100:LWI131103 MGD131100:MGE131103 MPZ131100:MQA131103 MZV131100:MZW131103 NJR131100:NJS131103 NTN131100:NTO131103 ODJ131100:ODK131103 ONF131100:ONG131103 OXB131100:OXC131103 PGX131100:PGY131103 PQT131100:PQU131103 QAP131100:QAQ131103 QKL131100:QKM131103 QUH131100:QUI131103 RED131100:REE131103 RNZ131100:ROA131103 RXV131100:RXW131103 SHR131100:SHS131103 SRN131100:SRO131103 TBJ131100:TBK131103 TLF131100:TLG131103 TVB131100:TVC131103 UEX131100:UEY131103 UOT131100:UOU131103 UYP131100:UYQ131103 VIL131100:VIM131103 VSH131100:VSI131103 WCD131100:WCE131103 WLZ131100:WMA131103 WVV131100:WVW131103 N196636:O196639 JJ196636:JK196639 TF196636:TG196639 ADB196636:ADC196639 AMX196636:AMY196639 AWT196636:AWU196639 BGP196636:BGQ196639 BQL196636:BQM196639 CAH196636:CAI196639 CKD196636:CKE196639 CTZ196636:CUA196639 DDV196636:DDW196639 DNR196636:DNS196639 DXN196636:DXO196639 EHJ196636:EHK196639 ERF196636:ERG196639 FBB196636:FBC196639 FKX196636:FKY196639 FUT196636:FUU196639 GEP196636:GEQ196639 GOL196636:GOM196639 GYH196636:GYI196639 HID196636:HIE196639 HRZ196636:HSA196639 IBV196636:IBW196639 ILR196636:ILS196639 IVN196636:IVO196639 JFJ196636:JFK196639 JPF196636:JPG196639 JZB196636:JZC196639 KIX196636:KIY196639 KST196636:KSU196639 LCP196636:LCQ196639 LML196636:LMM196639 LWH196636:LWI196639 MGD196636:MGE196639 MPZ196636:MQA196639 MZV196636:MZW196639 NJR196636:NJS196639 NTN196636:NTO196639 ODJ196636:ODK196639 ONF196636:ONG196639 OXB196636:OXC196639 PGX196636:PGY196639 PQT196636:PQU196639 QAP196636:QAQ196639 QKL196636:QKM196639 QUH196636:QUI196639 RED196636:REE196639 RNZ196636:ROA196639 RXV196636:RXW196639 SHR196636:SHS196639 SRN196636:SRO196639 TBJ196636:TBK196639 TLF196636:TLG196639 TVB196636:TVC196639 UEX196636:UEY196639 UOT196636:UOU196639 UYP196636:UYQ196639 VIL196636:VIM196639 VSH196636:VSI196639 WCD196636:WCE196639 WLZ196636:WMA196639 WVV196636:WVW196639 N262172:O262175 JJ262172:JK262175 TF262172:TG262175 ADB262172:ADC262175 AMX262172:AMY262175 AWT262172:AWU262175 BGP262172:BGQ262175 BQL262172:BQM262175 CAH262172:CAI262175 CKD262172:CKE262175 CTZ262172:CUA262175 DDV262172:DDW262175 DNR262172:DNS262175 DXN262172:DXO262175 EHJ262172:EHK262175 ERF262172:ERG262175 FBB262172:FBC262175 FKX262172:FKY262175 FUT262172:FUU262175 GEP262172:GEQ262175 GOL262172:GOM262175 GYH262172:GYI262175 HID262172:HIE262175 HRZ262172:HSA262175 IBV262172:IBW262175 ILR262172:ILS262175 IVN262172:IVO262175 JFJ262172:JFK262175 JPF262172:JPG262175 JZB262172:JZC262175 KIX262172:KIY262175 KST262172:KSU262175 LCP262172:LCQ262175 LML262172:LMM262175 LWH262172:LWI262175 MGD262172:MGE262175 MPZ262172:MQA262175 MZV262172:MZW262175 NJR262172:NJS262175 NTN262172:NTO262175 ODJ262172:ODK262175 ONF262172:ONG262175 OXB262172:OXC262175 PGX262172:PGY262175 PQT262172:PQU262175 QAP262172:QAQ262175 QKL262172:QKM262175 QUH262172:QUI262175 RED262172:REE262175 RNZ262172:ROA262175 RXV262172:RXW262175 SHR262172:SHS262175 SRN262172:SRO262175 TBJ262172:TBK262175 TLF262172:TLG262175 TVB262172:TVC262175 UEX262172:UEY262175 UOT262172:UOU262175 UYP262172:UYQ262175 VIL262172:VIM262175 VSH262172:VSI262175 WCD262172:WCE262175 WLZ262172:WMA262175 WVV262172:WVW262175 N327708:O327711 JJ327708:JK327711 TF327708:TG327711 ADB327708:ADC327711 AMX327708:AMY327711 AWT327708:AWU327711 BGP327708:BGQ327711 BQL327708:BQM327711 CAH327708:CAI327711 CKD327708:CKE327711 CTZ327708:CUA327711 DDV327708:DDW327711 DNR327708:DNS327711 DXN327708:DXO327711 EHJ327708:EHK327711 ERF327708:ERG327711 FBB327708:FBC327711 FKX327708:FKY327711 FUT327708:FUU327711 GEP327708:GEQ327711 GOL327708:GOM327711 GYH327708:GYI327711 HID327708:HIE327711 HRZ327708:HSA327711 IBV327708:IBW327711 ILR327708:ILS327711 IVN327708:IVO327711 JFJ327708:JFK327711 JPF327708:JPG327711 JZB327708:JZC327711 KIX327708:KIY327711 KST327708:KSU327711 LCP327708:LCQ327711 LML327708:LMM327711 LWH327708:LWI327711 MGD327708:MGE327711 MPZ327708:MQA327711 MZV327708:MZW327711 NJR327708:NJS327711 NTN327708:NTO327711 ODJ327708:ODK327711 ONF327708:ONG327711 OXB327708:OXC327711 PGX327708:PGY327711 PQT327708:PQU327711 QAP327708:QAQ327711 QKL327708:QKM327711 QUH327708:QUI327711 RED327708:REE327711 RNZ327708:ROA327711 RXV327708:RXW327711 SHR327708:SHS327711 SRN327708:SRO327711 TBJ327708:TBK327711 TLF327708:TLG327711 TVB327708:TVC327711 UEX327708:UEY327711 UOT327708:UOU327711 UYP327708:UYQ327711 VIL327708:VIM327711 VSH327708:VSI327711 WCD327708:WCE327711 WLZ327708:WMA327711 WVV327708:WVW327711 N393244:O393247 JJ393244:JK393247 TF393244:TG393247 ADB393244:ADC393247 AMX393244:AMY393247 AWT393244:AWU393247 BGP393244:BGQ393247 BQL393244:BQM393247 CAH393244:CAI393247 CKD393244:CKE393247 CTZ393244:CUA393247 DDV393244:DDW393247 DNR393244:DNS393247 DXN393244:DXO393247 EHJ393244:EHK393247 ERF393244:ERG393247 FBB393244:FBC393247 FKX393244:FKY393247 FUT393244:FUU393247 GEP393244:GEQ393247 GOL393244:GOM393247 GYH393244:GYI393247 HID393244:HIE393247 HRZ393244:HSA393247 IBV393244:IBW393247 ILR393244:ILS393247 IVN393244:IVO393247 JFJ393244:JFK393247 JPF393244:JPG393247 JZB393244:JZC393247 KIX393244:KIY393247 KST393244:KSU393247 LCP393244:LCQ393247 LML393244:LMM393247 LWH393244:LWI393247 MGD393244:MGE393247 MPZ393244:MQA393247 MZV393244:MZW393247 NJR393244:NJS393247 NTN393244:NTO393247 ODJ393244:ODK393247 ONF393244:ONG393247 OXB393244:OXC393247 PGX393244:PGY393247 PQT393244:PQU393247 QAP393244:QAQ393247 QKL393244:QKM393247 QUH393244:QUI393247 RED393244:REE393247 RNZ393244:ROA393247 RXV393244:RXW393247 SHR393244:SHS393247 SRN393244:SRO393247 TBJ393244:TBK393247 TLF393244:TLG393247 TVB393244:TVC393247 UEX393244:UEY393247 UOT393244:UOU393247 UYP393244:UYQ393247 VIL393244:VIM393247 VSH393244:VSI393247 WCD393244:WCE393247 WLZ393244:WMA393247 WVV393244:WVW393247 N458780:O458783 JJ458780:JK458783 TF458780:TG458783 ADB458780:ADC458783 AMX458780:AMY458783 AWT458780:AWU458783 BGP458780:BGQ458783 BQL458780:BQM458783 CAH458780:CAI458783 CKD458780:CKE458783 CTZ458780:CUA458783 DDV458780:DDW458783 DNR458780:DNS458783 DXN458780:DXO458783 EHJ458780:EHK458783 ERF458780:ERG458783 FBB458780:FBC458783 FKX458780:FKY458783 FUT458780:FUU458783 GEP458780:GEQ458783 GOL458780:GOM458783 GYH458780:GYI458783 HID458780:HIE458783 HRZ458780:HSA458783 IBV458780:IBW458783 ILR458780:ILS458783 IVN458780:IVO458783 JFJ458780:JFK458783 JPF458780:JPG458783 JZB458780:JZC458783 KIX458780:KIY458783 KST458780:KSU458783 LCP458780:LCQ458783 LML458780:LMM458783 LWH458780:LWI458783 MGD458780:MGE458783 MPZ458780:MQA458783 MZV458780:MZW458783 NJR458780:NJS458783 NTN458780:NTO458783 ODJ458780:ODK458783 ONF458780:ONG458783 OXB458780:OXC458783 PGX458780:PGY458783 PQT458780:PQU458783 QAP458780:QAQ458783 QKL458780:QKM458783 QUH458780:QUI458783 RED458780:REE458783 RNZ458780:ROA458783 RXV458780:RXW458783 SHR458780:SHS458783 SRN458780:SRO458783 TBJ458780:TBK458783 TLF458780:TLG458783 TVB458780:TVC458783 UEX458780:UEY458783 UOT458780:UOU458783 UYP458780:UYQ458783 VIL458780:VIM458783 VSH458780:VSI458783 WCD458780:WCE458783 WLZ458780:WMA458783 WVV458780:WVW458783 N524316:O524319 JJ524316:JK524319 TF524316:TG524319 ADB524316:ADC524319 AMX524316:AMY524319 AWT524316:AWU524319 BGP524316:BGQ524319 BQL524316:BQM524319 CAH524316:CAI524319 CKD524316:CKE524319 CTZ524316:CUA524319 DDV524316:DDW524319 DNR524316:DNS524319 DXN524316:DXO524319 EHJ524316:EHK524319 ERF524316:ERG524319 FBB524316:FBC524319 FKX524316:FKY524319 FUT524316:FUU524319 GEP524316:GEQ524319 GOL524316:GOM524319 GYH524316:GYI524319 HID524316:HIE524319 HRZ524316:HSA524319 IBV524316:IBW524319 ILR524316:ILS524319 IVN524316:IVO524319 JFJ524316:JFK524319 JPF524316:JPG524319 JZB524316:JZC524319 KIX524316:KIY524319 KST524316:KSU524319 LCP524316:LCQ524319 LML524316:LMM524319 LWH524316:LWI524319 MGD524316:MGE524319 MPZ524316:MQA524319 MZV524316:MZW524319 NJR524316:NJS524319 NTN524316:NTO524319 ODJ524316:ODK524319 ONF524316:ONG524319 OXB524316:OXC524319 PGX524316:PGY524319 PQT524316:PQU524319 QAP524316:QAQ524319 QKL524316:QKM524319 QUH524316:QUI524319 RED524316:REE524319 RNZ524316:ROA524319 RXV524316:RXW524319 SHR524316:SHS524319 SRN524316:SRO524319 TBJ524316:TBK524319 TLF524316:TLG524319 TVB524316:TVC524319 UEX524316:UEY524319 UOT524316:UOU524319 UYP524316:UYQ524319 VIL524316:VIM524319 VSH524316:VSI524319 WCD524316:WCE524319 WLZ524316:WMA524319 WVV524316:WVW524319 N589852:O589855 JJ589852:JK589855 TF589852:TG589855 ADB589852:ADC589855 AMX589852:AMY589855 AWT589852:AWU589855 BGP589852:BGQ589855 BQL589852:BQM589855 CAH589852:CAI589855 CKD589852:CKE589855 CTZ589852:CUA589855 DDV589852:DDW589855 DNR589852:DNS589855 DXN589852:DXO589855 EHJ589852:EHK589855 ERF589852:ERG589855 FBB589852:FBC589855 FKX589852:FKY589855 FUT589852:FUU589855 GEP589852:GEQ589855 GOL589852:GOM589855 GYH589852:GYI589855 HID589852:HIE589855 HRZ589852:HSA589855 IBV589852:IBW589855 ILR589852:ILS589855 IVN589852:IVO589855 JFJ589852:JFK589855 JPF589852:JPG589855 JZB589852:JZC589855 KIX589852:KIY589855 KST589852:KSU589855 LCP589852:LCQ589855 LML589852:LMM589855 LWH589852:LWI589855 MGD589852:MGE589855 MPZ589852:MQA589855 MZV589852:MZW589855 NJR589852:NJS589855 NTN589852:NTO589855 ODJ589852:ODK589855 ONF589852:ONG589855 OXB589852:OXC589855 PGX589852:PGY589855 PQT589852:PQU589855 QAP589852:QAQ589855 QKL589852:QKM589855 QUH589852:QUI589855 RED589852:REE589855 RNZ589852:ROA589855 RXV589852:RXW589855 SHR589852:SHS589855 SRN589852:SRO589855 TBJ589852:TBK589855 TLF589852:TLG589855 TVB589852:TVC589855 UEX589852:UEY589855 UOT589852:UOU589855 UYP589852:UYQ589855 VIL589852:VIM589855 VSH589852:VSI589855 WCD589852:WCE589855 WLZ589852:WMA589855 WVV589852:WVW589855 N655388:O655391 JJ655388:JK655391 TF655388:TG655391 ADB655388:ADC655391 AMX655388:AMY655391 AWT655388:AWU655391 BGP655388:BGQ655391 BQL655388:BQM655391 CAH655388:CAI655391 CKD655388:CKE655391 CTZ655388:CUA655391 DDV655388:DDW655391 DNR655388:DNS655391 DXN655388:DXO655391 EHJ655388:EHK655391 ERF655388:ERG655391 FBB655388:FBC655391 FKX655388:FKY655391 FUT655388:FUU655391 GEP655388:GEQ655391 GOL655388:GOM655391 GYH655388:GYI655391 HID655388:HIE655391 HRZ655388:HSA655391 IBV655388:IBW655391 ILR655388:ILS655391 IVN655388:IVO655391 JFJ655388:JFK655391 JPF655388:JPG655391 JZB655388:JZC655391 KIX655388:KIY655391 KST655388:KSU655391 LCP655388:LCQ655391 LML655388:LMM655391 LWH655388:LWI655391 MGD655388:MGE655391 MPZ655388:MQA655391 MZV655388:MZW655391 NJR655388:NJS655391 NTN655388:NTO655391 ODJ655388:ODK655391 ONF655388:ONG655391 OXB655388:OXC655391 PGX655388:PGY655391 PQT655388:PQU655391 QAP655388:QAQ655391 QKL655388:QKM655391 QUH655388:QUI655391 RED655388:REE655391 RNZ655388:ROA655391 RXV655388:RXW655391 SHR655388:SHS655391 SRN655388:SRO655391 TBJ655388:TBK655391 TLF655388:TLG655391 TVB655388:TVC655391 UEX655388:UEY655391 UOT655388:UOU655391 UYP655388:UYQ655391 VIL655388:VIM655391 VSH655388:VSI655391 WCD655388:WCE655391 WLZ655388:WMA655391 WVV655388:WVW655391 N720924:O720927 JJ720924:JK720927 TF720924:TG720927 ADB720924:ADC720927 AMX720924:AMY720927 AWT720924:AWU720927 BGP720924:BGQ720927 BQL720924:BQM720927 CAH720924:CAI720927 CKD720924:CKE720927 CTZ720924:CUA720927 DDV720924:DDW720927 DNR720924:DNS720927 DXN720924:DXO720927 EHJ720924:EHK720927 ERF720924:ERG720927 FBB720924:FBC720927 FKX720924:FKY720927 FUT720924:FUU720927 GEP720924:GEQ720927 GOL720924:GOM720927 GYH720924:GYI720927 HID720924:HIE720927 HRZ720924:HSA720927 IBV720924:IBW720927 ILR720924:ILS720927 IVN720924:IVO720927 JFJ720924:JFK720927 JPF720924:JPG720927 JZB720924:JZC720927 KIX720924:KIY720927 KST720924:KSU720927 LCP720924:LCQ720927 LML720924:LMM720927 LWH720924:LWI720927 MGD720924:MGE720927 MPZ720924:MQA720927 MZV720924:MZW720927 NJR720924:NJS720927 NTN720924:NTO720927 ODJ720924:ODK720927 ONF720924:ONG720927 OXB720924:OXC720927 PGX720924:PGY720927 PQT720924:PQU720927 QAP720924:QAQ720927 QKL720924:QKM720927 QUH720924:QUI720927 RED720924:REE720927 RNZ720924:ROA720927 RXV720924:RXW720927 SHR720924:SHS720927 SRN720924:SRO720927 TBJ720924:TBK720927 TLF720924:TLG720927 TVB720924:TVC720927 UEX720924:UEY720927 UOT720924:UOU720927 UYP720924:UYQ720927 VIL720924:VIM720927 VSH720924:VSI720927 WCD720924:WCE720927 WLZ720924:WMA720927 WVV720924:WVW720927 N786460:O786463 JJ786460:JK786463 TF786460:TG786463 ADB786460:ADC786463 AMX786460:AMY786463 AWT786460:AWU786463 BGP786460:BGQ786463 BQL786460:BQM786463 CAH786460:CAI786463 CKD786460:CKE786463 CTZ786460:CUA786463 DDV786460:DDW786463 DNR786460:DNS786463 DXN786460:DXO786463 EHJ786460:EHK786463 ERF786460:ERG786463 FBB786460:FBC786463 FKX786460:FKY786463 FUT786460:FUU786463 GEP786460:GEQ786463 GOL786460:GOM786463 GYH786460:GYI786463 HID786460:HIE786463 HRZ786460:HSA786463 IBV786460:IBW786463 ILR786460:ILS786463 IVN786460:IVO786463 JFJ786460:JFK786463 JPF786460:JPG786463 JZB786460:JZC786463 KIX786460:KIY786463 KST786460:KSU786463 LCP786460:LCQ786463 LML786460:LMM786463 LWH786460:LWI786463 MGD786460:MGE786463 MPZ786460:MQA786463 MZV786460:MZW786463 NJR786460:NJS786463 NTN786460:NTO786463 ODJ786460:ODK786463 ONF786460:ONG786463 OXB786460:OXC786463 PGX786460:PGY786463 PQT786460:PQU786463 QAP786460:QAQ786463 QKL786460:QKM786463 QUH786460:QUI786463 RED786460:REE786463 RNZ786460:ROA786463 RXV786460:RXW786463 SHR786460:SHS786463 SRN786460:SRO786463 TBJ786460:TBK786463 TLF786460:TLG786463 TVB786460:TVC786463 UEX786460:UEY786463 UOT786460:UOU786463 UYP786460:UYQ786463 VIL786460:VIM786463 VSH786460:VSI786463 WCD786460:WCE786463 WLZ786460:WMA786463 WVV786460:WVW786463 N851996:O851999 JJ851996:JK851999 TF851996:TG851999 ADB851996:ADC851999 AMX851996:AMY851999 AWT851996:AWU851999 BGP851996:BGQ851999 BQL851996:BQM851999 CAH851996:CAI851999 CKD851996:CKE851999 CTZ851996:CUA851999 DDV851996:DDW851999 DNR851996:DNS851999 DXN851996:DXO851999 EHJ851996:EHK851999 ERF851996:ERG851999 FBB851996:FBC851999 FKX851996:FKY851999 FUT851996:FUU851999 GEP851996:GEQ851999 GOL851996:GOM851999 GYH851996:GYI851999 HID851996:HIE851999 HRZ851996:HSA851999 IBV851996:IBW851999 ILR851996:ILS851999 IVN851996:IVO851999 JFJ851996:JFK851999 JPF851996:JPG851999 JZB851996:JZC851999 KIX851996:KIY851999 KST851996:KSU851999 LCP851996:LCQ851999 LML851996:LMM851999 LWH851996:LWI851999 MGD851996:MGE851999 MPZ851996:MQA851999 MZV851996:MZW851999 NJR851996:NJS851999 NTN851996:NTO851999 ODJ851996:ODK851999 ONF851996:ONG851999 OXB851996:OXC851999 PGX851996:PGY851999 PQT851996:PQU851999 QAP851996:QAQ851999 QKL851996:QKM851999 QUH851996:QUI851999 RED851996:REE851999 RNZ851996:ROA851999 RXV851996:RXW851999 SHR851996:SHS851999 SRN851996:SRO851999 TBJ851996:TBK851999 TLF851996:TLG851999 TVB851996:TVC851999 UEX851996:UEY851999 UOT851996:UOU851999 UYP851996:UYQ851999 VIL851996:VIM851999 VSH851996:VSI851999 WCD851996:WCE851999 WLZ851996:WMA851999 WVV851996:WVW851999 N917532:O917535 JJ917532:JK917535 TF917532:TG917535 ADB917532:ADC917535 AMX917532:AMY917535 AWT917532:AWU917535 BGP917532:BGQ917535 BQL917532:BQM917535 CAH917532:CAI917535 CKD917532:CKE917535 CTZ917532:CUA917535 DDV917532:DDW917535 DNR917532:DNS917535 DXN917532:DXO917535 EHJ917532:EHK917535 ERF917532:ERG917535 FBB917532:FBC917535 FKX917532:FKY917535 FUT917532:FUU917535 GEP917532:GEQ917535 GOL917532:GOM917535 GYH917532:GYI917535 HID917532:HIE917535 HRZ917532:HSA917535 IBV917532:IBW917535 ILR917532:ILS917535 IVN917532:IVO917535 JFJ917532:JFK917535 JPF917532:JPG917535 JZB917532:JZC917535 KIX917532:KIY917535 KST917532:KSU917535 LCP917532:LCQ917535 LML917532:LMM917535 LWH917532:LWI917535 MGD917532:MGE917535 MPZ917532:MQA917535 MZV917532:MZW917535 NJR917532:NJS917535 NTN917532:NTO917535 ODJ917532:ODK917535 ONF917532:ONG917535 OXB917532:OXC917535 PGX917532:PGY917535 PQT917532:PQU917535 QAP917532:QAQ917535 QKL917532:QKM917535 QUH917532:QUI917535 RED917532:REE917535 RNZ917532:ROA917535 RXV917532:RXW917535 SHR917532:SHS917535 SRN917532:SRO917535 TBJ917532:TBK917535 TLF917532:TLG917535 TVB917532:TVC917535 UEX917532:UEY917535 UOT917532:UOU917535 UYP917532:UYQ917535 VIL917532:VIM917535 VSH917532:VSI917535 WCD917532:WCE917535 WLZ917532:WMA917535 WVV917532:WVW917535 N983068:O983071 JJ983068:JK983071 TF983068:TG983071 ADB983068:ADC983071 AMX983068:AMY983071 AWT983068:AWU983071 BGP983068:BGQ983071 BQL983068:BQM983071 CAH983068:CAI983071 CKD983068:CKE983071 CTZ983068:CUA983071 DDV983068:DDW983071 DNR983068:DNS983071 DXN983068:DXO983071 EHJ983068:EHK983071 ERF983068:ERG983071 FBB983068:FBC983071 FKX983068:FKY983071 FUT983068:FUU983071 GEP983068:GEQ983071 GOL983068:GOM983071 GYH983068:GYI983071 HID983068:HIE983071 HRZ983068:HSA983071 IBV983068:IBW983071 ILR983068:ILS983071 IVN983068:IVO983071 JFJ983068:JFK983071 JPF983068:JPG983071 JZB983068:JZC983071 KIX983068:KIY983071 KST983068:KSU983071 LCP983068:LCQ983071 LML983068:LMM983071 LWH983068:LWI983071 MGD983068:MGE983071 MPZ983068:MQA983071 MZV983068:MZW983071 NJR983068:NJS983071 NTN983068:NTO983071 ODJ983068:ODK983071 ONF983068:ONG983071 OXB983068:OXC983071 PGX983068:PGY983071 PQT983068:PQU983071 QAP983068:QAQ983071 QKL983068:QKM983071 QUH983068:QUI983071 RED983068:REE983071 RNZ983068:ROA983071 RXV983068:RXW983071 SHR983068:SHS983071 SRN983068:SRO983071 TBJ983068:TBK983071 TLF983068:TLG983071 TVB983068:TVC983071 UEX983068:UEY983071 UOT983068:UOU983071 UYP983068:UYQ983071 VIL983068:VIM983071 VSH983068:VSI983071 WCD983068:WCE983071 WLZ983068:WMA983071 WVV983068:WVW983071 N33:O36 JJ33:JK36 TF33:TG36 ADB33:ADC36 AMX33:AMY36 AWT33:AWU36 BGP33:BGQ36 BQL33:BQM36 CAH33:CAI36 CKD33:CKE36 CTZ33:CUA36 DDV33:DDW36 DNR33:DNS36 DXN33:DXO36 EHJ33:EHK36 ERF33:ERG36 FBB33:FBC36 FKX33:FKY36 FUT33:FUU36 GEP33:GEQ36 GOL33:GOM36 GYH33:GYI36 HID33:HIE36 HRZ33:HSA36 IBV33:IBW36 ILR33:ILS36 IVN33:IVO36 JFJ33:JFK36 JPF33:JPG36 JZB33:JZC36 KIX33:KIY36 KST33:KSU36 LCP33:LCQ36 LML33:LMM36 LWH33:LWI36 MGD33:MGE36 MPZ33:MQA36 MZV33:MZW36 NJR33:NJS36 NTN33:NTO36 ODJ33:ODK36 ONF33:ONG36 OXB33:OXC36 PGX33:PGY36 PQT33:PQU36 QAP33:QAQ36 QKL33:QKM36 QUH33:QUI36 RED33:REE36 RNZ33:ROA36 RXV33:RXW36 SHR33:SHS36 SRN33:SRO36 TBJ33:TBK36 TLF33:TLG36 TVB33:TVC36 UEX33:UEY36 UOT33:UOU36 UYP33:UYQ36 VIL33:VIM36 VSH33:VSI36 WCD33:WCE36 WLZ33:WMA36 WVV33:WVW36 N65569:O65572 JJ65569:JK65572 TF65569:TG65572 ADB65569:ADC65572 AMX65569:AMY65572 AWT65569:AWU65572 BGP65569:BGQ65572 BQL65569:BQM65572 CAH65569:CAI65572 CKD65569:CKE65572 CTZ65569:CUA65572 DDV65569:DDW65572 DNR65569:DNS65572 DXN65569:DXO65572 EHJ65569:EHK65572 ERF65569:ERG65572 FBB65569:FBC65572 FKX65569:FKY65572 FUT65569:FUU65572 GEP65569:GEQ65572 GOL65569:GOM65572 GYH65569:GYI65572 HID65569:HIE65572 HRZ65569:HSA65572 IBV65569:IBW65572 ILR65569:ILS65572 IVN65569:IVO65572 JFJ65569:JFK65572 JPF65569:JPG65572 JZB65569:JZC65572 KIX65569:KIY65572 KST65569:KSU65572 LCP65569:LCQ65572 LML65569:LMM65572 LWH65569:LWI65572 MGD65569:MGE65572 MPZ65569:MQA65572 MZV65569:MZW65572 NJR65569:NJS65572 NTN65569:NTO65572 ODJ65569:ODK65572 ONF65569:ONG65572 OXB65569:OXC65572 PGX65569:PGY65572 PQT65569:PQU65572 QAP65569:QAQ65572 QKL65569:QKM65572 QUH65569:QUI65572 RED65569:REE65572 RNZ65569:ROA65572 RXV65569:RXW65572 SHR65569:SHS65572 SRN65569:SRO65572 TBJ65569:TBK65572 TLF65569:TLG65572 TVB65569:TVC65572 UEX65569:UEY65572 UOT65569:UOU65572 UYP65569:UYQ65572 VIL65569:VIM65572 VSH65569:VSI65572 WCD65569:WCE65572 WLZ65569:WMA65572 WVV65569:WVW65572 N131105:O131108 JJ131105:JK131108 TF131105:TG131108 ADB131105:ADC131108 AMX131105:AMY131108 AWT131105:AWU131108 BGP131105:BGQ131108 BQL131105:BQM131108 CAH131105:CAI131108 CKD131105:CKE131108 CTZ131105:CUA131108 DDV131105:DDW131108 DNR131105:DNS131108 DXN131105:DXO131108 EHJ131105:EHK131108 ERF131105:ERG131108 FBB131105:FBC131108 FKX131105:FKY131108 FUT131105:FUU131108 GEP131105:GEQ131108 GOL131105:GOM131108 GYH131105:GYI131108 HID131105:HIE131108 HRZ131105:HSA131108 IBV131105:IBW131108 ILR131105:ILS131108 IVN131105:IVO131108 JFJ131105:JFK131108 JPF131105:JPG131108 JZB131105:JZC131108 KIX131105:KIY131108 KST131105:KSU131108 LCP131105:LCQ131108 LML131105:LMM131108 LWH131105:LWI131108 MGD131105:MGE131108 MPZ131105:MQA131108 MZV131105:MZW131108 NJR131105:NJS131108 NTN131105:NTO131108 ODJ131105:ODK131108 ONF131105:ONG131108 OXB131105:OXC131108 PGX131105:PGY131108 PQT131105:PQU131108 QAP131105:QAQ131108 QKL131105:QKM131108 QUH131105:QUI131108 RED131105:REE131108 RNZ131105:ROA131108 RXV131105:RXW131108 SHR131105:SHS131108 SRN131105:SRO131108 TBJ131105:TBK131108 TLF131105:TLG131108 TVB131105:TVC131108 UEX131105:UEY131108 UOT131105:UOU131108 UYP131105:UYQ131108 VIL131105:VIM131108 VSH131105:VSI131108 WCD131105:WCE131108 WLZ131105:WMA131108 WVV131105:WVW131108 N196641:O196644 JJ196641:JK196644 TF196641:TG196644 ADB196641:ADC196644 AMX196641:AMY196644 AWT196641:AWU196644 BGP196641:BGQ196644 BQL196641:BQM196644 CAH196641:CAI196644 CKD196641:CKE196644 CTZ196641:CUA196644 DDV196641:DDW196644 DNR196641:DNS196644 DXN196641:DXO196644 EHJ196641:EHK196644 ERF196641:ERG196644 FBB196641:FBC196644 FKX196641:FKY196644 FUT196641:FUU196644 GEP196641:GEQ196644 GOL196641:GOM196644 GYH196641:GYI196644 HID196641:HIE196644 HRZ196641:HSA196644 IBV196641:IBW196644 ILR196641:ILS196644 IVN196641:IVO196644 JFJ196641:JFK196644 JPF196641:JPG196644 JZB196641:JZC196644 KIX196641:KIY196644 KST196641:KSU196644 LCP196641:LCQ196644 LML196641:LMM196644 LWH196641:LWI196644 MGD196641:MGE196644 MPZ196641:MQA196644 MZV196641:MZW196644 NJR196641:NJS196644 NTN196641:NTO196644 ODJ196641:ODK196644 ONF196641:ONG196644 OXB196641:OXC196644 PGX196641:PGY196644 PQT196641:PQU196644 QAP196641:QAQ196644 QKL196641:QKM196644 QUH196641:QUI196644 RED196641:REE196644 RNZ196641:ROA196644 RXV196641:RXW196644 SHR196641:SHS196644 SRN196641:SRO196644 TBJ196641:TBK196644 TLF196641:TLG196644 TVB196641:TVC196644 UEX196641:UEY196644 UOT196641:UOU196644 UYP196641:UYQ196644 VIL196641:VIM196644 VSH196641:VSI196644 WCD196641:WCE196644 WLZ196641:WMA196644 WVV196641:WVW196644 N262177:O262180 JJ262177:JK262180 TF262177:TG262180 ADB262177:ADC262180 AMX262177:AMY262180 AWT262177:AWU262180 BGP262177:BGQ262180 BQL262177:BQM262180 CAH262177:CAI262180 CKD262177:CKE262180 CTZ262177:CUA262180 DDV262177:DDW262180 DNR262177:DNS262180 DXN262177:DXO262180 EHJ262177:EHK262180 ERF262177:ERG262180 FBB262177:FBC262180 FKX262177:FKY262180 FUT262177:FUU262180 GEP262177:GEQ262180 GOL262177:GOM262180 GYH262177:GYI262180 HID262177:HIE262180 HRZ262177:HSA262180 IBV262177:IBW262180 ILR262177:ILS262180 IVN262177:IVO262180 JFJ262177:JFK262180 JPF262177:JPG262180 JZB262177:JZC262180 KIX262177:KIY262180 KST262177:KSU262180 LCP262177:LCQ262180 LML262177:LMM262180 LWH262177:LWI262180 MGD262177:MGE262180 MPZ262177:MQA262180 MZV262177:MZW262180 NJR262177:NJS262180 NTN262177:NTO262180 ODJ262177:ODK262180 ONF262177:ONG262180 OXB262177:OXC262180 PGX262177:PGY262180 PQT262177:PQU262180 QAP262177:QAQ262180 QKL262177:QKM262180 QUH262177:QUI262180 RED262177:REE262180 RNZ262177:ROA262180 RXV262177:RXW262180 SHR262177:SHS262180 SRN262177:SRO262180 TBJ262177:TBK262180 TLF262177:TLG262180 TVB262177:TVC262180 UEX262177:UEY262180 UOT262177:UOU262180 UYP262177:UYQ262180 VIL262177:VIM262180 VSH262177:VSI262180 WCD262177:WCE262180 WLZ262177:WMA262180 WVV262177:WVW262180 N327713:O327716 JJ327713:JK327716 TF327713:TG327716 ADB327713:ADC327716 AMX327713:AMY327716 AWT327713:AWU327716 BGP327713:BGQ327716 BQL327713:BQM327716 CAH327713:CAI327716 CKD327713:CKE327716 CTZ327713:CUA327716 DDV327713:DDW327716 DNR327713:DNS327716 DXN327713:DXO327716 EHJ327713:EHK327716 ERF327713:ERG327716 FBB327713:FBC327716 FKX327713:FKY327716 FUT327713:FUU327716 GEP327713:GEQ327716 GOL327713:GOM327716 GYH327713:GYI327716 HID327713:HIE327716 HRZ327713:HSA327716 IBV327713:IBW327716 ILR327713:ILS327716 IVN327713:IVO327716 JFJ327713:JFK327716 JPF327713:JPG327716 JZB327713:JZC327716 KIX327713:KIY327716 KST327713:KSU327716 LCP327713:LCQ327716 LML327713:LMM327716 LWH327713:LWI327716 MGD327713:MGE327716 MPZ327713:MQA327716 MZV327713:MZW327716 NJR327713:NJS327716 NTN327713:NTO327716 ODJ327713:ODK327716 ONF327713:ONG327716 OXB327713:OXC327716 PGX327713:PGY327716 PQT327713:PQU327716 QAP327713:QAQ327716 QKL327713:QKM327716 QUH327713:QUI327716 RED327713:REE327716 RNZ327713:ROA327716 RXV327713:RXW327716 SHR327713:SHS327716 SRN327713:SRO327716 TBJ327713:TBK327716 TLF327713:TLG327716 TVB327713:TVC327716 UEX327713:UEY327716 UOT327713:UOU327716 UYP327713:UYQ327716 VIL327713:VIM327716 VSH327713:VSI327716 WCD327713:WCE327716 WLZ327713:WMA327716 WVV327713:WVW327716 N393249:O393252 JJ393249:JK393252 TF393249:TG393252 ADB393249:ADC393252 AMX393249:AMY393252 AWT393249:AWU393252 BGP393249:BGQ393252 BQL393249:BQM393252 CAH393249:CAI393252 CKD393249:CKE393252 CTZ393249:CUA393252 DDV393249:DDW393252 DNR393249:DNS393252 DXN393249:DXO393252 EHJ393249:EHK393252 ERF393249:ERG393252 FBB393249:FBC393252 FKX393249:FKY393252 FUT393249:FUU393252 GEP393249:GEQ393252 GOL393249:GOM393252 GYH393249:GYI393252 HID393249:HIE393252 HRZ393249:HSA393252 IBV393249:IBW393252 ILR393249:ILS393252 IVN393249:IVO393252 JFJ393249:JFK393252 JPF393249:JPG393252 JZB393249:JZC393252 KIX393249:KIY393252 KST393249:KSU393252 LCP393249:LCQ393252 LML393249:LMM393252 LWH393249:LWI393252 MGD393249:MGE393252 MPZ393249:MQA393252 MZV393249:MZW393252 NJR393249:NJS393252 NTN393249:NTO393252 ODJ393249:ODK393252 ONF393249:ONG393252 OXB393249:OXC393252 PGX393249:PGY393252 PQT393249:PQU393252 QAP393249:QAQ393252 QKL393249:QKM393252 QUH393249:QUI393252 RED393249:REE393252 RNZ393249:ROA393252 RXV393249:RXW393252 SHR393249:SHS393252 SRN393249:SRO393252 TBJ393249:TBK393252 TLF393249:TLG393252 TVB393249:TVC393252 UEX393249:UEY393252 UOT393249:UOU393252 UYP393249:UYQ393252 VIL393249:VIM393252 VSH393249:VSI393252 WCD393249:WCE393252 WLZ393249:WMA393252 WVV393249:WVW393252 N458785:O458788 JJ458785:JK458788 TF458785:TG458788 ADB458785:ADC458788 AMX458785:AMY458788 AWT458785:AWU458788 BGP458785:BGQ458788 BQL458785:BQM458788 CAH458785:CAI458788 CKD458785:CKE458788 CTZ458785:CUA458788 DDV458785:DDW458788 DNR458785:DNS458788 DXN458785:DXO458788 EHJ458785:EHK458788 ERF458785:ERG458788 FBB458785:FBC458788 FKX458785:FKY458788 FUT458785:FUU458788 GEP458785:GEQ458788 GOL458785:GOM458788 GYH458785:GYI458788 HID458785:HIE458788 HRZ458785:HSA458788 IBV458785:IBW458788 ILR458785:ILS458788 IVN458785:IVO458788 JFJ458785:JFK458788 JPF458785:JPG458788 JZB458785:JZC458788 KIX458785:KIY458788 KST458785:KSU458788 LCP458785:LCQ458788 LML458785:LMM458788 LWH458785:LWI458788 MGD458785:MGE458788 MPZ458785:MQA458788 MZV458785:MZW458788 NJR458785:NJS458788 NTN458785:NTO458788 ODJ458785:ODK458788 ONF458785:ONG458788 OXB458785:OXC458788 PGX458785:PGY458788 PQT458785:PQU458788 QAP458785:QAQ458788 QKL458785:QKM458788 QUH458785:QUI458788 RED458785:REE458788 RNZ458785:ROA458788 RXV458785:RXW458788 SHR458785:SHS458788 SRN458785:SRO458788 TBJ458785:TBK458788 TLF458785:TLG458788 TVB458785:TVC458788 UEX458785:UEY458788 UOT458785:UOU458788 UYP458785:UYQ458788 VIL458785:VIM458788 VSH458785:VSI458788 WCD458785:WCE458788 WLZ458785:WMA458788 WVV458785:WVW458788 N524321:O524324 JJ524321:JK524324 TF524321:TG524324 ADB524321:ADC524324 AMX524321:AMY524324 AWT524321:AWU524324 BGP524321:BGQ524324 BQL524321:BQM524324 CAH524321:CAI524324 CKD524321:CKE524324 CTZ524321:CUA524324 DDV524321:DDW524324 DNR524321:DNS524324 DXN524321:DXO524324 EHJ524321:EHK524324 ERF524321:ERG524324 FBB524321:FBC524324 FKX524321:FKY524324 FUT524321:FUU524324 GEP524321:GEQ524324 GOL524321:GOM524324 GYH524321:GYI524324 HID524321:HIE524324 HRZ524321:HSA524324 IBV524321:IBW524324 ILR524321:ILS524324 IVN524321:IVO524324 JFJ524321:JFK524324 JPF524321:JPG524324 JZB524321:JZC524324 KIX524321:KIY524324 KST524321:KSU524324 LCP524321:LCQ524324 LML524321:LMM524324 LWH524321:LWI524324 MGD524321:MGE524324 MPZ524321:MQA524324 MZV524321:MZW524324 NJR524321:NJS524324 NTN524321:NTO524324 ODJ524321:ODK524324 ONF524321:ONG524324 OXB524321:OXC524324 PGX524321:PGY524324 PQT524321:PQU524324 QAP524321:QAQ524324 QKL524321:QKM524324 QUH524321:QUI524324 RED524321:REE524324 RNZ524321:ROA524324 RXV524321:RXW524324 SHR524321:SHS524324 SRN524321:SRO524324 TBJ524321:TBK524324 TLF524321:TLG524324 TVB524321:TVC524324 UEX524321:UEY524324 UOT524321:UOU524324 UYP524321:UYQ524324 VIL524321:VIM524324 VSH524321:VSI524324 WCD524321:WCE524324 WLZ524321:WMA524324 WVV524321:WVW524324 N589857:O589860 JJ589857:JK589860 TF589857:TG589860 ADB589857:ADC589860 AMX589857:AMY589860 AWT589857:AWU589860 BGP589857:BGQ589860 BQL589857:BQM589860 CAH589857:CAI589860 CKD589857:CKE589860 CTZ589857:CUA589860 DDV589857:DDW589860 DNR589857:DNS589860 DXN589857:DXO589860 EHJ589857:EHK589860 ERF589857:ERG589860 FBB589857:FBC589860 FKX589857:FKY589860 FUT589857:FUU589860 GEP589857:GEQ589860 GOL589857:GOM589860 GYH589857:GYI589860 HID589857:HIE589860 HRZ589857:HSA589860 IBV589857:IBW589860 ILR589857:ILS589860 IVN589857:IVO589860 JFJ589857:JFK589860 JPF589857:JPG589860 JZB589857:JZC589860 KIX589857:KIY589860 KST589857:KSU589860 LCP589857:LCQ589860 LML589857:LMM589860 LWH589857:LWI589860 MGD589857:MGE589860 MPZ589857:MQA589860 MZV589857:MZW589860 NJR589857:NJS589860 NTN589857:NTO589860 ODJ589857:ODK589860 ONF589857:ONG589860 OXB589857:OXC589860 PGX589857:PGY589860 PQT589857:PQU589860 QAP589857:QAQ589860 QKL589857:QKM589860 QUH589857:QUI589860 RED589857:REE589860 RNZ589857:ROA589860 RXV589857:RXW589860 SHR589857:SHS589860 SRN589857:SRO589860 TBJ589857:TBK589860 TLF589857:TLG589860 TVB589857:TVC589860 UEX589857:UEY589860 UOT589857:UOU589860 UYP589857:UYQ589860 VIL589857:VIM589860 VSH589857:VSI589860 WCD589857:WCE589860 WLZ589857:WMA589860 WVV589857:WVW589860 N655393:O655396 JJ655393:JK655396 TF655393:TG655396 ADB655393:ADC655396 AMX655393:AMY655396 AWT655393:AWU655396 BGP655393:BGQ655396 BQL655393:BQM655396 CAH655393:CAI655396 CKD655393:CKE655396 CTZ655393:CUA655396 DDV655393:DDW655396 DNR655393:DNS655396 DXN655393:DXO655396 EHJ655393:EHK655396 ERF655393:ERG655396 FBB655393:FBC655396 FKX655393:FKY655396 FUT655393:FUU655396 GEP655393:GEQ655396 GOL655393:GOM655396 GYH655393:GYI655396 HID655393:HIE655396 HRZ655393:HSA655396 IBV655393:IBW655396 ILR655393:ILS655396 IVN655393:IVO655396 JFJ655393:JFK655396 JPF655393:JPG655396 JZB655393:JZC655396 KIX655393:KIY655396 KST655393:KSU655396 LCP655393:LCQ655396 LML655393:LMM655396 LWH655393:LWI655396 MGD655393:MGE655396 MPZ655393:MQA655396 MZV655393:MZW655396 NJR655393:NJS655396 NTN655393:NTO655396 ODJ655393:ODK655396 ONF655393:ONG655396 OXB655393:OXC655396 PGX655393:PGY655396 PQT655393:PQU655396 QAP655393:QAQ655396 QKL655393:QKM655396 QUH655393:QUI655396 RED655393:REE655396 RNZ655393:ROA655396 RXV655393:RXW655396 SHR655393:SHS655396 SRN655393:SRO655396 TBJ655393:TBK655396 TLF655393:TLG655396 TVB655393:TVC655396 UEX655393:UEY655396 UOT655393:UOU655396 UYP655393:UYQ655396 VIL655393:VIM655396 VSH655393:VSI655396 WCD655393:WCE655396 WLZ655393:WMA655396 WVV655393:WVW655396 N720929:O720932 JJ720929:JK720932 TF720929:TG720932 ADB720929:ADC720932 AMX720929:AMY720932 AWT720929:AWU720932 BGP720929:BGQ720932 BQL720929:BQM720932 CAH720929:CAI720932 CKD720929:CKE720932 CTZ720929:CUA720932 DDV720929:DDW720932 DNR720929:DNS720932 DXN720929:DXO720932 EHJ720929:EHK720932 ERF720929:ERG720932 FBB720929:FBC720932 FKX720929:FKY720932 FUT720929:FUU720932 GEP720929:GEQ720932 GOL720929:GOM720932 GYH720929:GYI720932 HID720929:HIE720932 HRZ720929:HSA720932 IBV720929:IBW720932 ILR720929:ILS720932 IVN720929:IVO720932 JFJ720929:JFK720932 JPF720929:JPG720932 JZB720929:JZC720932 KIX720929:KIY720932 KST720929:KSU720932 LCP720929:LCQ720932 LML720929:LMM720932 LWH720929:LWI720932 MGD720929:MGE720932 MPZ720929:MQA720932 MZV720929:MZW720932 NJR720929:NJS720932 NTN720929:NTO720932 ODJ720929:ODK720932 ONF720929:ONG720932 OXB720929:OXC720932 PGX720929:PGY720932 PQT720929:PQU720932 QAP720929:QAQ720932 QKL720929:QKM720932 QUH720929:QUI720932 RED720929:REE720932 RNZ720929:ROA720932 RXV720929:RXW720932 SHR720929:SHS720932 SRN720929:SRO720932 TBJ720929:TBK720932 TLF720929:TLG720932 TVB720929:TVC720932 UEX720929:UEY720932 UOT720929:UOU720932 UYP720929:UYQ720932 VIL720929:VIM720932 VSH720929:VSI720932 WCD720929:WCE720932 WLZ720929:WMA720932 WVV720929:WVW720932 N786465:O786468 JJ786465:JK786468 TF786465:TG786468 ADB786465:ADC786468 AMX786465:AMY786468 AWT786465:AWU786468 BGP786465:BGQ786468 BQL786465:BQM786468 CAH786465:CAI786468 CKD786465:CKE786468 CTZ786465:CUA786468 DDV786465:DDW786468 DNR786465:DNS786468 DXN786465:DXO786468 EHJ786465:EHK786468 ERF786465:ERG786468 FBB786465:FBC786468 FKX786465:FKY786468 FUT786465:FUU786468 GEP786465:GEQ786468 GOL786465:GOM786468 GYH786465:GYI786468 HID786465:HIE786468 HRZ786465:HSA786468 IBV786465:IBW786468 ILR786465:ILS786468 IVN786465:IVO786468 JFJ786465:JFK786468 JPF786465:JPG786468 JZB786465:JZC786468 KIX786465:KIY786468 KST786465:KSU786468 LCP786465:LCQ786468 LML786465:LMM786468 LWH786465:LWI786468 MGD786465:MGE786468 MPZ786465:MQA786468 MZV786465:MZW786468 NJR786465:NJS786468 NTN786465:NTO786468 ODJ786465:ODK786468 ONF786465:ONG786468 OXB786465:OXC786468 PGX786465:PGY786468 PQT786465:PQU786468 QAP786465:QAQ786468 QKL786465:QKM786468 QUH786465:QUI786468 RED786465:REE786468 RNZ786465:ROA786468 RXV786465:RXW786468 SHR786465:SHS786468 SRN786465:SRO786468 TBJ786465:TBK786468 TLF786465:TLG786468 TVB786465:TVC786468 UEX786465:UEY786468 UOT786465:UOU786468 UYP786465:UYQ786468 VIL786465:VIM786468 VSH786465:VSI786468 WCD786465:WCE786468 WLZ786465:WMA786468 WVV786465:WVW786468 N852001:O852004 JJ852001:JK852004 TF852001:TG852004 ADB852001:ADC852004 AMX852001:AMY852004 AWT852001:AWU852004 BGP852001:BGQ852004 BQL852001:BQM852004 CAH852001:CAI852004 CKD852001:CKE852004 CTZ852001:CUA852004 DDV852001:DDW852004 DNR852001:DNS852004 DXN852001:DXO852004 EHJ852001:EHK852004 ERF852001:ERG852004 FBB852001:FBC852004 FKX852001:FKY852004 FUT852001:FUU852004 GEP852001:GEQ852004 GOL852001:GOM852004 GYH852001:GYI852004 HID852001:HIE852004 HRZ852001:HSA852004 IBV852001:IBW852004 ILR852001:ILS852004 IVN852001:IVO852004 JFJ852001:JFK852004 JPF852001:JPG852004 JZB852001:JZC852004 KIX852001:KIY852004 KST852001:KSU852004 LCP852001:LCQ852004 LML852001:LMM852004 LWH852001:LWI852004 MGD852001:MGE852004 MPZ852001:MQA852004 MZV852001:MZW852004 NJR852001:NJS852004 NTN852001:NTO852004 ODJ852001:ODK852004 ONF852001:ONG852004 OXB852001:OXC852004 PGX852001:PGY852004 PQT852001:PQU852004 QAP852001:QAQ852004 QKL852001:QKM852004 QUH852001:QUI852004 RED852001:REE852004 RNZ852001:ROA852004 RXV852001:RXW852004 SHR852001:SHS852004 SRN852001:SRO852004 TBJ852001:TBK852004 TLF852001:TLG852004 TVB852001:TVC852004 UEX852001:UEY852004 UOT852001:UOU852004 UYP852001:UYQ852004 VIL852001:VIM852004 VSH852001:VSI852004 WCD852001:WCE852004 WLZ852001:WMA852004 WVV852001:WVW852004 N917537:O917540 JJ917537:JK917540 TF917537:TG917540 ADB917537:ADC917540 AMX917537:AMY917540 AWT917537:AWU917540 BGP917537:BGQ917540 BQL917537:BQM917540 CAH917537:CAI917540 CKD917537:CKE917540 CTZ917537:CUA917540 DDV917537:DDW917540 DNR917537:DNS917540 DXN917537:DXO917540 EHJ917537:EHK917540 ERF917537:ERG917540 FBB917537:FBC917540 FKX917537:FKY917540 FUT917537:FUU917540 GEP917537:GEQ917540 GOL917537:GOM917540 GYH917537:GYI917540 HID917537:HIE917540 HRZ917537:HSA917540 IBV917537:IBW917540 ILR917537:ILS917540 IVN917537:IVO917540 JFJ917537:JFK917540 JPF917537:JPG917540 JZB917537:JZC917540 KIX917537:KIY917540 KST917537:KSU917540 LCP917537:LCQ917540 LML917537:LMM917540 LWH917537:LWI917540 MGD917537:MGE917540 MPZ917537:MQA917540 MZV917537:MZW917540 NJR917537:NJS917540 NTN917537:NTO917540 ODJ917537:ODK917540 ONF917537:ONG917540 OXB917537:OXC917540 PGX917537:PGY917540 PQT917537:PQU917540 QAP917537:QAQ917540 QKL917537:QKM917540 QUH917537:QUI917540 RED917537:REE917540 RNZ917537:ROA917540 RXV917537:RXW917540 SHR917537:SHS917540 SRN917537:SRO917540 TBJ917537:TBK917540 TLF917537:TLG917540 TVB917537:TVC917540 UEX917537:UEY917540 UOT917537:UOU917540 UYP917537:UYQ917540 VIL917537:VIM917540 VSH917537:VSI917540 WCD917537:WCE917540 WLZ917537:WMA917540 WVV917537:WVW917540 N983073:O983076 JJ983073:JK983076 TF983073:TG983076 ADB983073:ADC983076 AMX983073:AMY983076 AWT983073:AWU983076 BGP983073:BGQ983076 BQL983073:BQM983076 CAH983073:CAI983076 CKD983073:CKE983076 CTZ983073:CUA983076 DDV983073:DDW983076 DNR983073:DNS983076 DXN983073:DXO983076 EHJ983073:EHK983076 ERF983073:ERG983076 FBB983073:FBC983076 FKX983073:FKY983076 FUT983073:FUU983076 GEP983073:GEQ983076 GOL983073:GOM983076 GYH983073:GYI983076 HID983073:HIE983076 HRZ983073:HSA983076 IBV983073:IBW983076 ILR983073:ILS983076 IVN983073:IVO983076 JFJ983073:JFK983076 JPF983073:JPG983076 JZB983073:JZC983076 KIX983073:KIY983076 KST983073:KSU983076 LCP983073:LCQ983076 LML983073:LMM983076 LWH983073:LWI983076 MGD983073:MGE983076 MPZ983073:MQA983076 MZV983073:MZW983076 NJR983073:NJS983076 NTN983073:NTO983076 ODJ983073:ODK983076 ONF983073:ONG983076 OXB983073:OXC983076 PGX983073:PGY983076 PQT983073:PQU983076 QAP983073:QAQ983076 QKL983073:QKM983076 QUH983073:QUI983076 RED983073:REE983076 RNZ983073:ROA983076 RXV983073:RXW983076 SHR983073:SHS983076 SRN983073:SRO983076 TBJ983073:TBK983076 TLF983073:TLG983076 TVB983073:TVC983076 UEX983073:UEY983076 UOT983073:UOU983076 UYP983073:UYQ983076 VIL983073:VIM983076 VSH983073:VSI983076 WCD983073:WCE983076 WLZ983073:WMA983076 WVV983073:WVW983076">
      <formula1>0</formula1>
      <formula2>225</formula2>
    </dataValidation>
  </dataValidations>
  <printOptions horizontalCentered="1" verticalCentered="1"/>
  <pageMargins left="0.39370078740157483" right="0.39370078740157483" top="0.19685039370078741" bottom="0.19685039370078741" header="0.51181102362204722" footer="0.51181102362204722"/>
  <pageSetup paperSize="9" orientation="landscape" r:id="rId1"/>
  <headerFooter alignWithMargins="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74" customWidth="1"/>
    <col min="2" max="2" width="15.7109375" style="74" customWidth="1"/>
    <col min="3" max="3" width="5.7109375" style="74" customWidth="1"/>
    <col min="4" max="5" width="6.7109375" style="74" customWidth="1"/>
    <col min="6" max="6" width="4.7109375" style="74" customWidth="1"/>
    <col min="7" max="7" width="6.7109375" style="74" customWidth="1"/>
    <col min="8" max="8" width="5.7109375" style="74" customWidth="1"/>
    <col min="9" max="9" width="6.7109375" style="75" customWidth="1"/>
    <col min="10" max="10" width="1.7109375" style="75" customWidth="1"/>
    <col min="11" max="11" width="10.7109375" style="75" customWidth="1"/>
    <col min="12" max="12" width="15.7109375" style="75" customWidth="1"/>
    <col min="13" max="13" width="5.7109375" style="74" customWidth="1"/>
    <col min="14" max="15" width="6.7109375" style="74" customWidth="1"/>
    <col min="16" max="16" width="4.7109375" style="74" customWidth="1"/>
    <col min="17" max="17" width="6.7109375" style="71" customWidth="1"/>
    <col min="18" max="18" width="5.7109375" style="71" customWidth="1"/>
    <col min="19" max="19" width="6.7109375" style="71" customWidth="1"/>
    <col min="20" max="20" width="1.5703125" style="71" customWidth="1"/>
    <col min="21" max="21" width="9.140625" style="73" customWidth="1"/>
    <col min="22" max="22" width="9.140625" style="72" hidden="1" customWidth="1"/>
    <col min="23" max="23" width="6.28515625" style="72" hidden="1" customWidth="1"/>
    <col min="24" max="24" width="21.42578125" style="72" hidden="1" customWidth="1"/>
    <col min="25" max="25" width="16.28515625" style="72" hidden="1" customWidth="1"/>
    <col min="26" max="26" width="28.140625" style="72" hidden="1" customWidth="1"/>
    <col min="27" max="27" width="8.28515625" style="72" hidden="1" customWidth="1"/>
    <col min="28" max="255" width="9.140625" style="71" hidden="1" customWidth="1"/>
    <col min="256" max="16384" width="0" style="71" hidden="1"/>
  </cols>
  <sheetData>
    <row r="1" spans="1:28" ht="40.5" customHeight="1">
      <c r="A1" s="71"/>
      <c r="B1" s="398" t="s">
        <v>397</v>
      </c>
      <c r="C1" s="398"/>
      <c r="D1" s="400" t="s">
        <v>1</v>
      </c>
      <c r="E1" s="400"/>
      <c r="F1" s="400"/>
      <c r="G1" s="400"/>
      <c r="H1" s="400"/>
      <c r="I1" s="400"/>
      <c r="J1" s="71"/>
      <c r="K1" s="262" t="s">
        <v>396</v>
      </c>
      <c r="L1" s="544" t="s">
        <v>79</v>
      </c>
      <c r="M1" s="544"/>
      <c r="N1" s="544"/>
      <c r="O1" s="394" t="s">
        <v>395</v>
      </c>
      <c r="P1" s="394"/>
      <c r="Q1" s="553">
        <v>43369</v>
      </c>
      <c r="R1" s="553"/>
      <c r="S1" s="553"/>
      <c r="V1" s="543"/>
      <c r="W1" s="543"/>
      <c r="X1" s="543"/>
      <c r="Y1" s="543"/>
      <c r="Z1" s="543"/>
      <c r="AA1" s="543"/>
      <c r="AB1" s="261"/>
    </row>
    <row r="2" spans="1:28" ht="9.9499999999999993" customHeight="1" thickBot="1">
      <c r="A2" s="71"/>
      <c r="B2" s="399"/>
      <c r="C2" s="399"/>
      <c r="D2" s="71"/>
      <c r="E2" s="71"/>
      <c r="F2" s="71"/>
      <c r="G2" s="71"/>
      <c r="H2" s="71"/>
      <c r="I2" s="71"/>
      <c r="J2" s="71"/>
      <c r="K2" s="71"/>
      <c r="L2" s="71"/>
      <c r="M2" s="71"/>
      <c r="N2" s="71"/>
      <c r="O2" s="71"/>
      <c r="P2" s="71"/>
    </row>
    <row r="3" spans="1:28" ht="20.100000000000001" customHeight="1" thickBot="1">
      <c r="A3" s="260" t="s">
        <v>6</v>
      </c>
      <c r="B3" s="545" t="s">
        <v>81</v>
      </c>
      <c r="C3" s="546"/>
      <c r="D3" s="546"/>
      <c r="E3" s="546"/>
      <c r="F3" s="546"/>
      <c r="G3" s="546"/>
      <c r="H3" s="546"/>
      <c r="I3" s="547"/>
      <c r="J3" s="71"/>
      <c r="K3" s="260" t="s">
        <v>8</v>
      </c>
      <c r="L3" s="545" t="s">
        <v>111</v>
      </c>
      <c r="M3" s="546"/>
      <c r="N3" s="546"/>
      <c r="O3" s="546"/>
      <c r="P3" s="546"/>
      <c r="Q3" s="546"/>
      <c r="R3" s="546"/>
      <c r="S3" s="547"/>
    </row>
    <row r="4" spans="1:28" ht="5.0999999999999996" customHeight="1">
      <c r="A4" s="71"/>
      <c r="B4" s="71"/>
      <c r="C4" s="71"/>
      <c r="D4" s="71"/>
      <c r="E4" s="71"/>
      <c r="F4" s="71"/>
      <c r="G4" s="71"/>
      <c r="H4" s="71"/>
      <c r="I4" s="71"/>
      <c r="J4" s="71"/>
      <c r="K4" s="71"/>
      <c r="L4" s="71"/>
      <c r="M4" s="71"/>
      <c r="N4" s="71"/>
      <c r="O4" s="71"/>
      <c r="P4" s="71"/>
    </row>
    <row r="5" spans="1:28" ht="12.95" customHeight="1">
      <c r="A5" s="513" t="s">
        <v>10</v>
      </c>
      <c r="B5" s="503"/>
      <c r="C5" s="551" t="s">
        <v>11</v>
      </c>
      <c r="D5" s="548" t="s">
        <v>12</v>
      </c>
      <c r="E5" s="549"/>
      <c r="F5" s="549"/>
      <c r="G5" s="550"/>
      <c r="H5" s="259" t="s">
        <v>19</v>
      </c>
      <c r="I5" s="259" t="s">
        <v>13</v>
      </c>
      <c r="J5" s="71"/>
      <c r="K5" s="513" t="s">
        <v>10</v>
      </c>
      <c r="L5" s="503"/>
      <c r="M5" s="551" t="s">
        <v>11</v>
      </c>
      <c r="N5" s="548" t="s">
        <v>12</v>
      </c>
      <c r="O5" s="549"/>
      <c r="P5" s="549"/>
      <c r="Q5" s="550"/>
      <c r="R5" s="259" t="s">
        <v>19</v>
      </c>
      <c r="S5" s="259" t="s">
        <v>13</v>
      </c>
    </row>
    <row r="6" spans="1:28" ht="12.95" customHeight="1">
      <c r="A6" s="540" t="s">
        <v>14</v>
      </c>
      <c r="B6" s="541"/>
      <c r="C6" s="552"/>
      <c r="D6" s="258" t="s">
        <v>15</v>
      </c>
      <c r="E6" s="257" t="s">
        <v>16</v>
      </c>
      <c r="F6" s="257" t="s">
        <v>17</v>
      </c>
      <c r="G6" s="256" t="s">
        <v>18</v>
      </c>
      <c r="H6" s="255" t="s">
        <v>394</v>
      </c>
      <c r="I6" s="255" t="s">
        <v>20</v>
      </c>
      <c r="J6" s="71"/>
      <c r="K6" s="540" t="s">
        <v>14</v>
      </c>
      <c r="L6" s="541"/>
      <c r="M6" s="552"/>
      <c r="N6" s="258" t="s">
        <v>15</v>
      </c>
      <c r="O6" s="257" t="s">
        <v>16</v>
      </c>
      <c r="P6" s="257" t="s">
        <v>17</v>
      </c>
      <c r="Q6" s="256" t="s">
        <v>18</v>
      </c>
      <c r="R6" s="255" t="s">
        <v>394</v>
      </c>
      <c r="S6" s="255" t="s">
        <v>20</v>
      </c>
    </row>
    <row r="7" spans="1:28" ht="5.0999999999999996" customHeight="1" thickBot="1">
      <c r="C7" s="71"/>
      <c r="D7" s="71"/>
      <c r="E7" s="71"/>
      <c r="F7" s="71"/>
      <c r="G7" s="71"/>
      <c r="H7" s="71"/>
      <c r="I7" s="71"/>
      <c r="J7" s="71"/>
      <c r="K7" s="74"/>
      <c r="L7" s="74"/>
      <c r="M7" s="71"/>
      <c r="N7" s="71"/>
      <c r="O7" s="71"/>
      <c r="P7" s="71"/>
    </row>
    <row r="8" spans="1:28" ht="12.95" customHeight="1" thickTop="1">
      <c r="A8" s="536" t="str">
        <f>DGET('3.dpB-prgB'!$A$106:$E$266,"příjmení",A92:A93)</f>
        <v>ŠTOČEK</v>
      </c>
      <c r="B8" s="537"/>
      <c r="C8" s="248" t="s">
        <v>392</v>
      </c>
      <c r="D8" s="253">
        <v>127</v>
      </c>
      <c r="E8" s="252">
        <v>42</v>
      </c>
      <c r="F8" s="252">
        <v>8</v>
      </c>
      <c r="G8" s="251">
        <f>IF(ISBLANK(D8),"",D8+E8)</f>
        <v>169</v>
      </c>
      <c r="H8" s="244">
        <f>IF(ISNUMBER(G8),IF(G8&gt;Q8,1,IF(G8=Q8,0.5,0)),"")</f>
        <v>1</v>
      </c>
      <c r="I8" s="254" t="s">
        <v>393</v>
      </c>
      <c r="J8" s="71"/>
      <c r="K8" s="536" t="str">
        <f>DGET('3.dpB-prgB'!$A$106:$E$266,"příjmení",K92:K93)</f>
        <v>KŠÍR</v>
      </c>
      <c r="L8" s="537"/>
      <c r="M8" s="248" t="s">
        <v>392</v>
      </c>
      <c r="N8" s="253">
        <v>105</v>
      </c>
      <c r="O8" s="252">
        <v>36</v>
      </c>
      <c r="P8" s="252">
        <v>11</v>
      </c>
      <c r="Q8" s="251">
        <f>IF(ISBLANK(N8),"",N8+O8)</f>
        <v>141</v>
      </c>
      <c r="R8" s="244">
        <f>IF(ISNUMBER(Q8),IF(G8&lt;Q8,1,IF(G8=Q8,0.5,0)),"")</f>
        <v>0</v>
      </c>
      <c r="S8" s="238"/>
    </row>
    <row r="9" spans="1:28" ht="12.95" customHeight="1" thickBot="1">
      <c r="A9" s="530"/>
      <c r="B9" s="531"/>
      <c r="C9" s="243" t="s">
        <v>391</v>
      </c>
      <c r="D9" s="242">
        <v>115</v>
      </c>
      <c r="E9" s="241">
        <v>35</v>
      </c>
      <c r="F9" s="241">
        <v>10</v>
      </c>
      <c r="G9" s="240">
        <f>IF(ISBLANK(D9),"",D9+E9)</f>
        <v>150</v>
      </c>
      <c r="H9" s="239">
        <f>IF(ISNUMBER(G9),IF(G9&gt;Q9,1,IF(G9=Q9,0.5,0)),"")</f>
        <v>0</v>
      </c>
      <c r="I9" s="250">
        <f>IF(COUNT(Q12),SUM(G12-Q12),"")</f>
        <v>-9</v>
      </c>
      <c r="J9" s="71"/>
      <c r="K9" s="530"/>
      <c r="L9" s="531"/>
      <c r="M9" s="243" t="s">
        <v>391</v>
      </c>
      <c r="N9" s="242">
        <v>133</v>
      </c>
      <c r="O9" s="241">
        <v>54</v>
      </c>
      <c r="P9" s="241">
        <v>5</v>
      </c>
      <c r="Q9" s="240">
        <f>IF(ISBLANK(N9),"",N9+O9)</f>
        <v>187</v>
      </c>
      <c r="R9" s="239">
        <f>IF(ISNUMBER(Q9),IF(G9&lt;Q9,1,IF(G9=Q9,0.5,0)),"")</f>
        <v>1</v>
      </c>
      <c r="S9" s="238"/>
    </row>
    <row r="10" spans="1:28" ht="9.9499999999999993" customHeight="1" thickTop="1">
      <c r="A10" s="524" t="str">
        <f>DGET('3.dpB-prgB'!$A$106:$E$266,"jméno",A92:A93)</f>
        <v>Jiří</v>
      </c>
      <c r="B10" s="525"/>
      <c r="C10" s="237"/>
      <c r="D10" s="236"/>
      <c r="E10" s="236"/>
      <c r="F10" s="236"/>
      <c r="G10" s="236"/>
      <c r="H10" s="236"/>
      <c r="I10" s="235"/>
      <c r="J10" s="71"/>
      <c r="K10" s="524" t="str">
        <f>DGET('3.dpB-prgB'!$A$106:$E$266,"jméno",K92:K93)</f>
        <v>Petr</v>
      </c>
      <c r="L10" s="525"/>
      <c r="M10" s="237"/>
      <c r="N10" s="236"/>
      <c r="O10" s="236"/>
      <c r="P10" s="236"/>
      <c r="Q10" s="236"/>
      <c r="R10" s="236"/>
      <c r="S10" s="235"/>
    </row>
    <row r="11" spans="1:28" ht="9.9499999999999993" customHeight="1" thickBot="1">
      <c r="A11" s="526"/>
      <c r="B11" s="527"/>
      <c r="C11" s="234"/>
      <c r="D11" s="233"/>
      <c r="E11" s="233"/>
      <c r="F11" s="233"/>
      <c r="G11" s="232"/>
      <c r="H11" s="232"/>
      <c r="I11" s="532">
        <f>IF(ISNUMBER(G12),IF(G12&gt;Q12,1,IF(G12=Q12,0.5,0)),"")</f>
        <v>0</v>
      </c>
      <c r="J11" s="71"/>
      <c r="K11" s="526"/>
      <c r="L11" s="527"/>
      <c r="M11" s="234"/>
      <c r="N11" s="233"/>
      <c r="O11" s="233"/>
      <c r="P11" s="233"/>
      <c r="Q11" s="232"/>
      <c r="R11" s="232"/>
      <c r="S11" s="532">
        <f>IF(ISNUMBER(Q12),IF(G12&lt;Q12,1,IF(G12=Q12,0.5,0)),"")</f>
        <v>1</v>
      </c>
    </row>
    <row r="12" spans="1:28" ht="15.95" customHeight="1" thickBot="1">
      <c r="A12" s="538">
        <v>22958</v>
      </c>
      <c r="B12" s="539"/>
      <c r="C12" s="231" t="s">
        <v>18</v>
      </c>
      <c r="D12" s="230">
        <f>IF(ISNUMBER(D8),SUM(D8:D11),"")</f>
        <v>242</v>
      </c>
      <c r="E12" s="229">
        <f>IF(ISNUMBER(E8),SUM(E8:E11),"")</f>
        <v>77</v>
      </c>
      <c r="F12" s="228">
        <f>IF(ISNUMBER(F8),SUM(F8:F11),"")</f>
        <v>18</v>
      </c>
      <c r="G12" s="227">
        <f>IF(ISNUMBER(G8),SUM(G8:G11),"")</f>
        <v>319</v>
      </c>
      <c r="H12" s="226">
        <f>IF(ISNUMBER($G12),SUM(H8:H11),"")</f>
        <v>1</v>
      </c>
      <c r="I12" s="533"/>
      <c r="J12" s="71"/>
      <c r="K12" s="554">
        <v>20738</v>
      </c>
      <c r="L12" s="529"/>
      <c r="M12" s="231" t="s">
        <v>18</v>
      </c>
      <c r="N12" s="230">
        <f>IF(ISNUMBER(N8),SUM(N8:N11),"")</f>
        <v>238</v>
      </c>
      <c r="O12" s="229">
        <f>IF(ISNUMBER(O8),SUM(O8:O11),"")</f>
        <v>90</v>
      </c>
      <c r="P12" s="228">
        <f>IF(ISNUMBER(P8),SUM(P8:P11),"")</f>
        <v>16</v>
      </c>
      <c r="Q12" s="227">
        <f>IF(ISNUMBER(Q8),SUM(Q8:Q11),"")</f>
        <v>328</v>
      </c>
      <c r="R12" s="226">
        <f>IF(ISNUMBER($Q12),SUM(R7:R11),"")</f>
        <v>1</v>
      </c>
      <c r="S12" s="533"/>
    </row>
    <row r="13" spans="1:28" ht="12.95" customHeight="1" thickTop="1">
      <c r="A13" s="536" t="str">
        <f>DGET('3.dpB-prgB'!$A$106:$E$266,"příjmení",A94:A95)</f>
        <v>ŠTOCHL</v>
      </c>
      <c r="B13" s="537"/>
      <c r="C13" s="248" t="s">
        <v>392</v>
      </c>
      <c r="D13" s="247">
        <v>123</v>
      </c>
      <c r="E13" s="246">
        <v>54</v>
      </c>
      <c r="F13" s="246">
        <v>3</v>
      </c>
      <c r="G13" s="245">
        <f>IF(ISBLANK(D13),"",D13+E13)</f>
        <v>177</v>
      </c>
      <c r="H13" s="244">
        <f>IF(ISNUMBER(G13),IF(G13&gt;Q13,1,IF(G13=Q13,0.5,0)),"")</f>
        <v>1</v>
      </c>
      <c r="I13" s="534">
        <f>IF(COUNT(Q17),SUM(I9+G17-Q17),"")</f>
        <v>104</v>
      </c>
      <c r="J13" s="71"/>
      <c r="K13" s="536" t="str">
        <f>DGET('3.dpB-prgB'!$A$106:$E$266,"příjmení",K94:K95)</f>
        <v>JAKL</v>
      </c>
      <c r="L13" s="537"/>
      <c r="M13" s="248" t="s">
        <v>392</v>
      </c>
      <c r="N13" s="247">
        <v>71</v>
      </c>
      <c r="O13" s="246">
        <v>34</v>
      </c>
      <c r="P13" s="246">
        <v>10</v>
      </c>
      <c r="Q13" s="245">
        <f>IF(ISBLANK(N13),"",N13+O13)</f>
        <v>105</v>
      </c>
      <c r="R13" s="244">
        <f>IF(ISNUMBER(Q13),IF(G13&lt;Q13,1,IF(G13=Q13,0.5,0)),"")</f>
        <v>0</v>
      </c>
      <c r="S13" s="238"/>
    </row>
    <row r="14" spans="1:28" ht="12.95" customHeight="1" thickBot="1">
      <c r="A14" s="530"/>
      <c r="B14" s="531"/>
      <c r="C14" s="243" t="s">
        <v>391</v>
      </c>
      <c r="D14" s="242">
        <v>141</v>
      </c>
      <c r="E14" s="241">
        <v>44</v>
      </c>
      <c r="F14" s="241">
        <v>8</v>
      </c>
      <c r="G14" s="240">
        <f>IF(ISBLANK(D14),"",D14+E14)</f>
        <v>185</v>
      </c>
      <c r="H14" s="239">
        <f>IF(ISNUMBER(G14),IF(G14&gt;Q14,1,IF(G14=Q14,0.5,0)),"")</f>
        <v>1</v>
      </c>
      <c r="I14" s="535"/>
      <c r="J14" s="71"/>
      <c r="K14" s="530"/>
      <c r="L14" s="531"/>
      <c r="M14" s="243" t="s">
        <v>391</v>
      </c>
      <c r="N14" s="242">
        <v>114</v>
      </c>
      <c r="O14" s="241">
        <v>30</v>
      </c>
      <c r="P14" s="241">
        <v>12</v>
      </c>
      <c r="Q14" s="240">
        <f>IF(ISBLANK(N14),"",N14+O14)</f>
        <v>144</v>
      </c>
      <c r="R14" s="239">
        <f>IF(ISNUMBER(Q14),IF(G14&lt;Q14,1,IF(G14=Q14,0.5,0)),"")</f>
        <v>0</v>
      </c>
      <c r="S14" s="238"/>
    </row>
    <row r="15" spans="1:28" ht="9.9499999999999993" customHeight="1" thickTop="1">
      <c r="A15" s="524" t="str">
        <f>DGET('3.dpB-prgB'!$A$106:$E$266,"jméno",A94:A95)</f>
        <v>Martin</v>
      </c>
      <c r="B15" s="525"/>
      <c r="C15" s="237"/>
      <c r="D15" s="236"/>
      <c r="E15" s="236"/>
      <c r="F15" s="236"/>
      <c r="G15" s="236"/>
      <c r="H15" s="236"/>
      <c r="I15" s="235"/>
      <c r="J15" s="71"/>
      <c r="K15" s="524" t="str">
        <f>DGET('3.dpB-prgB'!$A$106:$E$266,"jméno",K94:K95)</f>
        <v>Pavel</v>
      </c>
      <c r="L15" s="525"/>
      <c r="M15" s="237"/>
      <c r="N15" s="236"/>
      <c r="O15" s="236"/>
      <c r="P15" s="236"/>
      <c r="Q15" s="236"/>
      <c r="R15" s="236"/>
      <c r="S15" s="235"/>
    </row>
    <row r="16" spans="1:28" ht="9.9499999999999993" customHeight="1" thickBot="1">
      <c r="A16" s="526"/>
      <c r="B16" s="527"/>
      <c r="C16" s="234"/>
      <c r="D16" s="233"/>
      <c r="E16" s="233"/>
      <c r="F16" s="233"/>
      <c r="G16" s="232"/>
      <c r="H16" s="232"/>
      <c r="I16" s="532">
        <f>IF(ISNUMBER(G17),IF(G17&gt;Q17,1,IF(G17=Q17,0.5,0)),"")</f>
        <v>1</v>
      </c>
      <c r="J16" s="71"/>
      <c r="K16" s="526"/>
      <c r="L16" s="527"/>
      <c r="M16" s="234"/>
      <c r="N16" s="233"/>
      <c r="O16" s="233"/>
      <c r="P16" s="233"/>
      <c r="Q16" s="232"/>
      <c r="R16" s="232"/>
      <c r="S16" s="532">
        <f>IF(ISNUMBER(Q17),IF(G17&lt;Q17,1,IF(G17=Q17,0.5,0)),"")</f>
        <v>0</v>
      </c>
    </row>
    <row r="17" spans="1:19" s="71" customFormat="1" ht="15.95" customHeight="1" thickBot="1">
      <c r="A17" s="538">
        <v>13361</v>
      </c>
      <c r="B17" s="539"/>
      <c r="C17" s="231" t="s">
        <v>18</v>
      </c>
      <c r="D17" s="230">
        <f>IF(ISNUMBER(D13),SUM(D13:D16),"")</f>
        <v>264</v>
      </c>
      <c r="E17" s="229">
        <f>IF(ISNUMBER(E13),SUM(E13:E16),"")</f>
        <v>98</v>
      </c>
      <c r="F17" s="228">
        <f>IF(ISNUMBER(F13),SUM(F13:F16),"")</f>
        <v>11</v>
      </c>
      <c r="G17" s="227">
        <f>IF(ISNUMBER(G13),SUM(G13:G16),"")</f>
        <v>362</v>
      </c>
      <c r="H17" s="226">
        <f>IF(ISNUMBER($G17),SUM(H13:H16),"")</f>
        <v>2</v>
      </c>
      <c r="I17" s="533"/>
      <c r="K17" s="528">
        <v>25724</v>
      </c>
      <c r="L17" s="529"/>
      <c r="M17" s="231" t="s">
        <v>18</v>
      </c>
      <c r="N17" s="230">
        <f>IF(ISNUMBER(N13),SUM(N13:N16),"")</f>
        <v>185</v>
      </c>
      <c r="O17" s="229">
        <f>IF(ISNUMBER(O13),SUM(O13:O16),"")</f>
        <v>64</v>
      </c>
      <c r="P17" s="228">
        <f>IF(ISNUMBER(P13),SUM(P13:P16),"")</f>
        <v>22</v>
      </c>
      <c r="Q17" s="227">
        <f>IF(ISNUMBER(Q13),SUM(Q13:Q16),"")</f>
        <v>249</v>
      </c>
      <c r="R17" s="226">
        <f>IF(ISNUMBER($Q17),SUM(R13:R16),"")</f>
        <v>0</v>
      </c>
      <c r="S17" s="533"/>
    </row>
    <row r="18" spans="1:19" s="71" customFormat="1" ht="12.95" customHeight="1" thickTop="1">
      <c r="A18" s="536" t="str">
        <f>DGET('3.dpB-prgB'!$A$106:$E$266,"příjmení",A96:A97)</f>
        <v>HNÁTEK</v>
      </c>
      <c r="B18" s="537"/>
      <c r="C18" s="248" t="s">
        <v>392</v>
      </c>
      <c r="D18" s="247">
        <v>140</v>
      </c>
      <c r="E18" s="246">
        <v>61</v>
      </c>
      <c r="F18" s="246">
        <v>4</v>
      </c>
      <c r="G18" s="245">
        <f>IF(ISBLANK(D18),"",D18+E18)</f>
        <v>201</v>
      </c>
      <c r="H18" s="244">
        <f>IF(ISNUMBER(G18),IF(G18&gt;Q18,1,IF(G18=Q18,0.5,0)),"")</f>
        <v>1</v>
      </c>
      <c r="I18" s="534">
        <f>IF(COUNT(Q22),SUM(I13+G22-Q22),"")</f>
        <v>94</v>
      </c>
      <c r="K18" s="536" t="str">
        <f>DGET('3.dpB-prgB'!$A$106:$E$266,"příjmení",K96:K97)</f>
        <v>SMÉKAL</v>
      </c>
      <c r="L18" s="537"/>
      <c r="M18" s="248" t="s">
        <v>392</v>
      </c>
      <c r="N18" s="247">
        <v>119</v>
      </c>
      <c r="O18" s="246">
        <v>54</v>
      </c>
      <c r="P18" s="246">
        <v>5</v>
      </c>
      <c r="Q18" s="245">
        <f>IF(ISBLANK(N18),"",N18+O18)</f>
        <v>173</v>
      </c>
      <c r="R18" s="244">
        <f>IF(ISNUMBER(Q18),IF(G18&lt;Q18,1,IF(G18=Q18,0.5,0)),"")</f>
        <v>0</v>
      </c>
      <c r="S18" s="238"/>
    </row>
    <row r="19" spans="1:19" s="71" customFormat="1" ht="12.95" customHeight="1" thickBot="1">
      <c r="A19" s="530"/>
      <c r="B19" s="531"/>
      <c r="C19" s="243" t="s">
        <v>391</v>
      </c>
      <c r="D19" s="242">
        <v>115</v>
      </c>
      <c r="E19" s="241">
        <v>36</v>
      </c>
      <c r="F19" s="241">
        <v>11</v>
      </c>
      <c r="G19" s="240">
        <f>IF(ISBLANK(D19),"",D19+E19)</f>
        <v>151</v>
      </c>
      <c r="H19" s="239">
        <f>IF(ISNUMBER(G19),IF(G19&gt;Q19,1,IF(G19=Q19,0.5,0)),"")</f>
        <v>0</v>
      </c>
      <c r="I19" s="535"/>
      <c r="K19" s="530"/>
      <c r="L19" s="531"/>
      <c r="M19" s="243" t="s">
        <v>391</v>
      </c>
      <c r="N19" s="242">
        <v>138</v>
      </c>
      <c r="O19" s="241">
        <v>51</v>
      </c>
      <c r="P19" s="241">
        <v>7</v>
      </c>
      <c r="Q19" s="240">
        <f>IF(ISBLANK(N19),"",N19+O19)</f>
        <v>189</v>
      </c>
      <c r="R19" s="239">
        <f>IF(ISNUMBER(Q19),IF(G19&lt;Q19,1,IF(G19=Q19,0.5,0)),"")</f>
        <v>1</v>
      </c>
      <c r="S19" s="238"/>
    </row>
    <row r="20" spans="1:19" s="71" customFormat="1" ht="9.9499999999999993" customHeight="1" thickTop="1">
      <c r="A20" s="524" t="str">
        <f>DGET('3.dpB-prgB'!$A$106:$E$266,"jméno",A96:A97)</f>
        <v>Karel st.</v>
      </c>
      <c r="B20" s="525"/>
      <c r="C20" s="237"/>
      <c r="D20" s="236"/>
      <c r="E20" s="236"/>
      <c r="F20" s="236"/>
      <c r="G20" s="236"/>
      <c r="H20" s="236"/>
      <c r="I20" s="235"/>
      <c r="K20" s="524" t="str">
        <f>DGET('3.dpB-prgB'!$A$106:$E$266,"jméno",K96:K97)</f>
        <v>Tomáš</v>
      </c>
      <c r="L20" s="525"/>
      <c r="M20" s="237"/>
      <c r="N20" s="236"/>
      <c r="O20" s="236"/>
      <c r="P20" s="236"/>
      <c r="Q20" s="236"/>
      <c r="R20" s="236"/>
      <c r="S20" s="235"/>
    </row>
    <row r="21" spans="1:19" s="71" customFormat="1" ht="9.9499999999999993" customHeight="1" thickBot="1">
      <c r="A21" s="526"/>
      <c r="B21" s="527"/>
      <c r="C21" s="234"/>
      <c r="D21" s="233"/>
      <c r="E21" s="233"/>
      <c r="F21" s="233"/>
      <c r="G21" s="232"/>
      <c r="H21" s="232"/>
      <c r="I21" s="532">
        <f>IF(ISNUMBER(G22),IF(G22&gt;Q22,1,IF(G22=Q22,0.5,0)),"")</f>
        <v>0</v>
      </c>
      <c r="K21" s="526"/>
      <c r="L21" s="527"/>
      <c r="M21" s="234"/>
      <c r="N21" s="233"/>
      <c r="O21" s="233"/>
      <c r="P21" s="233"/>
      <c r="Q21" s="232"/>
      <c r="R21" s="232"/>
      <c r="S21" s="532">
        <f>IF(ISNUMBER(Q22),IF(G22&lt;Q22,1,IF(G22=Q22,0.5,0)),"")</f>
        <v>1</v>
      </c>
    </row>
    <row r="22" spans="1:19" s="71" customFormat="1" ht="15.95" customHeight="1" thickBot="1">
      <c r="A22" s="528">
        <v>4389</v>
      </c>
      <c r="B22" s="542"/>
      <c r="C22" s="231" t="s">
        <v>18</v>
      </c>
      <c r="D22" s="230">
        <f>IF(ISNUMBER(D18),SUM(D18:D21),"")</f>
        <v>255</v>
      </c>
      <c r="E22" s="229">
        <f>IF(ISNUMBER(E18),SUM(E18:E21),"")</f>
        <v>97</v>
      </c>
      <c r="F22" s="228">
        <f>IF(ISNUMBER(F18),SUM(F18:F21),"")</f>
        <v>15</v>
      </c>
      <c r="G22" s="227">
        <f>IF(ISNUMBER(G18),SUM(G18:G21),"")</f>
        <v>352</v>
      </c>
      <c r="H22" s="226">
        <f>IF(ISNUMBER($G22),SUM(H18:H21),"")</f>
        <v>1</v>
      </c>
      <c r="I22" s="533"/>
      <c r="K22" s="528">
        <v>17966</v>
      </c>
      <c r="L22" s="529"/>
      <c r="M22" s="231" t="s">
        <v>18</v>
      </c>
      <c r="N22" s="230">
        <f>IF(ISNUMBER(N18),SUM(N18:N21),"")</f>
        <v>257</v>
      </c>
      <c r="O22" s="229">
        <f>IF(ISNUMBER(O18),SUM(O18:O21),"")</f>
        <v>105</v>
      </c>
      <c r="P22" s="228">
        <f>IF(ISNUMBER(P18),SUM(P18:P21),"")</f>
        <v>12</v>
      </c>
      <c r="Q22" s="227">
        <f>IF(ISNUMBER(Q18),SUM(Q18:Q21),"")</f>
        <v>362</v>
      </c>
      <c r="R22" s="226">
        <f>IF(ISNUMBER($Q22),SUM(R18:R21),"")</f>
        <v>1</v>
      </c>
      <c r="S22" s="533"/>
    </row>
    <row r="23" spans="1:19" s="71" customFormat="1" ht="12.95" customHeight="1" thickTop="1">
      <c r="A23" s="536" t="str">
        <f>DGET('3.dpB-prgB'!$A$106:$E$266,"příjmení",A98:A99)</f>
        <v>HABADA</v>
      </c>
      <c r="B23" s="537"/>
      <c r="C23" s="248" t="s">
        <v>392</v>
      </c>
      <c r="D23" s="247">
        <v>136</v>
      </c>
      <c r="E23" s="246">
        <v>43</v>
      </c>
      <c r="F23" s="246">
        <v>7</v>
      </c>
      <c r="G23" s="245">
        <f>IF(ISBLANK(D23),"",D23+E23)</f>
        <v>179</v>
      </c>
      <c r="H23" s="244">
        <f>IF(ISNUMBER(G23),IF(G23&gt;Q23,1,IF(G23=Q23,0.5,0)),"")</f>
        <v>1</v>
      </c>
      <c r="I23" s="534">
        <f>IF(COUNT(Q27),SUM(I18+G27-Q27),"")</f>
        <v>134</v>
      </c>
      <c r="K23" s="536" t="str">
        <f>DGET('3.dpB-prgB'!$A$106:$E$266,"příjmení",K98:K99)</f>
        <v>MAŇOUR</v>
      </c>
      <c r="L23" s="537"/>
      <c r="M23" s="248" t="s">
        <v>392</v>
      </c>
      <c r="N23" s="247">
        <v>124</v>
      </c>
      <c r="O23" s="246">
        <v>45</v>
      </c>
      <c r="P23" s="246">
        <v>5</v>
      </c>
      <c r="Q23" s="245">
        <f>IF(ISBLANK(N23),"",N23+O23)</f>
        <v>169</v>
      </c>
      <c r="R23" s="244">
        <f>IF(ISNUMBER(Q23),IF(G23&lt;Q23,1,IF(G23=Q23,0.5,0)),"")</f>
        <v>0</v>
      </c>
      <c r="S23" s="238"/>
    </row>
    <row r="24" spans="1:19" s="71" customFormat="1" ht="12.95" customHeight="1" thickBot="1">
      <c r="A24" s="530"/>
      <c r="B24" s="531"/>
      <c r="C24" s="243" t="s">
        <v>391</v>
      </c>
      <c r="D24" s="242">
        <v>142</v>
      </c>
      <c r="E24" s="241">
        <v>70</v>
      </c>
      <c r="F24" s="241">
        <v>3</v>
      </c>
      <c r="G24" s="240">
        <f>IF(ISBLANK(D24),"",D24+E24)</f>
        <v>212</v>
      </c>
      <c r="H24" s="239">
        <f>IF(ISNUMBER(G24),IF(G24&gt;Q24,1,IF(G24=Q24,0.5,0)),"")</f>
        <v>1</v>
      </c>
      <c r="I24" s="535"/>
      <c r="K24" s="530"/>
      <c r="L24" s="531"/>
      <c r="M24" s="243" t="s">
        <v>391</v>
      </c>
      <c r="N24" s="242">
        <v>137</v>
      </c>
      <c r="O24" s="241">
        <v>45</v>
      </c>
      <c r="P24" s="241">
        <v>8</v>
      </c>
      <c r="Q24" s="240">
        <f>IF(ISBLANK(N24),"",N24+O24)</f>
        <v>182</v>
      </c>
      <c r="R24" s="239">
        <f>IF(ISNUMBER(Q24),IF(G24&lt;Q24,1,IF(G24=Q24,0.5,0)),"")</f>
        <v>0</v>
      </c>
      <c r="S24" s="238"/>
    </row>
    <row r="25" spans="1:19" s="71" customFormat="1" ht="9.9499999999999993" customHeight="1" thickTop="1">
      <c r="A25" s="524" t="str">
        <f>DGET('3.dpB-prgB'!$A$106:$E$266,"jméno",A98:A99)</f>
        <v>Jindřich</v>
      </c>
      <c r="B25" s="525"/>
      <c r="C25" s="249"/>
      <c r="D25" s="236"/>
      <c r="E25" s="236"/>
      <c r="F25" s="236"/>
      <c r="G25" s="236"/>
      <c r="H25" s="236"/>
      <c r="I25" s="235"/>
      <c r="K25" s="524" t="str">
        <f>DGET('3.dpB-prgB'!$A$106:$E$266,"jméno",K98:K99)</f>
        <v>Ondřej</v>
      </c>
      <c r="L25" s="525"/>
      <c r="M25" s="237"/>
      <c r="N25" s="236"/>
      <c r="O25" s="236"/>
      <c r="P25" s="236"/>
      <c r="Q25" s="236"/>
      <c r="R25" s="236"/>
      <c r="S25" s="235"/>
    </row>
    <row r="26" spans="1:19" s="71" customFormat="1" ht="9.9499999999999993" customHeight="1" thickBot="1">
      <c r="A26" s="526"/>
      <c r="B26" s="527"/>
      <c r="C26" s="234"/>
      <c r="D26" s="233"/>
      <c r="E26" s="233"/>
      <c r="F26" s="233"/>
      <c r="G26" s="232"/>
      <c r="H26" s="232"/>
      <c r="I26" s="532">
        <f>IF(ISNUMBER(G27),IF(G27&gt;Q27,1,IF(G27=Q27,0.5,0)),"")</f>
        <v>1</v>
      </c>
      <c r="K26" s="526"/>
      <c r="L26" s="527"/>
      <c r="M26" s="234"/>
      <c r="N26" s="233"/>
      <c r="O26" s="233"/>
      <c r="P26" s="233"/>
      <c r="Q26" s="232"/>
      <c r="R26" s="232"/>
      <c r="S26" s="532">
        <f>IF(ISNUMBER(Q27),IF(G27&lt;Q27,1,IF(G27=Q27,0.5,0)),"")</f>
        <v>0</v>
      </c>
    </row>
    <row r="27" spans="1:19" s="71" customFormat="1" ht="15.95" customHeight="1" thickBot="1">
      <c r="A27" s="528">
        <v>10207</v>
      </c>
      <c r="B27" s="542"/>
      <c r="C27" s="231" t="s">
        <v>18</v>
      </c>
      <c r="D27" s="230">
        <f>IF(ISNUMBER(D23),SUM(D23:D26),"")</f>
        <v>278</v>
      </c>
      <c r="E27" s="229">
        <f>IF(ISNUMBER(E23),SUM(E23:E26),"")</f>
        <v>113</v>
      </c>
      <c r="F27" s="228">
        <f>IF(ISNUMBER(F23),SUM(F23:F26),"")</f>
        <v>10</v>
      </c>
      <c r="G27" s="227">
        <f>IF(ISNUMBER(G23),SUM(G23:G26),"")</f>
        <v>391</v>
      </c>
      <c r="H27" s="226">
        <f>IF(ISNUMBER($G27),SUM(H23:H26),"")</f>
        <v>2</v>
      </c>
      <c r="I27" s="533"/>
      <c r="K27" s="528">
        <v>20739</v>
      </c>
      <c r="L27" s="529"/>
      <c r="M27" s="231" t="s">
        <v>18</v>
      </c>
      <c r="N27" s="230">
        <f>IF(ISNUMBER(N23),SUM(N23:N26),"")</f>
        <v>261</v>
      </c>
      <c r="O27" s="229">
        <f>IF(ISNUMBER(O23),SUM(O23:O26),"")</f>
        <v>90</v>
      </c>
      <c r="P27" s="228">
        <f>IF(ISNUMBER(P23),SUM(P23:P26),"")</f>
        <v>13</v>
      </c>
      <c r="Q27" s="227">
        <f>IF(ISNUMBER(Q23),SUM(Q23:Q26),"")</f>
        <v>351</v>
      </c>
      <c r="R27" s="226">
        <f>IF(ISNUMBER($Q27),SUM(R23:R26),"")</f>
        <v>0</v>
      </c>
      <c r="S27" s="533"/>
    </row>
    <row r="28" spans="1:19" s="71" customFormat="1" ht="12.95" customHeight="1" thickTop="1">
      <c r="A28" s="536" t="str">
        <f>DGET('3.dpB-prgB'!$A$106:$E$266,"příjmení",A100:A101)</f>
        <v>ŠVARC</v>
      </c>
      <c r="B28" s="537"/>
      <c r="C28" s="248" t="s">
        <v>392</v>
      </c>
      <c r="D28" s="247">
        <v>135</v>
      </c>
      <c r="E28" s="246">
        <v>61</v>
      </c>
      <c r="F28" s="246">
        <v>3</v>
      </c>
      <c r="G28" s="245">
        <f>IF(ISBLANK(D28),"",D28+E28)</f>
        <v>196</v>
      </c>
      <c r="H28" s="244">
        <f>IF(ISNUMBER(G28),IF(G28&gt;Q28,1,IF(G28=Q28,0.5,0)),"")</f>
        <v>0</v>
      </c>
      <c r="I28" s="534">
        <f>IF(COUNT(Q32),SUM(I23+G32-Q32),"")</f>
        <v>83</v>
      </c>
      <c r="K28" s="530" t="str">
        <f>DGET('3.dpB-prgB'!$A$106:$E$266,"příjmení",K100:K101)</f>
        <v>MAŇOUR</v>
      </c>
      <c r="L28" s="531"/>
      <c r="M28" s="248" t="s">
        <v>392</v>
      </c>
      <c r="N28" s="247">
        <v>154</v>
      </c>
      <c r="O28" s="246">
        <v>61</v>
      </c>
      <c r="P28" s="246">
        <v>3</v>
      </c>
      <c r="Q28" s="245">
        <f>IF(ISBLANK(N28),"",N28+O28)</f>
        <v>215</v>
      </c>
      <c r="R28" s="244">
        <f>IF(ISNUMBER(Q28),IF(G28&lt;Q28,1,IF(G28=Q28,0.5,0)),"")</f>
        <v>1</v>
      </c>
      <c r="S28" s="238"/>
    </row>
    <row r="29" spans="1:19" s="71" customFormat="1" ht="12.95" customHeight="1" thickBot="1">
      <c r="A29" s="530"/>
      <c r="B29" s="531"/>
      <c r="C29" s="243" t="s">
        <v>391</v>
      </c>
      <c r="D29" s="242">
        <v>110</v>
      </c>
      <c r="E29" s="241">
        <v>42</v>
      </c>
      <c r="F29" s="241">
        <v>7</v>
      </c>
      <c r="G29" s="240">
        <f>IF(ISBLANK(D29),"",D29+E29)</f>
        <v>152</v>
      </c>
      <c r="H29" s="239">
        <f>IF(ISNUMBER(G29),IF(G29&gt;Q29,1,IF(G29=Q29,0.5,0)),"")</f>
        <v>0</v>
      </c>
      <c r="I29" s="535"/>
      <c r="K29" s="530"/>
      <c r="L29" s="531"/>
      <c r="M29" s="243" t="s">
        <v>391</v>
      </c>
      <c r="N29" s="242">
        <v>131</v>
      </c>
      <c r="O29" s="241">
        <v>53</v>
      </c>
      <c r="P29" s="241">
        <v>5</v>
      </c>
      <c r="Q29" s="240">
        <f>IF(ISBLANK(N29),"",N29+O29)</f>
        <v>184</v>
      </c>
      <c r="R29" s="239">
        <f>IF(ISNUMBER(Q29),IF(G29&lt;Q29,1,IF(G29=Q29,0.5,0)),"")</f>
        <v>1</v>
      </c>
      <c r="S29" s="238"/>
    </row>
    <row r="30" spans="1:19" s="71" customFormat="1" ht="9.9499999999999993" customHeight="1" thickTop="1">
      <c r="A30" s="524" t="str">
        <f>DGET('3.dpB-prgB'!$A$106:$E$266,"jméno",A100:A101)</f>
        <v>Antonín</v>
      </c>
      <c r="B30" s="525"/>
      <c r="C30" s="237"/>
      <c r="D30" s="236"/>
      <c r="E30" s="236"/>
      <c r="F30" s="236"/>
      <c r="G30" s="236"/>
      <c r="H30" s="236"/>
      <c r="I30" s="235"/>
      <c r="K30" s="524" t="str">
        <f>DGET('3.dpB-prgB'!$A$106:$E$266,"jméno",K100:K101)</f>
        <v>Kryštof</v>
      </c>
      <c r="L30" s="525"/>
      <c r="M30" s="237"/>
      <c r="N30" s="236"/>
      <c r="O30" s="236"/>
      <c r="P30" s="236"/>
      <c r="Q30" s="236"/>
      <c r="R30" s="236"/>
      <c r="S30" s="235"/>
    </row>
    <row r="31" spans="1:19" s="71" customFormat="1" ht="9.9499999999999993" customHeight="1" thickBot="1">
      <c r="A31" s="526"/>
      <c r="B31" s="527"/>
      <c r="C31" s="234"/>
      <c r="D31" s="233"/>
      <c r="E31" s="233"/>
      <c r="F31" s="233"/>
      <c r="G31" s="232"/>
      <c r="H31" s="232"/>
      <c r="I31" s="532">
        <f>IF(ISNUMBER(G32),IF(G32&gt;Q32,1,IF(G32=Q32,0.5,0)),"")</f>
        <v>0</v>
      </c>
      <c r="K31" s="526"/>
      <c r="L31" s="527"/>
      <c r="M31" s="234"/>
      <c r="N31" s="233"/>
      <c r="O31" s="233"/>
      <c r="P31" s="233"/>
      <c r="Q31" s="232"/>
      <c r="R31" s="232"/>
      <c r="S31" s="532">
        <f>IF(ISNUMBER(Q32),IF(G32&lt;Q32,1,IF(G32=Q32,0.5,0)),"")</f>
        <v>1</v>
      </c>
    </row>
    <row r="32" spans="1:19" s="71" customFormat="1" ht="15.95" customHeight="1" thickBot="1">
      <c r="A32" s="528">
        <v>836</v>
      </c>
      <c r="B32" s="542"/>
      <c r="C32" s="231" t="s">
        <v>18</v>
      </c>
      <c r="D32" s="230">
        <f>IF(ISNUMBER(D28),SUM(D28:D31),"")</f>
        <v>245</v>
      </c>
      <c r="E32" s="229">
        <f>IF(ISNUMBER(E28),SUM(E28:E31),"")</f>
        <v>103</v>
      </c>
      <c r="F32" s="228">
        <f>IF(ISNUMBER(F28),SUM(F28:F31),"")</f>
        <v>10</v>
      </c>
      <c r="G32" s="227">
        <f>IF(ISNUMBER(G28),SUM(G28:G31),"")</f>
        <v>348</v>
      </c>
      <c r="H32" s="226">
        <f>IF(ISNUMBER($G32),SUM(H28:H31),"")</f>
        <v>0</v>
      </c>
      <c r="I32" s="533"/>
      <c r="K32" s="528">
        <v>25350</v>
      </c>
      <c r="L32" s="529"/>
      <c r="M32" s="231" t="s">
        <v>18</v>
      </c>
      <c r="N32" s="230">
        <f>IF(ISNUMBER(N28),SUM(N28:N31),"")</f>
        <v>285</v>
      </c>
      <c r="O32" s="229">
        <f>IF(ISNUMBER(O28),SUM(O28:O31),"")</f>
        <v>114</v>
      </c>
      <c r="P32" s="228">
        <f>IF(ISNUMBER(P28),SUM(P28:P31),"")</f>
        <v>8</v>
      </c>
      <c r="Q32" s="227">
        <f>IF(ISNUMBER(Q28),SUM(Q28:Q31),"")</f>
        <v>399</v>
      </c>
      <c r="R32" s="226">
        <f>IF(ISNUMBER($Q32),SUM(R28:R31),"")</f>
        <v>2</v>
      </c>
      <c r="S32" s="533"/>
    </row>
    <row r="33" spans="1:27" ht="12.95" customHeight="1" thickTop="1">
      <c r="A33" s="536" t="str">
        <f>DGET('3.dpB-prgB'!$A$106:$E$266,"příjmení",A102:A103)</f>
        <v>TOMEŠ</v>
      </c>
      <c r="B33" s="537"/>
      <c r="C33" s="248" t="s">
        <v>392</v>
      </c>
      <c r="D33" s="247">
        <v>149</v>
      </c>
      <c r="E33" s="246">
        <v>60</v>
      </c>
      <c r="F33" s="246">
        <v>3</v>
      </c>
      <c r="G33" s="245">
        <f>IF(ISBLANK(D33),"",D33+E33)</f>
        <v>209</v>
      </c>
      <c r="H33" s="244">
        <f>IF(ISNUMBER(G33),IF(G33&gt;Q33,1,IF(G33=Q33,0.5,0)),"")</f>
        <v>1</v>
      </c>
      <c r="I33" s="534">
        <f>IF(COUNT(Q37),SUM(I28+G37-Q37),"")</f>
        <v>81</v>
      </c>
      <c r="J33" s="71"/>
      <c r="K33" s="530" t="str">
        <f>DGET('3.dpB-prgB'!$A$106:$E$266,"příjmení",K102:K103)</f>
        <v>KOVÁŘ</v>
      </c>
      <c r="L33" s="531"/>
      <c r="M33" s="248" t="s">
        <v>392</v>
      </c>
      <c r="N33" s="247">
        <v>140</v>
      </c>
      <c r="O33" s="246">
        <v>68</v>
      </c>
      <c r="P33" s="246">
        <v>2</v>
      </c>
      <c r="Q33" s="245">
        <f>IF(ISBLANK(N33),"",N33+O33)</f>
        <v>208</v>
      </c>
      <c r="R33" s="244">
        <f>IF(ISNUMBER(Q33),IF(G33&lt;Q33,1,IF(G33=Q33,0.5,0)),"")</f>
        <v>0</v>
      </c>
      <c r="S33" s="238"/>
    </row>
    <row r="34" spans="1:27" ht="12.95" customHeight="1" thickBot="1">
      <c r="A34" s="530"/>
      <c r="B34" s="531"/>
      <c r="C34" s="243" t="s">
        <v>391</v>
      </c>
      <c r="D34" s="242">
        <v>132</v>
      </c>
      <c r="E34" s="241">
        <v>44</v>
      </c>
      <c r="F34" s="241">
        <v>5</v>
      </c>
      <c r="G34" s="240">
        <f>IF(ISBLANK(D34),"",D34+E34)</f>
        <v>176</v>
      </c>
      <c r="H34" s="239">
        <f>IF(ISNUMBER(G34),IF(G34&gt;Q34,1,IF(G34=Q34,0.5,0)),"")</f>
        <v>0</v>
      </c>
      <c r="I34" s="535"/>
      <c r="J34" s="71"/>
      <c r="K34" s="530"/>
      <c r="L34" s="531"/>
      <c r="M34" s="243" t="s">
        <v>391</v>
      </c>
      <c r="N34" s="242">
        <v>127</v>
      </c>
      <c r="O34" s="241">
        <v>52</v>
      </c>
      <c r="P34" s="241">
        <v>5</v>
      </c>
      <c r="Q34" s="240">
        <f>IF(ISBLANK(N34),"",N34+O34)</f>
        <v>179</v>
      </c>
      <c r="R34" s="239">
        <f>IF(ISNUMBER(Q34),IF(G34&lt;Q34,1,IF(G34=Q34,0.5,0)),"")</f>
        <v>1</v>
      </c>
      <c r="S34" s="238"/>
    </row>
    <row r="35" spans="1:27" ht="9.9499999999999993" customHeight="1" thickTop="1">
      <c r="A35" s="524" t="str">
        <f>DGET('3.dpB-prgB'!$A$106:$E$266,"jméno",A102:A103)</f>
        <v>Miroslav</v>
      </c>
      <c r="B35" s="525"/>
      <c r="C35" s="237"/>
      <c r="D35" s="236"/>
      <c r="E35" s="236"/>
      <c r="F35" s="236"/>
      <c r="G35" s="236"/>
      <c r="H35" s="236"/>
      <c r="I35" s="235"/>
      <c r="J35" s="71"/>
      <c r="K35" s="524" t="str">
        <f>DGET('3.dpB-prgB'!$A$106:$E$266,"jméno",K102:K103)</f>
        <v>Martin</v>
      </c>
      <c r="L35" s="525"/>
      <c r="M35" s="237"/>
      <c r="N35" s="236"/>
      <c r="O35" s="236"/>
      <c r="P35" s="236"/>
      <c r="Q35" s="236"/>
      <c r="R35" s="236"/>
      <c r="S35" s="235"/>
    </row>
    <row r="36" spans="1:27" ht="9.9499999999999993" customHeight="1" thickBot="1">
      <c r="A36" s="526"/>
      <c r="B36" s="527"/>
      <c r="C36" s="234"/>
      <c r="D36" s="233"/>
      <c r="E36" s="233"/>
      <c r="F36" s="233"/>
      <c r="G36" s="232"/>
      <c r="H36" s="232"/>
      <c r="I36" s="532">
        <f>IF(ISNUMBER(G37),IF(G37&gt;Q37,1,IF(G37=Q37,0.5,0)),"")</f>
        <v>0</v>
      </c>
      <c r="J36" s="71"/>
      <c r="K36" s="526"/>
      <c r="L36" s="527"/>
      <c r="M36" s="234"/>
      <c r="N36" s="233"/>
      <c r="O36" s="233"/>
      <c r="P36" s="233"/>
      <c r="Q36" s="232"/>
      <c r="R36" s="232"/>
      <c r="S36" s="532">
        <f>IF(ISNUMBER(Q37),IF(G37&lt;Q37,1,IF(G37=Q37,0.5,0)),"")</f>
        <v>1</v>
      </c>
    </row>
    <row r="37" spans="1:27" ht="15.95" customHeight="1" thickBot="1">
      <c r="A37" s="528">
        <v>751</v>
      </c>
      <c r="B37" s="542"/>
      <c r="C37" s="231" t="s">
        <v>18</v>
      </c>
      <c r="D37" s="230">
        <f>IF(ISNUMBER(D33),SUM(D33:D36),"")</f>
        <v>281</v>
      </c>
      <c r="E37" s="229">
        <f>IF(ISNUMBER(E33),SUM(E33:E36),"")</f>
        <v>104</v>
      </c>
      <c r="F37" s="228">
        <f>IF(ISNUMBER(F33),SUM(F33:F36),"")</f>
        <v>8</v>
      </c>
      <c r="G37" s="227">
        <f>IF(ISNUMBER(G33),SUM(G33:G36),"")</f>
        <v>385</v>
      </c>
      <c r="H37" s="226">
        <f>IF(ISNUMBER($G37),SUM(H33:H36),"")</f>
        <v>1</v>
      </c>
      <c r="I37" s="533"/>
      <c r="J37" s="71"/>
      <c r="K37" s="522">
        <v>20740</v>
      </c>
      <c r="L37" s="523"/>
      <c r="M37" s="231" t="s">
        <v>18</v>
      </c>
      <c r="N37" s="230">
        <f>IF(ISNUMBER(N33),SUM(N33:N36),"")</f>
        <v>267</v>
      </c>
      <c r="O37" s="229">
        <f>IF(ISNUMBER(O33),SUM(O33:O36),"")</f>
        <v>120</v>
      </c>
      <c r="P37" s="228">
        <f>IF(ISNUMBER(P33),SUM(P33:P36),"")</f>
        <v>7</v>
      </c>
      <c r="Q37" s="227">
        <f>IF(ISNUMBER(Q33),SUM(Q33:Q36),"")</f>
        <v>387</v>
      </c>
      <c r="R37" s="226">
        <f>IF(ISNUMBER($Q37),SUM(R33:R36),"")</f>
        <v>1</v>
      </c>
      <c r="S37" s="533"/>
    </row>
    <row r="38" spans="1:27" ht="5.0999999999999996" customHeight="1" thickTop="1" thickBot="1">
      <c r="A38" s="71"/>
      <c r="B38" s="71"/>
      <c r="C38" s="71"/>
      <c r="D38" s="71"/>
      <c r="E38" s="71"/>
      <c r="F38" s="71"/>
      <c r="G38" s="71"/>
      <c r="H38" s="71"/>
      <c r="I38" s="71"/>
      <c r="J38" s="71"/>
      <c r="K38" s="71"/>
      <c r="L38" s="71"/>
      <c r="M38" s="71"/>
      <c r="N38" s="71"/>
      <c r="O38" s="71"/>
      <c r="P38" s="71"/>
    </row>
    <row r="39" spans="1:27" ht="20.100000000000001" customHeight="1" thickBot="1">
      <c r="A39" s="225"/>
      <c r="B39" s="224"/>
      <c r="C39" s="223" t="s">
        <v>45</v>
      </c>
      <c r="D39" s="222">
        <f>IF(ISNUMBER(D12),SUM(D12,D17,D22,D27,D32,D37),"")</f>
        <v>1565</v>
      </c>
      <c r="E39" s="221">
        <f>IF(ISNUMBER(E12),SUM(E12,E17,E22,E27,E32,E37),"")</f>
        <v>592</v>
      </c>
      <c r="F39" s="220">
        <f>IF(ISNUMBER(F12),SUM(F12,F17,F22,F27,F32,F37),"")</f>
        <v>72</v>
      </c>
      <c r="G39" s="219">
        <f>IF(ISNUMBER(G12),SUM(G12,G17,G22,G27,G32,G37),"")</f>
        <v>2157</v>
      </c>
      <c r="H39" s="218">
        <f>IF(ISNUMBER($G39),SUM(H12,H17,H22,H27,H32,H37),"")</f>
        <v>7</v>
      </c>
      <c r="I39" s="217">
        <f>IF(ISNUMBER(G39),IF(G39&gt;Q39,2,IF(G39=Q39,1,0)),"")</f>
        <v>2</v>
      </c>
      <c r="J39" s="71"/>
      <c r="K39" s="225"/>
      <c r="L39" s="224"/>
      <c r="M39" s="223" t="s">
        <v>45</v>
      </c>
      <c r="N39" s="222">
        <f>IF(ISNUMBER(N12),SUM(N12,N17,N22,N27,N32,N37),"")</f>
        <v>1493</v>
      </c>
      <c r="O39" s="221">
        <f>IF(ISNUMBER(O12),SUM(O12,O17,O22,O27,O32,O37),"")</f>
        <v>583</v>
      </c>
      <c r="P39" s="220">
        <f>IF(ISNUMBER(P12),SUM(P12,P17,P22,P27,P32,P37),"")</f>
        <v>78</v>
      </c>
      <c r="Q39" s="219">
        <f>IF(ISNUMBER(Q12),SUM(Q12,Q17,Q22,Q27,Q32,Q37),"")</f>
        <v>2076</v>
      </c>
      <c r="R39" s="218">
        <f>IF(ISNUMBER($Q39),SUM(R12,R17,R22,R27,R32,R37),"")</f>
        <v>5</v>
      </c>
      <c r="S39" s="217">
        <f>IF(ISNUMBER(Q39),IF(G39&lt;Q39,2,IF(G39=Q39,1,0)),"")</f>
        <v>0</v>
      </c>
    </row>
    <row r="40" spans="1:27" ht="5.0999999999999996" customHeight="1" thickBot="1">
      <c r="A40" s="71"/>
      <c r="B40" s="71"/>
      <c r="C40" s="71"/>
      <c r="D40" s="71"/>
      <c r="E40" s="71"/>
      <c r="F40" s="71"/>
      <c r="G40" s="71"/>
      <c r="H40" s="71"/>
      <c r="I40" s="71"/>
      <c r="J40" s="71"/>
      <c r="K40" s="71"/>
      <c r="L40" s="71"/>
      <c r="M40" s="71"/>
      <c r="N40" s="71"/>
      <c r="O40" s="71"/>
      <c r="P40" s="71"/>
    </row>
    <row r="41" spans="1:27" ht="21.95" customHeight="1" thickBot="1">
      <c r="A41" s="215"/>
      <c r="B41" s="211" t="s">
        <v>46</v>
      </c>
      <c r="C41" s="509" t="str">
        <f>IF(ISBLANK(B3),"",+IF(L109=0,L108,L109))</f>
        <v>Švarc Antonín</v>
      </c>
      <c r="D41" s="509"/>
      <c r="E41" s="509"/>
      <c r="F41" s="71"/>
      <c r="G41" s="511" t="s">
        <v>48</v>
      </c>
      <c r="H41" s="512"/>
      <c r="I41" s="216">
        <f>IF(ISNUMBER(I11),SUM(I11,I16,I21,I26,I31,I36,I39),"")</f>
        <v>4</v>
      </c>
      <c r="J41" s="71"/>
      <c r="K41" s="215"/>
      <c r="L41" s="211" t="s">
        <v>46</v>
      </c>
      <c r="M41" s="509" t="str">
        <f>IF(ISBLANK(L3),"",+IF(L113=0,L112,L113))</f>
        <v>Kšír Petr</v>
      </c>
      <c r="N41" s="509"/>
      <c r="O41" s="509"/>
      <c r="P41" s="71"/>
      <c r="Q41" s="511" t="s">
        <v>48</v>
      </c>
      <c r="R41" s="512"/>
      <c r="S41" s="216">
        <f>IF(ISNUMBER(S11),SUM(S11,S16,S21,S26,S31,S36,S39),"")</f>
        <v>4</v>
      </c>
    </row>
    <row r="42" spans="1:27" ht="20.100000000000001" customHeight="1">
      <c r="A42" s="215"/>
      <c r="B42" s="211" t="s">
        <v>50</v>
      </c>
      <c r="C42" s="417"/>
      <c r="D42" s="417"/>
      <c r="E42" s="417"/>
      <c r="F42" s="212"/>
      <c r="G42" s="212"/>
      <c r="H42" s="212"/>
      <c r="I42" s="212"/>
      <c r="J42" s="212"/>
      <c r="K42" s="215"/>
      <c r="L42" s="211" t="s">
        <v>50</v>
      </c>
      <c r="M42" s="417"/>
      <c r="N42" s="417"/>
      <c r="O42" s="417"/>
      <c r="P42" s="214"/>
      <c r="Q42" s="74"/>
      <c r="R42" s="74"/>
      <c r="S42" s="74"/>
    </row>
    <row r="43" spans="1:27" ht="20.25" customHeight="1">
      <c r="A43" s="211" t="s">
        <v>51</v>
      </c>
      <c r="B43" s="211" t="s">
        <v>52</v>
      </c>
      <c r="C43" s="510" t="s">
        <v>390</v>
      </c>
      <c r="D43" s="510"/>
      <c r="E43" s="510"/>
      <c r="F43" s="510"/>
      <c r="G43" s="510"/>
      <c r="H43" s="510"/>
      <c r="I43" s="211"/>
      <c r="J43" s="211"/>
      <c r="K43" s="211" t="s">
        <v>53</v>
      </c>
      <c r="L43" s="521"/>
      <c r="M43" s="521"/>
      <c r="N43" s="71"/>
      <c r="O43" s="211" t="s">
        <v>50</v>
      </c>
      <c r="P43" s="519"/>
      <c r="Q43" s="519"/>
      <c r="R43" s="519"/>
      <c r="S43" s="519"/>
      <c r="V43" s="213"/>
      <c r="W43" s="213"/>
      <c r="X43" s="213"/>
      <c r="Y43" s="213"/>
      <c r="Z43" s="213"/>
      <c r="AA43" s="213"/>
    </row>
    <row r="44" spans="1:27" ht="9.75" customHeight="1">
      <c r="A44" s="211"/>
      <c r="B44" s="211"/>
      <c r="C44" s="210"/>
      <c r="D44" s="210"/>
      <c r="E44" s="210"/>
      <c r="F44" s="210"/>
      <c r="G44" s="210"/>
      <c r="H44" s="210"/>
      <c r="I44" s="211"/>
      <c r="J44" s="211"/>
      <c r="K44" s="211"/>
      <c r="L44" s="212"/>
      <c r="M44" s="212"/>
      <c r="N44" s="71"/>
      <c r="O44" s="211"/>
      <c r="P44" s="210"/>
      <c r="Q44" s="210"/>
      <c r="R44" s="210"/>
      <c r="S44" s="210"/>
    </row>
    <row r="45" spans="1:27" ht="30" customHeight="1">
      <c r="A45" s="209" t="s">
        <v>389</v>
      </c>
      <c r="B45" s="71"/>
      <c r="C45" s="71"/>
      <c r="D45" s="71"/>
      <c r="E45" s="71"/>
      <c r="F45" s="208" t="str">
        <f>IF((B3=0)," ",(CONCATENATE(B3,"   vs   ",L3)))</f>
        <v>KK Dopravní podniky Praha B   vs   TJ Praga Praha B</v>
      </c>
      <c r="G45" s="71"/>
      <c r="H45" s="71"/>
      <c r="I45" s="71"/>
      <c r="J45" s="71"/>
      <c r="K45" s="71"/>
      <c r="L45" s="71"/>
      <c r="M45" s="71"/>
      <c r="N45" s="71"/>
      <c r="O45" s="71"/>
      <c r="P45" s="71"/>
    </row>
    <row r="46" spans="1:27" ht="20.100000000000001" customHeight="1">
      <c r="A46" s="71"/>
      <c r="B46" s="207" t="s">
        <v>388</v>
      </c>
      <c r="C46" s="516" t="s">
        <v>55</v>
      </c>
      <c r="D46" s="516"/>
      <c r="E46" s="71"/>
      <c r="F46" s="71"/>
      <c r="G46" s="71"/>
      <c r="H46" s="71"/>
      <c r="I46" s="207" t="s">
        <v>387</v>
      </c>
      <c r="J46" s="517">
        <v>25</v>
      </c>
      <c r="K46" s="517"/>
      <c r="L46" s="71"/>
      <c r="M46" s="71"/>
      <c r="N46" s="71"/>
      <c r="O46" s="71"/>
      <c r="P46" s="71"/>
    </row>
    <row r="47" spans="1:27" ht="20.100000000000001" customHeight="1">
      <c r="A47" s="71"/>
      <c r="B47" s="207" t="s">
        <v>386</v>
      </c>
      <c r="C47" s="520" t="s">
        <v>385</v>
      </c>
      <c r="D47" s="520"/>
      <c r="E47" s="71"/>
      <c r="F47" s="71"/>
      <c r="G47" s="71"/>
      <c r="H47" s="71"/>
      <c r="I47" s="207" t="s">
        <v>384</v>
      </c>
      <c r="J47" s="518">
        <v>6</v>
      </c>
      <c r="K47" s="518"/>
      <c r="L47" s="71"/>
      <c r="M47" s="71"/>
      <c r="N47" s="71"/>
      <c r="O47" s="71"/>
      <c r="P47" s="207" t="s">
        <v>383</v>
      </c>
      <c r="Q47" s="407">
        <v>43706</v>
      </c>
      <c r="R47" s="408"/>
      <c r="S47" s="408"/>
    </row>
    <row r="48" spans="1:27" ht="9.9499999999999993" customHeight="1">
      <c r="A48" s="71"/>
      <c r="B48" s="71"/>
      <c r="C48" s="71"/>
      <c r="D48" s="71"/>
      <c r="E48" s="71"/>
      <c r="F48" s="71"/>
      <c r="G48" s="71"/>
      <c r="H48" s="71"/>
      <c r="I48" s="71"/>
      <c r="J48" s="71"/>
      <c r="K48" s="71"/>
      <c r="L48" s="71"/>
      <c r="M48" s="71"/>
      <c r="N48" s="71"/>
      <c r="O48" s="71"/>
      <c r="P48" s="71"/>
    </row>
    <row r="49" spans="1:19" s="71" customFormat="1" ht="15" customHeight="1">
      <c r="A49" s="513" t="s">
        <v>62</v>
      </c>
      <c r="B49" s="514"/>
      <c r="C49" s="514"/>
      <c r="D49" s="514"/>
      <c r="E49" s="514"/>
      <c r="F49" s="514"/>
      <c r="G49" s="514"/>
      <c r="H49" s="514"/>
      <c r="I49" s="514"/>
      <c r="J49" s="514"/>
      <c r="K49" s="514"/>
      <c r="L49" s="514"/>
      <c r="M49" s="514"/>
      <c r="N49" s="514"/>
      <c r="O49" s="514"/>
      <c r="P49" s="514"/>
      <c r="Q49" s="514"/>
      <c r="R49" s="514"/>
      <c r="S49" s="515"/>
    </row>
    <row r="50" spans="1:19" s="71" customFormat="1" ht="90" customHeight="1">
      <c r="A50" s="493"/>
      <c r="B50" s="494"/>
      <c r="C50" s="494"/>
      <c r="D50" s="494"/>
      <c r="E50" s="494"/>
      <c r="F50" s="494"/>
      <c r="G50" s="494"/>
      <c r="H50" s="494"/>
      <c r="I50" s="494"/>
      <c r="J50" s="494"/>
      <c r="K50" s="494"/>
      <c r="L50" s="494"/>
      <c r="M50" s="494"/>
      <c r="N50" s="494"/>
      <c r="O50" s="494"/>
      <c r="P50" s="494"/>
      <c r="Q50" s="494"/>
      <c r="R50" s="494"/>
      <c r="S50" s="495"/>
    </row>
    <row r="51" spans="1:19" s="71" customFormat="1" ht="5.0999999999999996" customHeight="1"/>
    <row r="52" spans="1:19" s="71" customFormat="1" ht="15" customHeight="1">
      <c r="A52" s="404" t="s">
        <v>63</v>
      </c>
      <c r="B52" s="405"/>
      <c r="C52" s="405"/>
      <c r="D52" s="405"/>
      <c r="E52" s="405"/>
      <c r="F52" s="405"/>
      <c r="G52" s="405"/>
      <c r="H52" s="405"/>
      <c r="I52" s="405"/>
      <c r="J52" s="405"/>
      <c r="K52" s="405"/>
      <c r="L52" s="405"/>
      <c r="M52" s="405"/>
      <c r="N52" s="405"/>
      <c r="O52" s="405"/>
      <c r="P52" s="405"/>
      <c r="Q52" s="405"/>
      <c r="R52" s="405"/>
      <c r="S52" s="406"/>
    </row>
    <row r="53" spans="1:19" s="71" customFormat="1" ht="6.75" customHeight="1">
      <c r="A53" s="206"/>
      <c r="B53" s="181"/>
      <c r="C53" s="181"/>
      <c r="D53" s="181"/>
      <c r="E53" s="181"/>
      <c r="F53" s="181"/>
      <c r="G53" s="181"/>
      <c r="H53" s="181"/>
      <c r="I53" s="181"/>
      <c r="J53" s="181"/>
      <c r="K53" s="181"/>
      <c r="L53" s="181"/>
      <c r="M53" s="181"/>
      <c r="N53" s="181"/>
      <c r="O53" s="181"/>
      <c r="P53" s="181"/>
      <c r="Q53" s="181"/>
      <c r="R53" s="181"/>
      <c r="S53" s="204"/>
    </row>
    <row r="54" spans="1:19" s="71" customFormat="1" ht="18" customHeight="1">
      <c r="A54" s="205" t="s">
        <v>6</v>
      </c>
      <c r="B54" s="181"/>
      <c r="C54" s="181"/>
      <c r="D54" s="181"/>
      <c r="E54" s="181"/>
      <c r="F54" s="181"/>
      <c r="G54" s="181"/>
      <c r="H54" s="181"/>
      <c r="I54" s="181"/>
      <c r="J54" s="181"/>
      <c r="K54" s="182" t="s">
        <v>8</v>
      </c>
      <c r="L54" s="181"/>
      <c r="M54" s="181"/>
      <c r="N54" s="181"/>
      <c r="O54" s="181"/>
      <c r="P54" s="181"/>
      <c r="Q54" s="181"/>
      <c r="R54" s="181"/>
      <c r="S54" s="204"/>
    </row>
    <row r="55" spans="1:19" s="71" customFormat="1" ht="18" customHeight="1">
      <c r="A55" s="203"/>
      <c r="B55" s="200" t="s">
        <v>64</v>
      </c>
      <c r="C55" s="199"/>
      <c r="D55" s="201"/>
      <c r="E55" s="200" t="s">
        <v>65</v>
      </c>
      <c r="F55" s="199"/>
      <c r="G55" s="199"/>
      <c r="H55" s="199"/>
      <c r="I55" s="201"/>
      <c r="J55" s="181"/>
      <c r="K55" s="202"/>
      <c r="L55" s="200" t="s">
        <v>64</v>
      </c>
      <c r="M55" s="199"/>
      <c r="N55" s="201"/>
      <c r="O55" s="200" t="s">
        <v>65</v>
      </c>
      <c r="P55" s="199"/>
      <c r="Q55" s="199"/>
      <c r="R55" s="199"/>
      <c r="S55" s="198"/>
    </row>
    <row r="56" spans="1:19" s="71" customFormat="1" ht="18" customHeight="1">
      <c r="A56" s="197" t="s">
        <v>66</v>
      </c>
      <c r="B56" s="193" t="s">
        <v>67</v>
      </c>
      <c r="C56" s="195"/>
      <c r="D56" s="194" t="s">
        <v>68</v>
      </c>
      <c r="E56" s="193" t="s">
        <v>67</v>
      </c>
      <c r="F56" s="192"/>
      <c r="G56" s="192"/>
      <c r="H56" s="191"/>
      <c r="I56" s="194" t="s">
        <v>68</v>
      </c>
      <c r="J56" s="181"/>
      <c r="K56" s="196" t="s">
        <v>66</v>
      </c>
      <c r="L56" s="193" t="s">
        <v>67</v>
      </c>
      <c r="M56" s="195"/>
      <c r="N56" s="194" t="s">
        <v>68</v>
      </c>
      <c r="O56" s="193" t="s">
        <v>67</v>
      </c>
      <c r="P56" s="192"/>
      <c r="Q56" s="192"/>
      <c r="R56" s="191"/>
      <c r="S56" s="190" t="s">
        <v>68</v>
      </c>
    </row>
    <row r="57" spans="1:19" s="71" customFormat="1" ht="18" customHeight="1">
      <c r="A57" s="189"/>
      <c r="B57" s="496" t="e">
        <f>DGET('3.dpB-prgB'!$A$106:$I$267,"celé",B93:B94)</f>
        <v>#NUM!</v>
      </c>
      <c r="C57" s="497"/>
      <c r="D57" s="187"/>
      <c r="E57" s="498" t="e">
        <f>DGET('3.dpB-prgB'!$A$106:$L$262,"celé",B95:B96)</f>
        <v>#NUM!</v>
      </c>
      <c r="F57" s="499"/>
      <c r="G57" s="499" t="e">
        <f>DGET('3.dpB-prgB'!$A$106:$L$262,"celé",G93:G94)</f>
        <v>#NUM!</v>
      </c>
      <c r="H57" s="500"/>
      <c r="I57" s="187"/>
      <c r="J57" s="181"/>
      <c r="K57" s="188"/>
      <c r="L57" s="496" t="e">
        <f>DGET('3.dpB-prgB'!$A$106:$L$262,"celé",L93:L94)</f>
        <v>#NUM!</v>
      </c>
      <c r="M57" s="497"/>
      <c r="N57" s="187"/>
      <c r="O57" s="498" t="e">
        <f>DGET('3.dpB-prgB'!$A$106:$L$262,"celé",L95:L96)</f>
        <v>#NUM!</v>
      </c>
      <c r="P57" s="499"/>
      <c r="Q57" s="499" t="e">
        <f>DGET('3.dpB-prgB'!$A$106:$L$262,"celé",Q92:Q93)</f>
        <v>#NUM!</v>
      </c>
      <c r="R57" s="500"/>
      <c r="S57" s="186"/>
    </row>
    <row r="58" spans="1:19" s="71" customFormat="1" ht="18" customHeight="1">
      <c r="A58" s="189"/>
      <c r="B58" s="496" t="e">
        <f>DGET('3.dpB-prgB'!$A$106:$L$262,"celé",B97:B98)</f>
        <v>#NUM!</v>
      </c>
      <c r="C58" s="497"/>
      <c r="D58" s="187"/>
      <c r="E58" s="498" t="e">
        <f>DGET('3.dpB-prgB'!$A$106:$L$262,"celé",B99:B100)</f>
        <v>#NUM!</v>
      </c>
      <c r="F58" s="499"/>
      <c r="G58" s="499" t="e">
        <f>DGET('3.dpB-prgB'!$A$106:$L$262,"celé",G94:G95)</f>
        <v>#NUM!</v>
      </c>
      <c r="H58" s="500"/>
      <c r="I58" s="187"/>
      <c r="J58" s="181"/>
      <c r="K58" s="188"/>
      <c r="L58" s="496" t="e">
        <f>DGET('3.dpB-prgB'!$A$106:$L$262,"celé",L97:L98)</f>
        <v>#NUM!</v>
      </c>
      <c r="M58" s="497"/>
      <c r="N58" s="187"/>
      <c r="O58" s="498" t="e">
        <f>DGET('3.dpB-prgB'!$A$106:$L$262,"celé",L99:L100)</f>
        <v>#NUM!</v>
      </c>
      <c r="P58" s="499"/>
      <c r="Q58" s="499" t="e">
        <f>DGET('3.dpB-prgB'!$A$106:$L$262,"celé",Q93:Q94)</f>
        <v>#NUM!</v>
      </c>
      <c r="R58" s="500"/>
      <c r="S58" s="186"/>
    </row>
    <row r="59" spans="1:19" s="71" customFormat="1" ht="11.25" customHeight="1">
      <c r="A59" s="185"/>
      <c r="B59" s="184"/>
      <c r="C59" s="184"/>
      <c r="D59" s="184"/>
      <c r="E59" s="184"/>
      <c r="F59" s="184"/>
      <c r="G59" s="184"/>
      <c r="H59" s="184"/>
      <c r="I59" s="184"/>
      <c r="J59" s="184"/>
      <c r="K59" s="184"/>
      <c r="L59" s="184"/>
      <c r="M59" s="184"/>
      <c r="N59" s="184"/>
      <c r="O59" s="184"/>
      <c r="P59" s="184"/>
      <c r="Q59" s="184"/>
      <c r="R59" s="184"/>
      <c r="S59" s="183"/>
    </row>
    <row r="60" spans="1:19" s="71" customFormat="1" ht="3.75" customHeight="1">
      <c r="A60" s="182"/>
      <c r="B60" s="181"/>
      <c r="C60" s="181"/>
      <c r="D60" s="181"/>
      <c r="E60" s="181"/>
      <c r="F60" s="181"/>
      <c r="G60" s="181"/>
      <c r="H60" s="181"/>
      <c r="I60" s="181"/>
      <c r="J60" s="181"/>
      <c r="K60" s="182"/>
      <c r="L60" s="181"/>
      <c r="M60" s="181"/>
      <c r="N60" s="181"/>
      <c r="O60" s="181"/>
      <c r="P60" s="181"/>
      <c r="Q60" s="181"/>
      <c r="R60" s="181"/>
      <c r="S60" s="181"/>
    </row>
    <row r="61" spans="1:19" s="71" customFormat="1" ht="19.5" customHeight="1">
      <c r="A61" s="502" t="s">
        <v>69</v>
      </c>
      <c r="B61" s="503"/>
      <c r="C61" s="503"/>
      <c r="D61" s="503"/>
      <c r="E61" s="503"/>
      <c r="F61" s="503"/>
      <c r="G61" s="503"/>
      <c r="H61" s="503"/>
      <c r="I61" s="503"/>
      <c r="J61" s="503"/>
      <c r="K61" s="503"/>
      <c r="L61" s="503"/>
      <c r="M61" s="503"/>
      <c r="N61" s="503"/>
      <c r="O61" s="503"/>
      <c r="P61" s="503"/>
      <c r="Q61" s="503"/>
      <c r="R61" s="503"/>
      <c r="S61" s="504"/>
    </row>
    <row r="62" spans="1:19" s="71" customFormat="1" ht="90" customHeight="1">
      <c r="A62" s="505"/>
      <c r="B62" s="506"/>
      <c r="C62" s="506"/>
      <c r="D62" s="506"/>
      <c r="E62" s="506"/>
      <c r="F62" s="506"/>
      <c r="G62" s="506"/>
      <c r="H62" s="506"/>
      <c r="I62" s="506"/>
      <c r="J62" s="506"/>
      <c r="K62" s="506"/>
      <c r="L62" s="506"/>
      <c r="M62" s="506"/>
      <c r="N62" s="506"/>
      <c r="O62" s="506"/>
      <c r="P62" s="506"/>
      <c r="Q62" s="506"/>
      <c r="R62" s="506"/>
      <c r="S62" s="507"/>
    </row>
    <row r="63" spans="1:19" s="71" customFormat="1" ht="5.0999999999999996" customHeight="1"/>
    <row r="64" spans="1:19" s="71" customFormat="1" ht="15" customHeight="1">
      <c r="A64" s="513" t="s">
        <v>70</v>
      </c>
      <c r="B64" s="514"/>
      <c r="C64" s="514"/>
      <c r="D64" s="514"/>
      <c r="E64" s="514"/>
      <c r="F64" s="514"/>
      <c r="G64" s="514"/>
      <c r="H64" s="514"/>
      <c r="I64" s="514"/>
      <c r="J64" s="514"/>
      <c r="K64" s="514"/>
      <c r="L64" s="514"/>
      <c r="M64" s="514"/>
      <c r="N64" s="514"/>
      <c r="O64" s="514"/>
      <c r="P64" s="514"/>
      <c r="Q64" s="514"/>
      <c r="R64" s="514"/>
      <c r="S64" s="515"/>
    </row>
    <row r="65" spans="1:27" ht="90" customHeight="1">
      <c r="A65" s="493"/>
      <c r="B65" s="494"/>
      <c r="C65" s="494"/>
      <c r="D65" s="494"/>
      <c r="E65" s="494"/>
      <c r="F65" s="494"/>
      <c r="G65" s="494"/>
      <c r="H65" s="494"/>
      <c r="I65" s="494"/>
      <c r="J65" s="494"/>
      <c r="K65" s="494"/>
      <c r="L65" s="494"/>
      <c r="M65" s="494"/>
      <c r="N65" s="494"/>
      <c r="O65" s="494"/>
      <c r="P65" s="494"/>
      <c r="Q65" s="494"/>
      <c r="R65" s="494"/>
      <c r="S65" s="495"/>
    </row>
    <row r="66" spans="1:27" ht="30" customHeight="1">
      <c r="A66" s="501" t="s">
        <v>382</v>
      </c>
      <c r="B66" s="501"/>
      <c r="C66" s="420"/>
      <c r="D66" s="420"/>
      <c r="E66" s="420"/>
      <c r="F66" s="420"/>
      <c r="G66" s="420"/>
      <c r="H66" s="420"/>
      <c r="I66" s="71"/>
      <c r="J66" s="71"/>
      <c r="K66" s="71"/>
      <c r="L66" s="71"/>
      <c r="M66" s="71"/>
      <c r="N66" s="71"/>
      <c r="O66" s="71"/>
      <c r="P66" s="71"/>
      <c r="V66" s="543"/>
      <c r="W66" s="543"/>
      <c r="X66" s="543"/>
      <c r="Y66" s="543"/>
      <c r="Z66" s="543"/>
      <c r="AA66" s="543"/>
    </row>
    <row r="67" spans="1:27" ht="30" customHeight="1">
      <c r="A67" s="180"/>
      <c r="B67" s="180"/>
      <c r="C67" s="179"/>
      <c r="D67" s="179"/>
      <c r="E67" s="179"/>
      <c r="F67" s="179"/>
      <c r="G67" s="179"/>
      <c r="H67" s="179"/>
      <c r="I67" s="71"/>
      <c r="J67" s="71"/>
      <c r="K67" s="71"/>
      <c r="L67" s="71"/>
      <c r="M67" s="71"/>
      <c r="N67" s="71"/>
      <c r="O67" s="71"/>
      <c r="P67" s="71"/>
      <c r="V67" s="92"/>
      <c r="W67" s="91"/>
      <c r="X67" s="91"/>
      <c r="Y67" s="91"/>
      <c r="Z67" s="91"/>
      <c r="AA67" s="91"/>
    </row>
    <row r="68" spans="1:27" ht="16.5">
      <c r="A68" s="446" t="s">
        <v>381</v>
      </c>
      <c r="B68" s="447"/>
      <c r="C68" s="447"/>
      <c r="D68" s="447"/>
      <c r="E68" s="447"/>
      <c r="F68" s="447"/>
      <c r="G68" s="447"/>
      <c r="H68" s="448"/>
      <c r="I68" s="443" t="s">
        <v>380</v>
      </c>
      <c r="J68" s="71"/>
      <c r="K68" s="173"/>
      <c r="L68" s="178"/>
      <c r="M68" s="178"/>
      <c r="N68" s="71"/>
      <c r="O68" s="73"/>
      <c r="P68" s="73"/>
      <c r="R68" s="73"/>
      <c r="S68" s="73"/>
      <c r="V68" s="81"/>
      <c r="W68" s="80"/>
      <c r="X68" s="79"/>
      <c r="Y68" s="78"/>
      <c r="Z68" s="77"/>
      <c r="AA68" s="76"/>
    </row>
    <row r="69" spans="1:27" ht="16.5">
      <c r="A69" s="449" t="s">
        <v>379</v>
      </c>
      <c r="B69" s="450"/>
      <c r="C69" s="450"/>
      <c r="D69" s="450"/>
      <c r="E69" s="450"/>
      <c r="F69" s="450"/>
      <c r="G69" s="450"/>
      <c r="H69" s="451"/>
      <c r="I69" s="444"/>
      <c r="J69" s="71"/>
      <c r="K69" s="177" t="s">
        <v>378</v>
      </c>
      <c r="L69" s="177" t="s">
        <v>377</v>
      </c>
      <c r="M69" s="169"/>
      <c r="N69" s="169"/>
      <c r="O69" s="169"/>
      <c r="P69" s="169"/>
      <c r="Q69" s="169"/>
      <c r="R69" s="73"/>
      <c r="S69" s="73"/>
      <c r="V69" s="81"/>
      <c r="W69" s="80"/>
      <c r="X69" s="79"/>
      <c r="Y69" s="78"/>
      <c r="Z69" s="77"/>
      <c r="AA69" s="76"/>
    </row>
    <row r="70" spans="1:27" ht="14.25">
      <c r="A70" s="176" t="s">
        <v>376</v>
      </c>
      <c r="B70" s="441" t="s">
        <v>375</v>
      </c>
      <c r="C70" s="441"/>
      <c r="D70" s="441" t="s">
        <v>67</v>
      </c>
      <c r="E70" s="441"/>
      <c r="F70" s="442" t="s">
        <v>374</v>
      </c>
      <c r="G70" s="442"/>
      <c r="H70" s="442"/>
      <c r="I70" s="445"/>
      <c r="J70" s="71"/>
      <c r="K70" s="175"/>
      <c r="L70" s="174">
        <v>606179306</v>
      </c>
      <c r="M70" s="173" t="s">
        <v>373</v>
      </c>
      <c r="N70" s="172"/>
      <c r="O70" s="73"/>
      <c r="P70" s="73"/>
      <c r="R70" s="73"/>
      <c r="S70" s="73"/>
      <c r="V70" s="81"/>
      <c r="W70" s="80"/>
      <c r="X70" s="79"/>
      <c r="Y70" s="78"/>
      <c r="Z70" s="77"/>
      <c r="AA70" s="76"/>
    </row>
    <row r="71" spans="1:27" ht="14.25">
      <c r="A71" s="171"/>
      <c r="B71" s="452" t="s">
        <v>372</v>
      </c>
      <c r="C71" s="453"/>
      <c r="D71" s="452" t="s">
        <v>32</v>
      </c>
      <c r="E71" s="453"/>
      <c r="F71" s="456">
        <v>44594</v>
      </c>
      <c r="G71" s="457"/>
      <c r="H71" s="458"/>
      <c r="I71" s="170" t="s">
        <v>364</v>
      </c>
      <c r="J71" s="71"/>
      <c r="K71" s="169"/>
      <c r="L71" s="430" t="s">
        <v>371</v>
      </c>
      <c r="M71" s="430"/>
      <c r="N71" s="430"/>
      <c r="O71" s="169"/>
      <c r="P71" s="169"/>
      <c r="Q71" s="168"/>
      <c r="R71" s="73"/>
      <c r="S71" s="73"/>
      <c r="V71" s="81"/>
      <c r="W71" s="80"/>
      <c r="X71" s="79"/>
      <c r="Y71" s="78"/>
      <c r="Z71" s="77"/>
      <c r="AA71" s="76"/>
    </row>
    <row r="72" spans="1:27" ht="14.25">
      <c r="A72" s="167"/>
      <c r="B72" s="454" t="s">
        <v>370</v>
      </c>
      <c r="C72" s="455"/>
      <c r="D72" s="454" t="s">
        <v>369</v>
      </c>
      <c r="E72" s="455"/>
      <c r="F72" s="459"/>
      <c r="G72" s="460"/>
      <c r="H72" s="461"/>
      <c r="I72" s="166"/>
      <c r="J72" s="71"/>
      <c r="K72" s="148" t="s">
        <v>368</v>
      </c>
      <c r="L72" s="147" t="s">
        <v>367</v>
      </c>
      <c r="M72" s="165" t="s">
        <v>366</v>
      </c>
      <c r="N72" s="144"/>
      <c r="O72" s="145"/>
      <c r="P72" s="145"/>
      <c r="Q72" s="144"/>
      <c r="R72" s="73"/>
      <c r="S72" s="73"/>
      <c r="V72" s="81"/>
      <c r="W72" s="80"/>
      <c r="X72" s="79"/>
      <c r="Y72" s="78"/>
      <c r="Z72" s="77"/>
      <c r="AA72" s="76"/>
    </row>
    <row r="73" spans="1:27" ht="15" customHeight="1">
      <c r="A73" s="143">
        <v>25724</v>
      </c>
      <c r="B73" s="462" t="s">
        <v>365</v>
      </c>
      <c r="C73" s="463"/>
      <c r="D73" s="462" t="s">
        <v>255</v>
      </c>
      <c r="E73" s="463"/>
      <c r="F73" s="464">
        <v>45194</v>
      </c>
      <c r="G73" s="465"/>
      <c r="H73" s="466"/>
      <c r="I73" s="164" t="s">
        <v>364</v>
      </c>
      <c r="J73" s="71"/>
      <c r="K73" s="142" t="s">
        <v>363</v>
      </c>
      <c r="L73" s="141" t="s">
        <v>362</v>
      </c>
      <c r="M73" s="140" t="s">
        <v>361</v>
      </c>
      <c r="N73" s="138"/>
      <c r="O73" s="139"/>
      <c r="P73" s="139"/>
      <c r="Q73" s="138"/>
      <c r="R73" s="73"/>
      <c r="S73" s="73"/>
      <c r="V73" s="81"/>
      <c r="W73" s="80"/>
      <c r="X73" s="79"/>
      <c r="Y73" s="78"/>
      <c r="Z73" s="77"/>
      <c r="AA73" s="76"/>
    </row>
    <row r="74" spans="1:27" ht="15" customHeight="1">
      <c r="A74" s="143"/>
      <c r="B74" s="462"/>
      <c r="C74" s="463"/>
      <c r="D74" s="462"/>
      <c r="E74" s="463"/>
      <c r="F74" s="468"/>
      <c r="G74" s="465"/>
      <c r="H74" s="466"/>
      <c r="I74" s="136"/>
      <c r="J74" s="71"/>
      <c r="K74" s="148" t="s">
        <v>360</v>
      </c>
      <c r="L74" s="147" t="s">
        <v>359</v>
      </c>
      <c r="M74" s="146" t="s">
        <v>358</v>
      </c>
      <c r="N74" s="144"/>
      <c r="O74" s="145"/>
      <c r="P74" s="145"/>
      <c r="Q74" s="144"/>
      <c r="R74" s="73"/>
      <c r="S74" s="73"/>
      <c r="V74" s="81"/>
      <c r="W74" s="80"/>
      <c r="X74" s="79"/>
      <c r="Y74" s="78"/>
      <c r="Z74" s="77"/>
      <c r="AA74" s="76"/>
    </row>
    <row r="75" spans="1:27" ht="15" customHeight="1">
      <c r="A75" s="143"/>
      <c r="B75" s="462"/>
      <c r="C75" s="463"/>
      <c r="D75" s="462"/>
      <c r="E75" s="463"/>
      <c r="F75" s="468"/>
      <c r="G75" s="465"/>
      <c r="H75" s="466"/>
      <c r="I75" s="136"/>
      <c r="J75" s="71"/>
      <c r="K75" s="142" t="s">
        <v>357</v>
      </c>
      <c r="L75" s="141" t="s">
        <v>356</v>
      </c>
      <c r="M75" s="140" t="s">
        <v>355</v>
      </c>
      <c r="N75" s="138"/>
      <c r="O75" s="139"/>
      <c r="P75" s="139"/>
      <c r="Q75" s="138"/>
      <c r="R75" s="73"/>
      <c r="S75" s="73"/>
      <c r="V75" s="81"/>
      <c r="W75" s="80"/>
      <c r="X75" s="79"/>
      <c r="Y75" s="78"/>
      <c r="Z75" s="77"/>
      <c r="AA75" s="76"/>
    </row>
    <row r="76" spans="1:27" ht="15" customHeight="1">
      <c r="A76" s="143"/>
      <c r="B76" s="462"/>
      <c r="C76" s="463"/>
      <c r="D76" s="462"/>
      <c r="E76" s="463"/>
      <c r="F76" s="468"/>
      <c r="G76" s="465"/>
      <c r="H76" s="466"/>
      <c r="I76" s="136"/>
      <c r="J76" s="71"/>
      <c r="K76" s="148" t="s">
        <v>354</v>
      </c>
      <c r="L76" s="147" t="s">
        <v>353</v>
      </c>
      <c r="M76" s="146" t="s">
        <v>352</v>
      </c>
      <c r="N76" s="144"/>
      <c r="O76" s="145"/>
      <c r="P76" s="145"/>
      <c r="Q76" s="144"/>
      <c r="R76" s="73"/>
      <c r="S76" s="73"/>
      <c r="V76" s="81"/>
      <c r="W76" s="80"/>
      <c r="X76" s="79"/>
      <c r="Y76" s="78"/>
      <c r="Z76" s="77"/>
      <c r="AA76" s="76"/>
    </row>
    <row r="77" spans="1:27" ht="15" customHeight="1">
      <c r="A77" s="143"/>
      <c r="B77" s="462"/>
      <c r="C77" s="463"/>
      <c r="D77" s="462"/>
      <c r="E77" s="463"/>
      <c r="F77" s="468"/>
      <c r="G77" s="465"/>
      <c r="H77" s="466"/>
      <c r="I77" s="136"/>
      <c r="J77" s="71"/>
      <c r="K77" s="142" t="s">
        <v>351</v>
      </c>
      <c r="L77" s="141" t="s">
        <v>350</v>
      </c>
      <c r="M77" s="140" t="s">
        <v>349</v>
      </c>
      <c r="N77" s="138"/>
      <c r="O77" s="139"/>
      <c r="P77" s="139"/>
      <c r="Q77" s="138"/>
      <c r="R77" s="73"/>
      <c r="S77" s="73"/>
      <c r="V77" s="81"/>
      <c r="W77" s="80"/>
      <c r="X77" s="79"/>
      <c r="Y77" s="78"/>
      <c r="Z77" s="77"/>
      <c r="AA77" s="76"/>
    </row>
    <row r="78" spans="1:27" ht="15" customHeight="1">
      <c r="A78" s="143"/>
      <c r="B78" s="462"/>
      <c r="C78" s="463"/>
      <c r="D78" s="462"/>
      <c r="E78" s="463"/>
      <c r="F78" s="468"/>
      <c r="G78" s="465"/>
      <c r="H78" s="466"/>
      <c r="I78" s="136"/>
      <c r="J78" s="71"/>
      <c r="K78" s="148" t="s">
        <v>348</v>
      </c>
      <c r="L78" s="147" t="s">
        <v>347</v>
      </c>
      <c r="M78" s="146" t="s">
        <v>346</v>
      </c>
      <c r="N78" s="144"/>
      <c r="O78" s="145"/>
      <c r="P78" s="145"/>
      <c r="Q78" s="144"/>
      <c r="R78" s="73"/>
      <c r="S78" s="73"/>
      <c r="V78" s="81"/>
      <c r="W78" s="80"/>
      <c r="X78" s="79"/>
      <c r="Y78" s="78"/>
      <c r="Z78" s="77"/>
      <c r="AA78" s="76"/>
    </row>
    <row r="79" spans="1:27" ht="15" customHeight="1">
      <c r="A79" s="143"/>
      <c r="B79" s="462"/>
      <c r="C79" s="463"/>
      <c r="D79" s="462"/>
      <c r="E79" s="463"/>
      <c r="F79" s="468"/>
      <c r="G79" s="465"/>
      <c r="H79" s="466"/>
      <c r="I79" s="163"/>
      <c r="J79" s="71"/>
      <c r="K79" s="142" t="s">
        <v>345</v>
      </c>
      <c r="L79" s="141" t="s">
        <v>344</v>
      </c>
      <c r="M79" s="140" t="s">
        <v>343</v>
      </c>
      <c r="N79" s="138"/>
      <c r="O79" s="139"/>
      <c r="P79" s="139"/>
      <c r="Q79" s="138"/>
      <c r="R79" s="73"/>
      <c r="S79" s="73"/>
      <c r="V79" s="81"/>
      <c r="W79" s="80"/>
      <c r="X79" s="79"/>
      <c r="Y79" s="78"/>
      <c r="Z79" s="77"/>
      <c r="AA79" s="76"/>
    </row>
    <row r="80" spans="1:27" ht="15" customHeight="1">
      <c r="A80" s="143"/>
      <c r="B80" s="462"/>
      <c r="C80" s="463"/>
      <c r="D80" s="462"/>
      <c r="E80" s="463"/>
      <c r="F80" s="468"/>
      <c r="G80" s="465"/>
      <c r="H80" s="466"/>
      <c r="I80" s="136"/>
      <c r="J80" s="71"/>
      <c r="K80" s="148" t="s">
        <v>342</v>
      </c>
      <c r="L80" s="147" t="s">
        <v>341</v>
      </c>
      <c r="M80" s="146" t="s">
        <v>340</v>
      </c>
      <c r="N80" s="144"/>
      <c r="O80" s="145"/>
      <c r="P80" s="145"/>
      <c r="Q80" s="144"/>
      <c r="R80" s="73"/>
      <c r="S80" s="73"/>
      <c r="V80" s="81"/>
      <c r="W80" s="80"/>
      <c r="X80" s="79"/>
      <c r="Y80" s="78"/>
      <c r="Z80" s="77"/>
      <c r="AA80" s="76"/>
    </row>
    <row r="81" spans="1:27" ht="15" customHeight="1">
      <c r="A81" s="143"/>
      <c r="B81" s="162"/>
      <c r="C81" s="161"/>
      <c r="D81" s="162"/>
      <c r="E81" s="161"/>
      <c r="F81" s="160"/>
      <c r="G81" s="159"/>
      <c r="H81" s="158"/>
      <c r="I81" s="136"/>
      <c r="J81" s="71"/>
      <c r="K81" s="142" t="s">
        <v>339</v>
      </c>
      <c r="L81" s="141" t="s">
        <v>338</v>
      </c>
      <c r="M81" s="140" t="s">
        <v>337</v>
      </c>
      <c r="N81" s="138"/>
      <c r="O81" s="139"/>
      <c r="P81" s="139"/>
      <c r="Q81" s="138"/>
      <c r="R81" s="73"/>
      <c r="S81" s="73"/>
      <c r="V81" s="81"/>
      <c r="W81" s="80"/>
      <c r="X81" s="79"/>
      <c r="Y81" s="78"/>
      <c r="Z81" s="77"/>
      <c r="AA81" s="76"/>
    </row>
    <row r="82" spans="1:27" ht="15" customHeight="1">
      <c r="A82" s="143"/>
      <c r="B82" s="462"/>
      <c r="C82" s="463"/>
      <c r="D82" s="462"/>
      <c r="E82" s="463"/>
      <c r="F82" s="468"/>
      <c r="G82" s="465"/>
      <c r="H82" s="466"/>
      <c r="I82" s="136"/>
      <c r="J82" s="71"/>
      <c r="K82" s="155" t="s">
        <v>336</v>
      </c>
      <c r="L82" s="157" t="s">
        <v>335</v>
      </c>
      <c r="M82" s="156" t="s">
        <v>334</v>
      </c>
      <c r="N82" s="149"/>
      <c r="O82" s="150"/>
      <c r="P82" s="150"/>
      <c r="Q82" s="149"/>
      <c r="R82" s="73"/>
      <c r="S82" s="73"/>
      <c r="V82" s="81"/>
      <c r="W82" s="80"/>
      <c r="X82" s="79"/>
      <c r="Y82" s="78"/>
      <c r="Z82" s="77"/>
      <c r="AA82" s="76"/>
    </row>
    <row r="83" spans="1:27" ht="15" customHeight="1">
      <c r="A83" s="143"/>
      <c r="B83" s="462"/>
      <c r="C83" s="463"/>
      <c r="D83" s="462"/>
      <c r="E83" s="463"/>
      <c r="F83" s="468"/>
      <c r="G83" s="465"/>
      <c r="H83" s="466"/>
      <c r="I83" s="136"/>
      <c r="J83" s="71"/>
      <c r="K83" s="155"/>
      <c r="L83" s="154" t="s">
        <v>333</v>
      </c>
      <c r="M83" s="153" t="s">
        <v>332</v>
      </c>
      <c r="N83" s="152"/>
      <c r="O83" s="151"/>
      <c r="P83" s="150"/>
      <c r="Q83" s="149"/>
      <c r="R83" s="73"/>
      <c r="S83" s="73"/>
      <c r="V83" s="81"/>
      <c r="W83" s="80"/>
      <c r="X83" s="79"/>
      <c r="Y83" s="78"/>
      <c r="Z83" s="77"/>
      <c r="AA83" s="76"/>
    </row>
    <row r="84" spans="1:27" ht="15" customHeight="1">
      <c r="A84" s="143"/>
      <c r="B84" s="462"/>
      <c r="C84" s="463"/>
      <c r="D84" s="462"/>
      <c r="E84" s="463"/>
      <c r="F84" s="468"/>
      <c r="G84" s="465"/>
      <c r="H84" s="466"/>
      <c r="I84" s="136"/>
      <c r="J84" s="71"/>
      <c r="K84" s="142" t="s">
        <v>331</v>
      </c>
      <c r="L84" s="141" t="s">
        <v>330</v>
      </c>
      <c r="M84" s="140" t="s">
        <v>329</v>
      </c>
      <c r="N84" s="138"/>
      <c r="O84" s="139"/>
      <c r="P84" s="139"/>
      <c r="Q84" s="138"/>
      <c r="R84" s="73"/>
      <c r="S84" s="73"/>
      <c r="V84" s="81"/>
      <c r="W84" s="80"/>
      <c r="X84" s="79"/>
      <c r="Y84" s="78"/>
      <c r="Z84" s="77"/>
      <c r="AA84" s="76"/>
    </row>
    <row r="85" spans="1:27" ht="15" customHeight="1">
      <c r="A85" s="143"/>
      <c r="B85" s="462"/>
      <c r="C85" s="463"/>
      <c r="D85" s="462"/>
      <c r="E85" s="463"/>
      <c r="F85" s="464"/>
      <c r="G85" s="465"/>
      <c r="H85" s="466"/>
      <c r="I85" s="136"/>
      <c r="J85" s="71"/>
      <c r="K85" s="148" t="s">
        <v>328</v>
      </c>
      <c r="L85" s="147" t="s">
        <v>327</v>
      </c>
      <c r="M85" s="146" t="s">
        <v>326</v>
      </c>
      <c r="N85" s="144"/>
      <c r="O85" s="145"/>
      <c r="P85" s="145"/>
      <c r="Q85" s="144"/>
      <c r="R85" s="73"/>
      <c r="S85" s="73"/>
      <c r="V85" s="81"/>
      <c r="W85" s="80"/>
      <c r="X85" s="79"/>
      <c r="Y85" s="78"/>
      <c r="Z85" s="77"/>
      <c r="AA85" s="76"/>
    </row>
    <row r="86" spans="1:27" ht="15" customHeight="1">
      <c r="A86" s="143"/>
      <c r="B86" s="462"/>
      <c r="C86" s="463"/>
      <c r="D86" s="462"/>
      <c r="E86" s="463"/>
      <c r="F86" s="468"/>
      <c r="G86" s="465"/>
      <c r="H86" s="466"/>
      <c r="I86" s="136"/>
      <c r="J86" s="71"/>
      <c r="K86" s="142" t="s">
        <v>325</v>
      </c>
      <c r="L86" s="141" t="s">
        <v>324</v>
      </c>
      <c r="M86" s="140" t="s">
        <v>323</v>
      </c>
      <c r="N86" s="138"/>
      <c r="O86" s="139"/>
      <c r="P86" s="139"/>
      <c r="Q86" s="138"/>
      <c r="R86" s="73"/>
      <c r="S86" s="73"/>
      <c r="V86" s="81"/>
      <c r="W86" s="80"/>
      <c r="X86" s="79"/>
      <c r="Y86" s="78"/>
      <c r="Z86" s="77"/>
      <c r="AA86" s="76"/>
    </row>
    <row r="87" spans="1:27" ht="15" customHeight="1">
      <c r="A87" s="137"/>
      <c r="B87" s="462"/>
      <c r="C87" s="463"/>
      <c r="D87" s="462"/>
      <c r="E87" s="463"/>
      <c r="F87" s="464"/>
      <c r="G87" s="465"/>
      <c r="H87" s="466"/>
      <c r="I87" s="136"/>
      <c r="J87" s="71"/>
      <c r="K87" s="133"/>
      <c r="L87" s="132"/>
      <c r="M87" s="131"/>
      <c r="N87" s="129"/>
      <c r="O87" s="130"/>
      <c r="P87" s="130"/>
      <c r="Q87" s="129"/>
      <c r="R87" s="73"/>
      <c r="S87" s="73"/>
      <c r="V87" s="81"/>
      <c r="W87" s="80"/>
      <c r="X87" s="79"/>
      <c r="Y87" s="78"/>
      <c r="Z87" s="77"/>
      <c r="AA87" s="76"/>
    </row>
    <row r="88" spans="1:27" ht="15" customHeight="1">
      <c r="A88" s="135"/>
      <c r="B88" s="491"/>
      <c r="C88" s="492"/>
      <c r="D88" s="491"/>
      <c r="E88" s="492"/>
      <c r="F88" s="477"/>
      <c r="G88" s="478"/>
      <c r="H88" s="479"/>
      <c r="I88" s="134"/>
      <c r="J88" s="71"/>
      <c r="K88" s="133"/>
      <c r="L88" s="132"/>
      <c r="M88" s="131"/>
      <c r="N88" s="129"/>
      <c r="O88" s="130"/>
      <c r="P88" s="130"/>
      <c r="Q88" s="129"/>
      <c r="R88" s="73"/>
      <c r="S88" s="73"/>
      <c r="V88" s="81"/>
      <c r="W88" s="80"/>
      <c r="X88" s="79"/>
      <c r="Y88" s="78"/>
      <c r="Z88" s="77"/>
      <c r="AA88" s="76"/>
    </row>
    <row r="89" spans="1:27">
      <c r="A89" s="71"/>
      <c r="B89" s="71"/>
      <c r="C89" s="71"/>
      <c r="D89" s="71"/>
      <c r="E89" s="71"/>
      <c r="F89" s="71"/>
      <c r="G89" s="71"/>
      <c r="H89" s="71"/>
      <c r="I89" s="71"/>
      <c r="J89" s="71"/>
      <c r="K89" s="73"/>
      <c r="L89" s="71"/>
      <c r="M89" s="71"/>
      <c r="N89" s="71"/>
      <c r="O89" s="73"/>
      <c r="P89" s="73"/>
      <c r="R89" s="73"/>
      <c r="S89" s="73"/>
      <c r="V89" s="81"/>
      <c r="W89" s="80"/>
      <c r="X89" s="79"/>
      <c r="Y89" s="78"/>
      <c r="Z89" s="77"/>
      <c r="AA89" s="76"/>
    </row>
    <row r="90" spans="1:27" hidden="1">
      <c r="A90" s="71"/>
      <c r="B90" s="71"/>
      <c r="C90" s="71"/>
      <c r="D90" s="71"/>
      <c r="E90" s="71"/>
      <c r="F90" s="71"/>
      <c r="G90" s="71"/>
      <c r="H90" s="71"/>
      <c r="I90" s="71"/>
      <c r="J90" s="71"/>
      <c r="K90" s="73"/>
      <c r="L90" s="71"/>
      <c r="M90" s="71"/>
      <c r="N90" s="116"/>
      <c r="O90" s="116"/>
      <c r="P90" s="73"/>
      <c r="R90" s="73"/>
      <c r="S90" s="73"/>
      <c r="V90" s="81"/>
      <c r="W90" s="80"/>
      <c r="X90" s="79"/>
      <c r="Y90" s="77"/>
      <c r="Z90" s="77"/>
      <c r="AA90" s="76"/>
    </row>
    <row r="91" spans="1:27" hidden="1">
      <c r="A91" s="128" t="s">
        <v>322</v>
      </c>
      <c r="B91" s="71"/>
      <c r="C91" s="71"/>
      <c r="D91" s="71"/>
      <c r="E91" s="71"/>
      <c r="F91" s="71"/>
      <c r="G91" s="71"/>
      <c r="H91" s="71"/>
      <c r="I91" s="116"/>
      <c r="J91" s="116"/>
      <c r="K91" s="128" t="s">
        <v>322</v>
      </c>
      <c r="L91" s="71"/>
      <c r="M91" s="116"/>
      <c r="N91" s="116"/>
      <c r="O91" s="116"/>
      <c r="P91" s="73"/>
      <c r="R91" s="73"/>
      <c r="S91" s="73"/>
      <c r="V91" s="81"/>
      <c r="W91" s="80"/>
      <c r="X91" s="79"/>
      <c r="Y91" s="77"/>
      <c r="Z91" s="77"/>
      <c r="AA91" s="76"/>
    </row>
    <row r="92" spans="1:27" hidden="1">
      <c r="A92" s="118" t="s">
        <v>320</v>
      </c>
      <c r="B92" s="127" t="s">
        <v>321</v>
      </c>
      <c r="C92" s="71"/>
      <c r="D92" s="71"/>
      <c r="E92" s="71"/>
      <c r="F92" s="71"/>
      <c r="G92" s="71"/>
      <c r="H92" s="71"/>
      <c r="I92" s="116"/>
      <c r="J92" s="116"/>
      <c r="K92" s="118" t="s">
        <v>320</v>
      </c>
      <c r="L92" s="127" t="s">
        <v>321</v>
      </c>
      <c r="M92" s="116"/>
      <c r="N92" s="116"/>
      <c r="O92" s="116"/>
      <c r="P92" s="115"/>
      <c r="R92" s="73"/>
      <c r="S92" s="73"/>
      <c r="V92" s="81"/>
      <c r="W92" s="80"/>
      <c r="X92" s="79"/>
      <c r="Y92" s="126"/>
      <c r="Z92" s="77"/>
      <c r="AA92" s="76"/>
    </row>
    <row r="93" spans="1:27" ht="15.75" hidden="1" customHeight="1">
      <c r="A93" s="117">
        <f>A12</f>
        <v>22958</v>
      </c>
      <c r="B93" s="124" t="s">
        <v>320</v>
      </c>
      <c r="C93" s="71"/>
      <c r="D93" s="71"/>
      <c r="E93" s="71"/>
      <c r="F93" s="71"/>
      <c r="G93" s="71"/>
      <c r="H93" s="71"/>
      <c r="I93" s="116"/>
      <c r="J93" s="116"/>
      <c r="K93" s="117">
        <f>K12</f>
        <v>20738</v>
      </c>
      <c r="L93" s="124" t="s">
        <v>320</v>
      </c>
      <c r="M93" s="116"/>
      <c r="N93" s="116"/>
      <c r="O93" s="116"/>
      <c r="P93" s="115" t="s">
        <v>75</v>
      </c>
      <c r="R93" s="73"/>
      <c r="S93" s="73"/>
      <c r="V93" s="81"/>
      <c r="W93" s="80"/>
      <c r="X93" s="79"/>
      <c r="Y93" s="78"/>
      <c r="Z93" s="77"/>
      <c r="AA93" s="76"/>
    </row>
    <row r="94" spans="1:27" ht="15.75" hidden="1" customHeight="1">
      <c r="A94" s="118" t="s">
        <v>320</v>
      </c>
      <c r="B94" s="125">
        <f>D57</f>
        <v>0</v>
      </c>
      <c r="C94" s="71"/>
      <c r="D94" s="71"/>
      <c r="E94" s="71"/>
      <c r="F94" s="71"/>
      <c r="G94" s="71"/>
      <c r="H94" s="71"/>
      <c r="I94" s="116"/>
      <c r="J94" s="116"/>
      <c r="K94" s="118" t="s">
        <v>320</v>
      </c>
      <c r="L94" s="122">
        <f>N57</f>
        <v>0</v>
      </c>
      <c r="M94" s="116"/>
      <c r="N94" s="116"/>
      <c r="O94" s="116"/>
      <c r="P94" s="115" t="s">
        <v>87</v>
      </c>
      <c r="R94" s="73"/>
      <c r="S94" s="73"/>
      <c r="V94" s="81"/>
      <c r="W94" s="80"/>
      <c r="X94" s="79"/>
      <c r="Y94" s="78"/>
      <c r="Z94" s="77"/>
      <c r="AA94" s="76"/>
    </row>
    <row r="95" spans="1:27" ht="15.75" hidden="1" customHeight="1">
      <c r="A95" s="117">
        <f>A17</f>
        <v>13361</v>
      </c>
      <c r="B95" s="121" t="s">
        <v>320</v>
      </c>
      <c r="I95" s="116"/>
      <c r="J95" s="116"/>
      <c r="K95" s="117">
        <f>K17</f>
        <v>25724</v>
      </c>
      <c r="L95" s="121" t="s">
        <v>320</v>
      </c>
      <c r="M95" s="116"/>
      <c r="N95" s="116"/>
      <c r="O95" s="116"/>
      <c r="P95" s="115" t="s">
        <v>83</v>
      </c>
      <c r="R95" s="73"/>
      <c r="S95" s="106"/>
      <c r="V95" s="81"/>
      <c r="W95" s="80"/>
      <c r="X95" s="79"/>
      <c r="Y95" s="78"/>
      <c r="Z95" s="77"/>
      <c r="AA95" s="76"/>
    </row>
    <row r="96" spans="1:27" ht="15.75" hidden="1" customHeight="1">
      <c r="A96" s="118" t="s">
        <v>320</v>
      </c>
      <c r="B96" s="120">
        <f>I57</f>
        <v>0</v>
      </c>
      <c r="I96" s="116"/>
      <c r="J96" s="116"/>
      <c r="K96" s="118" t="s">
        <v>320</v>
      </c>
      <c r="L96" s="119">
        <f>S57</f>
        <v>0</v>
      </c>
      <c r="M96" s="116"/>
      <c r="N96" s="116"/>
      <c r="O96" s="116"/>
      <c r="P96" s="115" t="s">
        <v>79</v>
      </c>
      <c r="R96" s="73"/>
      <c r="S96" s="106"/>
      <c r="V96" s="81"/>
      <c r="W96" s="80"/>
      <c r="X96" s="79"/>
      <c r="Y96" s="78"/>
      <c r="Z96" s="77"/>
      <c r="AA96" s="76"/>
    </row>
    <row r="97" spans="1:27" ht="15.75" hidden="1" customHeight="1">
      <c r="A97" s="117">
        <f>A22</f>
        <v>4389</v>
      </c>
      <c r="B97" s="124" t="s">
        <v>320</v>
      </c>
      <c r="I97" s="116"/>
      <c r="J97" s="116"/>
      <c r="K97" s="117">
        <f>K22</f>
        <v>17966</v>
      </c>
      <c r="L97" s="124" t="s">
        <v>320</v>
      </c>
      <c r="M97" s="116"/>
      <c r="N97" s="116"/>
      <c r="O97" s="116"/>
      <c r="P97" s="115" t="s">
        <v>109</v>
      </c>
      <c r="R97" s="73"/>
      <c r="V97" s="105"/>
      <c r="W97" s="80"/>
      <c r="X97" s="79"/>
      <c r="Y97" s="77"/>
      <c r="Z97" s="105"/>
    </row>
    <row r="98" spans="1:27" ht="15.75" hidden="1" customHeight="1">
      <c r="A98" s="118" t="s">
        <v>320</v>
      </c>
      <c r="B98" s="123">
        <f>D58</f>
        <v>0</v>
      </c>
      <c r="I98" s="116"/>
      <c r="J98" s="116"/>
      <c r="K98" s="118" t="s">
        <v>320</v>
      </c>
      <c r="L98" s="122">
        <f>N58</f>
        <v>0</v>
      </c>
      <c r="M98" s="116"/>
      <c r="N98" s="116"/>
      <c r="O98" s="116"/>
      <c r="P98" s="115" t="s">
        <v>93</v>
      </c>
      <c r="R98" s="73"/>
      <c r="V98" s="105"/>
      <c r="W98" s="80"/>
      <c r="X98" s="79"/>
      <c r="Y98" s="77"/>
      <c r="Z98" s="105"/>
    </row>
    <row r="99" spans="1:27" ht="15.75" hidden="1" customHeight="1">
      <c r="A99" s="117">
        <f>A27</f>
        <v>10207</v>
      </c>
      <c r="B99" s="121" t="s">
        <v>320</v>
      </c>
      <c r="I99" s="116"/>
      <c r="J99" s="116"/>
      <c r="K99" s="117">
        <f>K27</f>
        <v>20739</v>
      </c>
      <c r="L99" s="121" t="s">
        <v>320</v>
      </c>
      <c r="M99" s="116"/>
      <c r="N99" s="116"/>
      <c r="O99" s="116"/>
      <c r="P99" s="115" t="s">
        <v>90</v>
      </c>
      <c r="R99" s="73"/>
      <c r="V99" s="105"/>
      <c r="W99" s="80"/>
      <c r="X99" s="79"/>
      <c r="Y99" s="77"/>
      <c r="Z99" s="105"/>
    </row>
    <row r="100" spans="1:27" ht="15.75" hidden="1" customHeight="1">
      <c r="A100" s="118" t="s">
        <v>320</v>
      </c>
      <c r="B100" s="120">
        <f>I58</f>
        <v>0</v>
      </c>
      <c r="I100" s="116"/>
      <c r="J100" s="116"/>
      <c r="K100" s="118" t="s">
        <v>320</v>
      </c>
      <c r="L100" s="119">
        <f>S58</f>
        <v>0</v>
      </c>
      <c r="M100" s="116"/>
      <c r="N100" s="116"/>
      <c r="O100" s="116"/>
      <c r="P100" s="115" t="s">
        <v>102</v>
      </c>
      <c r="R100" s="73"/>
      <c r="V100" s="105"/>
      <c r="W100" s="80"/>
      <c r="X100" s="79"/>
      <c r="Y100" s="77"/>
      <c r="Z100" s="105"/>
    </row>
    <row r="101" spans="1:27" ht="15.75" hidden="1" customHeight="1">
      <c r="A101" s="117">
        <f>A32</f>
        <v>836</v>
      </c>
      <c r="I101" s="116"/>
      <c r="J101" s="116"/>
      <c r="K101" s="117">
        <f>K32</f>
        <v>25350</v>
      </c>
      <c r="L101" s="116"/>
      <c r="M101" s="116"/>
      <c r="N101" s="116"/>
      <c r="O101" s="116"/>
      <c r="P101" s="115" t="s">
        <v>112</v>
      </c>
      <c r="R101" s="73"/>
      <c r="V101" s="105"/>
      <c r="W101" s="80"/>
      <c r="X101" s="79"/>
      <c r="Y101" s="77"/>
      <c r="Z101" s="105"/>
    </row>
    <row r="102" spans="1:27" ht="15.75" hidden="1" customHeight="1">
      <c r="A102" s="118" t="s">
        <v>320</v>
      </c>
      <c r="I102" s="116"/>
      <c r="J102" s="116"/>
      <c r="K102" s="118" t="s">
        <v>320</v>
      </c>
      <c r="L102" s="116"/>
      <c r="M102" s="116"/>
      <c r="N102" s="116"/>
      <c r="O102" s="116"/>
      <c r="P102" s="115" t="s">
        <v>105</v>
      </c>
      <c r="R102" s="73"/>
      <c r="V102" s="105"/>
      <c r="W102" s="80"/>
      <c r="X102" s="79"/>
      <c r="Y102" s="77"/>
      <c r="Z102" s="105"/>
    </row>
    <row r="103" spans="1:27" ht="15.75" hidden="1" customHeight="1">
      <c r="A103" s="117">
        <f>A37</f>
        <v>751</v>
      </c>
      <c r="I103" s="116"/>
      <c r="J103" s="116"/>
      <c r="K103" s="117">
        <f>K37</f>
        <v>20740</v>
      </c>
      <c r="L103" s="116"/>
      <c r="M103" s="116"/>
      <c r="N103" s="95"/>
      <c r="O103" s="71"/>
      <c r="P103" s="115" t="s">
        <v>3</v>
      </c>
      <c r="R103" s="73"/>
      <c r="V103" s="105"/>
      <c r="W103" s="80"/>
      <c r="X103" s="79"/>
      <c r="Y103" s="77"/>
      <c r="Z103" s="105"/>
    </row>
    <row r="104" spans="1:27" ht="14.25" hidden="1" customHeight="1">
      <c r="A104" s="113"/>
      <c r="B104" s="496" t="e">
        <f>DGET('3.dpB-prgB'!$A$106:$L$262,"celé",B93:C94)</f>
        <v>#NUM!</v>
      </c>
      <c r="C104" s="497"/>
      <c r="I104" s="112"/>
      <c r="J104" s="112"/>
      <c r="K104" s="112"/>
      <c r="L104" s="112"/>
      <c r="M104" s="95"/>
      <c r="N104" s="95"/>
      <c r="O104" s="71"/>
      <c r="P104" s="114"/>
      <c r="R104" s="73"/>
      <c r="V104" s="105"/>
      <c r="W104" s="80"/>
      <c r="X104" s="79"/>
      <c r="Y104" s="77"/>
      <c r="Z104" s="105"/>
    </row>
    <row r="105" spans="1:27" ht="14.25" hidden="1" customHeight="1">
      <c r="A105" s="113"/>
      <c r="I105" s="112"/>
      <c r="J105" s="112"/>
      <c r="K105" s="112"/>
      <c r="L105" s="112"/>
      <c r="M105" s="95"/>
      <c r="N105" s="71"/>
      <c r="O105" s="71"/>
      <c r="P105" s="111"/>
      <c r="R105" s="73"/>
      <c r="V105" s="105"/>
      <c r="W105" s="80"/>
      <c r="X105" s="79"/>
      <c r="Y105" s="77"/>
      <c r="Z105" s="105"/>
    </row>
    <row r="106" spans="1:27" ht="14.25" hidden="1" customHeight="1" thickBot="1">
      <c r="A106" s="110" t="s">
        <v>320</v>
      </c>
      <c r="B106" s="508" t="s">
        <v>319</v>
      </c>
      <c r="C106" s="508"/>
      <c r="D106" s="558" t="s">
        <v>318</v>
      </c>
      <c r="E106" s="558"/>
      <c r="F106" s="109"/>
      <c r="G106" s="555" t="s">
        <v>317</v>
      </c>
      <c r="H106" s="555"/>
      <c r="I106" s="555"/>
      <c r="J106" s="555"/>
      <c r="K106" s="434"/>
      <c r="L106" s="434"/>
      <c r="M106" s="71"/>
      <c r="N106" s="71"/>
      <c r="O106" s="71"/>
      <c r="P106" s="71"/>
      <c r="R106" s="73"/>
      <c r="S106" s="73"/>
      <c r="T106" s="105"/>
      <c r="U106" s="80"/>
      <c r="V106" s="79"/>
      <c r="W106" s="77"/>
      <c r="X106" s="105"/>
      <c r="Z106" s="71"/>
      <c r="AA106" s="71"/>
    </row>
    <row r="107" spans="1:27" ht="14.25" hidden="1" customHeight="1">
      <c r="A107" s="102">
        <v>22956</v>
      </c>
      <c r="B107" s="489" t="s">
        <v>316</v>
      </c>
      <c r="C107" s="490"/>
      <c r="D107" s="556" t="s">
        <v>315</v>
      </c>
      <c r="E107" s="557"/>
      <c r="F107" s="101"/>
      <c r="G107" s="435" t="str">
        <f t="shared" ref="G107:G138" si="0">CONCATENATE(B107," ",D107)</f>
        <v>ČECH Lubomír</v>
      </c>
      <c r="H107" s="435"/>
      <c r="I107" s="435"/>
      <c r="J107" s="435"/>
      <c r="K107" s="100" t="s">
        <v>314</v>
      </c>
      <c r="L107" s="95" t="s">
        <v>120</v>
      </c>
      <c r="M107" s="71"/>
      <c r="N107" s="71"/>
      <c r="O107" s="71"/>
      <c r="P107" s="71"/>
      <c r="R107" s="73"/>
      <c r="S107" s="73"/>
      <c r="T107" s="105"/>
      <c r="U107" s="80"/>
      <c r="V107" s="79"/>
      <c r="W107" s="77"/>
      <c r="X107" s="105"/>
      <c r="Z107" s="71"/>
      <c r="AA107" s="71"/>
    </row>
    <row r="108" spans="1:27" ht="14.25" hidden="1" customHeight="1">
      <c r="A108" s="102">
        <v>10207</v>
      </c>
      <c r="B108" s="469" t="s">
        <v>313</v>
      </c>
      <c r="C108" s="470"/>
      <c r="D108" s="473" t="s">
        <v>312</v>
      </c>
      <c r="E108" s="474"/>
      <c r="F108" s="101"/>
      <c r="G108" s="435" t="str">
        <f t="shared" si="0"/>
        <v>HABADA Jindřich</v>
      </c>
      <c r="H108" s="435"/>
      <c r="I108" s="435"/>
      <c r="J108" s="435"/>
      <c r="K108" s="100" t="s">
        <v>137</v>
      </c>
      <c r="L108" s="107" t="b">
        <f>IF(B3=B268,E268,IF(B3=B269,E269,IF(B3=B270,E270,IF(B3=B271,E271,IF(B3=B272,E272,IF(B3=B273,E273,IF(B3=B274,E274,IF(B3=B275,E275))))))))</f>
        <v>0</v>
      </c>
      <c r="M108" s="108"/>
      <c r="N108" s="108"/>
      <c r="O108" s="71"/>
      <c r="P108" s="71"/>
      <c r="R108" s="73"/>
      <c r="S108" s="73"/>
      <c r="T108" s="105"/>
      <c r="U108" s="80"/>
      <c r="V108" s="79"/>
      <c r="W108" s="77"/>
      <c r="X108" s="105"/>
      <c r="Z108" s="71"/>
      <c r="AA108" s="71"/>
    </row>
    <row r="109" spans="1:27" ht="14.25" hidden="1" customHeight="1">
      <c r="A109" s="102">
        <v>4389</v>
      </c>
      <c r="B109" s="469" t="s">
        <v>304</v>
      </c>
      <c r="C109" s="470"/>
      <c r="D109" s="473" t="s">
        <v>311</v>
      </c>
      <c r="E109" s="474"/>
      <c r="F109" s="101"/>
      <c r="G109" s="435" t="str">
        <f t="shared" si="0"/>
        <v>HNÁTEK Karel st.</v>
      </c>
      <c r="H109" s="435"/>
      <c r="I109" s="435"/>
      <c r="J109" s="435"/>
      <c r="K109" s="100" t="s">
        <v>136</v>
      </c>
      <c r="L109" s="107" t="str">
        <f>IF(B3=B276,E276,IF(B3=B277,E277,IF(B3=B278,E278,IF(B3=B279,E279,IF(B3=B280,E280,IF(B3=B281,E281,))))))</f>
        <v>Švarc Antonín</v>
      </c>
      <c r="M109" s="108"/>
      <c r="N109" s="108"/>
      <c r="O109" s="71"/>
      <c r="P109" s="71"/>
      <c r="R109" s="73"/>
      <c r="S109" s="73"/>
      <c r="T109" s="105"/>
      <c r="U109" s="80"/>
      <c r="V109" s="79"/>
      <c r="W109" s="77"/>
      <c r="X109" s="105"/>
      <c r="Z109" s="71"/>
      <c r="AA109" s="71"/>
    </row>
    <row r="110" spans="1:27" ht="14.25" hidden="1" customHeight="1">
      <c r="A110" s="102">
        <v>22958</v>
      </c>
      <c r="B110" s="469" t="s">
        <v>310</v>
      </c>
      <c r="C110" s="470"/>
      <c r="D110" s="473" t="s">
        <v>174</v>
      </c>
      <c r="E110" s="474"/>
      <c r="F110" s="101"/>
      <c r="G110" s="435" t="str">
        <f t="shared" si="0"/>
        <v>ŠTOČEK Jiří</v>
      </c>
      <c r="H110" s="435"/>
      <c r="I110" s="435"/>
      <c r="J110" s="435"/>
      <c r="K110" s="100" t="s">
        <v>135</v>
      </c>
      <c r="L110" s="95"/>
      <c r="M110" s="71"/>
      <c r="N110" s="71"/>
      <c r="O110" s="71"/>
      <c r="P110" s="71"/>
      <c r="R110" s="73"/>
      <c r="S110" s="73"/>
      <c r="T110" s="105"/>
      <c r="U110" s="80"/>
      <c r="V110" s="79"/>
      <c r="W110" s="77"/>
      <c r="X110" s="105"/>
      <c r="Z110" s="71"/>
      <c r="AA110" s="71"/>
    </row>
    <row r="111" spans="1:27" ht="14.25" hidden="1" customHeight="1">
      <c r="A111" s="102">
        <v>13361</v>
      </c>
      <c r="B111" s="469" t="s">
        <v>309</v>
      </c>
      <c r="C111" s="470"/>
      <c r="D111" s="473" t="s">
        <v>43</v>
      </c>
      <c r="E111" s="474"/>
      <c r="F111" s="101"/>
      <c r="G111" s="435" t="str">
        <f t="shared" si="0"/>
        <v>ŠTOCHL Martin</v>
      </c>
      <c r="H111" s="435"/>
      <c r="I111" s="435"/>
      <c r="J111" s="435"/>
      <c r="K111" s="100" t="s">
        <v>134</v>
      </c>
      <c r="L111" s="95" t="s">
        <v>308</v>
      </c>
      <c r="M111" s="71"/>
      <c r="N111" s="71"/>
      <c r="O111" s="71"/>
      <c r="P111" s="71"/>
      <c r="R111" s="73"/>
      <c r="S111" s="73"/>
      <c r="T111" s="105"/>
      <c r="U111" s="80"/>
      <c r="V111" s="79"/>
      <c r="W111" s="77"/>
      <c r="X111" s="105"/>
      <c r="Z111" s="71"/>
      <c r="AA111" s="71"/>
    </row>
    <row r="112" spans="1:27" ht="14.25" hidden="1" customHeight="1">
      <c r="A112" s="102">
        <v>836</v>
      </c>
      <c r="B112" s="469" t="s">
        <v>298</v>
      </c>
      <c r="C112" s="470"/>
      <c r="D112" s="473" t="s">
        <v>307</v>
      </c>
      <c r="E112" s="474"/>
      <c r="F112" s="101"/>
      <c r="G112" s="435" t="str">
        <f t="shared" si="0"/>
        <v>ŠVARC Antonín</v>
      </c>
      <c r="H112" s="435"/>
      <c r="I112" s="435"/>
      <c r="J112" s="435"/>
      <c r="K112" s="100" t="s">
        <v>133</v>
      </c>
      <c r="L112" s="107" t="str">
        <f>IF(L3=B268,E268,IF(L3=B269,E269,IF(L3=B270,E270,IF(L3=B271,E271,IF(L3=B272,E272,IF(L3=B273,E273,IF(L3=B274,E274,IF(L3=B275,E275,))))))))</f>
        <v>Kšír Petr</v>
      </c>
      <c r="M112" s="71"/>
      <c r="N112" s="71"/>
      <c r="O112" s="71"/>
      <c r="P112" s="71"/>
      <c r="R112" s="73"/>
      <c r="S112" s="73"/>
      <c r="T112" s="105"/>
      <c r="U112" s="80"/>
      <c r="V112" s="79"/>
      <c r="W112" s="77"/>
      <c r="X112" s="105"/>
      <c r="Z112" s="71"/>
      <c r="AA112" s="71"/>
    </row>
    <row r="113" spans="1:27" ht="14.25" hidden="1" customHeight="1">
      <c r="A113" s="102">
        <v>751</v>
      </c>
      <c r="B113" s="469" t="s">
        <v>306</v>
      </c>
      <c r="C113" s="470"/>
      <c r="D113" s="473" t="s">
        <v>176</v>
      </c>
      <c r="E113" s="474"/>
      <c r="F113" s="101"/>
      <c r="G113" s="435" t="str">
        <f t="shared" si="0"/>
        <v>TOMEŠ Miroslav</v>
      </c>
      <c r="H113" s="435"/>
      <c r="I113" s="435"/>
      <c r="J113" s="435"/>
      <c r="K113" s="100" t="s">
        <v>132</v>
      </c>
      <c r="L113" s="107">
        <f>IF(L3=B276,E276,IF(L3=B277,E277,IF(L3=B278,E278,IF(L3=B279,E279,IF(L3=B280,E280,IF(L3=B281,E281,))))))</f>
        <v>0</v>
      </c>
      <c r="M113" s="71"/>
      <c r="N113" s="71"/>
      <c r="O113" s="71"/>
      <c r="P113" s="71"/>
      <c r="R113" s="73"/>
      <c r="S113" s="73"/>
      <c r="T113" s="105"/>
      <c r="U113" s="80"/>
      <c r="V113" s="79"/>
      <c r="W113" s="77"/>
      <c r="X113" s="105"/>
      <c r="Z113" s="71"/>
      <c r="AA113" s="71"/>
    </row>
    <row r="114" spans="1:27" ht="14.25" hidden="1" customHeight="1">
      <c r="A114" s="102">
        <v>15292</v>
      </c>
      <c r="B114" s="469" t="s">
        <v>305</v>
      </c>
      <c r="C114" s="470"/>
      <c r="D114" s="473" t="s">
        <v>23</v>
      </c>
      <c r="E114" s="474"/>
      <c r="F114" s="101"/>
      <c r="G114" s="435" t="str">
        <f t="shared" si="0"/>
        <v>PLÁŠIL Bohumil</v>
      </c>
      <c r="H114" s="435"/>
      <c r="I114" s="435"/>
      <c r="J114" s="435"/>
      <c r="K114" s="100" t="s">
        <v>131</v>
      </c>
      <c r="L114" s="95"/>
      <c r="M114" s="71"/>
      <c r="N114" s="71"/>
      <c r="O114" s="71"/>
      <c r="P114" s="71"/>
      <c r="R114" s="73"/>
      <c r="S114" s="73"/>
      <c r="T114" s="105"/>
      <c r="U114" s="80"/>
      <c r="V114" s="79"/>
      <c r="W114" s="77"/>
      <c r="X114" s="105"/>
      <c r="Z114" s="71"/>
      <c r="AA114" s="71"/>
    </row>
    <row r="115" spans="1:27" ht="14.25" hidden="1" customHeight="1">
      <c r="A115" s="102"/>
      <c r="B115" s="480"/>
      <c r="C115" s="481"/>
      <c r="D115" s="473"/>
      <c r="E115" s="474"/>
      <c r="F115" s="101"/>
      <c r="G115" s="435" t="str">
        <f t="shared" si="0"/>
        <v xml:space="preserve"> </v>
      </c>
      <c r="H115" s="435"/>
      <c r="I115" s="435"/>
      <c r="J115" s="435"/>
      <c r="K115" s="100" t="s">
        <v>130</v>
      </c>
      <c r="L115" s="95"/>
      <c r="M115" s="71"/>
      <c r="N115" s="71"/>
      <c r="O115" s="71"/>
      <c r="P115" s="71"/>
      <c r="R115" s="73"/>
      <c r="S115" s="73"/>
      <c r="T115" s="105"/>
      <c r="U115" s="80"/>
      <c r="V115" s="79"/>
      <c r="W115" s="77"/>
      <c r="X115" s="105"/>
      <c r="Z115" s="71"/>
      <c r="AA115" s="71"/>
    </row>
    <row r="116" spans="1:27" ht="14.25" hidden="1" customHeight="1">
      <c r="A116" s="102"/>
      <c r="B116" s="480"/>
      <c r="C116" s="481"/>
      <c r="D116" s="473"/>
      <c r="E116" s="474"/>
      <c r="F116" s="101"/>
      <c r="G116" s="435" t="str">
        <f t="shared" si="0"/>
        <v xml:space="preserve"> </v>
      </c>
      <c r="H116" s="435"/>
      <c r="I116" s="435"/>
      <c r="J116" s="435"/>
      <c r="K116" s="100" t="s">
        <v>129</v>
      </c>
      <c r="L116" s="95"/>
      <c r="M116" s="71"/>
      <c r="N116" s="71"/>
      <c r="O116" s="71"/>
      <c r="P116" s="71"/>
      <c r="R116" s="73"/>
      <c r="S116" s="73"/>
      <c r="T116" s="105"/>
      <c r="U116" s="80"/>
      <c r="V116" s="79"/>
      <c r="W116" s="77"/>
      <c r="X116" s="105"/>
      <c r="Z116" s="71"/>
      <c r="AA116" s="71"/>
    </row>
    <row r="117" spans="1:27" ht="14.25" hidden="1" customHeight="1">
      <c r="A117" s="99">
        <v>10073</v>
      </c>
      <c r="B117" s="471" t="s">
        <v>304</v>
      </c>
      <c r="C117" s="472"/>
      <c r="D117" s="436" t="s">
        <v>303</v>
      </c>
      <c r="E117" s="437"/>
      <c r="F117" s="75"/>
      <c r="G117" s="434" t="str">
        <f t="shared" si="0"/>
        <v>HNÁTEK Karel ml.</v>
      </c>
      <c r="H117" s="434"/>
      <c r="I117" s="434"/>
      <c r="J117" s="434"/>
      <c r="K117" s="95" t="s">
        <v>302</v>
      </c>
      <c r="L117" s="95"/>
      <c r="M117" s="71"/>
      <c r="N117" s="71"/>
      <c r="O117" s="71"/>
      <c r="P117" s="71"/>
      <c r="R117" s="106"/>
      <c r="S117" s="73"/>
      <c r="T117" s="105"/>
      <c r="U117" s="80"/>
      <c r="V117" s="79"/>
      <c r="W117" s="77"/>
      <c r="X117" s="105"/>
      <c r="Z117" s="71"/>
      <c r="AA117" s="71"/>
    </row>
    <row r="118" spans="1:27" ht="14.25" hidden="1" customHeight="1">
      <c r="A118" s="99">
        <v>782</v>
      </c>
      <c r="B118" s="471" t="s">
        <v>301</v>
      </c>
      <c r="C118" s="472"/>
      <c r="D118" s="436" t="s">
        <v>176</v>
      </c>
      <c r="E118" s="437"/>
      <c r="F118" s="75"/>
      <c r="G118" s="434" t="str">
        <f t="shared" si="0"/>
        <v>MÁLEK Miroslav</v>
      </c>
      <c r="H118" s="434"/>
      <c r="I118" s="434"/>
      <c r="J118" s="434"/>
      <c r="K118" s="95" t="s">
        <v>137</v>
      </c>
      <c r="L118" s="95"/>
      <c r="M118" s="71"/>
      <c r="N118" s="71"/>
      <c r="O118" s="71"/>
      <c r="P118" s="71"/>
      <c r="R118" s="106"/>
      <c r="S118" s="73"/>
      <c r="T118" s="105"/>
      <c r="U118" s="105"/>
      <c r="V118" s="105"/>
      <c r="W118" s="105"/>
      <c r="X118" s="105"/>
      <c r="Z118" s="71"/>
      <c r="AA118" s="71"/>
    </row>
    <row r="119" spans="1:27" ht="14.25" hidden="1" customHeight="1">
      <c r="A119" s="99">
        <v>14500</v>
      </c>
      <c r="B119" s="471" t="s">
        <v>300</v>
      </c>
      <c r="C119" s="472"/>
      <c r="D119" s="436" t="s">
        <v>154</v>
      </c>
      <c r="E119" s="437"/>
      <c r="F119" s="75"/>
      <c r="G119" s="434" t="str">
        <f t="shared" si="0"/>
        <v>MICHÁLEK Jaroslav</v>
      </c>
      <c r="H119" s="434"/>
      <c r="I119" s="434"/>
      <c r="J119" s="434"/>
      <c r="K119" s="95" t="s">
        <v>136</v>
      </c>
      <c r="L119" s="95"/>
      <c r="M119" s="71"/>
      <c r="N119" s="71"/>
      <c r="O119" s="71"/>
      <c r="P119" s="71"/>
      <c r="S119" s="73"/>
      <c r="T119" s="72"/>
      <c r="U119" s="72"/>
      <c r="Z119" s="71"/>
      <c r="AA119" s="71"/>
    </row>
    <row r="120" spans="1:27" ht="14.25" hidden="1" customHeight="1">
      <c r="A120" s="99">
        <v>11242</v>
      </c>
      <c r="B120" s="471" t="s">
        <v>299</v>
      </c>
      <c r="C120" s="472"/>
      <c r="D120" s="436" t="s">
        <v>32</v>
      </c>
      <c r="E120" s="437"/>
      <c r="F120" s="75"/>
      <c r="G120" s="434" t="str">
        <f t="shared" si="0"/>
        <v>STOKLASA Petr</v>
      </c>
      <c r="H120" s="434"/>
      <c r="I120" s="434"/>
      <c r="J120" s="434"/>
      <c r="K120" s="95" t="s">
        <v>135</v>
      </c>
      <c r="L120" s="95"/>
      <c r="M120" s="71"/>
      <c r="N120" s="71"/>
      <c r="O120" s="71"/>
      <c r="P120" s="71"/>
      <c r="S120" s="73"/>
      <c r="T120" s="72"/>
      <c r="U120" s="72"/>
      <c r="Z120" s="71"/>
      <c r="AA120" s="71"/>
    </row>
    <row r="121" spans="1:27" ht="14.25" hidden="1" customHeight="1">
      <c r="A121" s="99">
        <v>14519</v>
      </c>
      <c r="B121" s="471" t="s">
        <v>298</v>
      </c>
      <c r="C121" s="472"/>
      <c r="D121" s="436" t="s">
        <v>161</v>
      </c>
      <c r="E121" s="437"/>
      <c r="F121" s="75"/>
      <c r="G121" s="434" t="str">
        <f t="shared" si="0"/>
        <v>ŠVARC Milan</v>
      </c>
      <c r="H121" s="434"/>
      <c r="I121" s="434"/>
      <c r="J121" s="434"/>
      <c r="K121" s="95" t="s">
        <v>134</v>
      </c>
      <c r="L121" s="95"/>
      <c r="M121" s="71"/>
      <c r="N121" s="71"/>
      <c r="O121" s="71"/>
      <c r="P121" s="71"/>
      <c r="S121" s="73"/>
      <c r="T121" s="72"/>
      <c r="U121" s="72"/>
      <c r="Z121" s="71"/>
      <c r="AA121" s="71"/>
    </row>
    <row r="122" spans="1:27" ht="14.25" hidden="1" customHeight="1">
      <c r="A122" s="99">
        <v>14518</v>
      </c>
      <c r="B122" s="471" t="s">
        <v>297</v>
      </c>
      <c r="C122" s="472"/>
      <c r="D122" s="436" t="s">
        <v>296</v>
      </c>
      <c r="E122" s="437"/>
      <c r="F122" s="75"/>
      <c r="G122" s="434" t="str">
        <f t="shared" si="0"/>
        <v>ŠVARCOVÁ  Petra</v>
      </c>
      <c r="H122" s="434"/>
      <c r="I122" s="434"/>
      <c r="J122" s="434"/>
      <c r="K122" s="95" t="s">
        <v>133</v>
      </c>
      <c r="L122" s="95"/>
      <c r="M122" s="71"/>
      <c r="N122" s="71"/>
      <c r="O122" s="71"/>
      <c r="P122" s="71"/>
      <c r="S122" s="73"/>
      <c r="T122" s="72"/>
      <c r="U122" s="72"/>
      <c r="Z122" s="71"/>
      <c r="AA122" s="71"/>
    </row>
    <row r="123" spans="1:27" ht="14.25" hidden="1" customHeight="1">
      <c r="A123" s="99">
        <v>14372</v>
      </c>
      <c r="B123" s="471" t="s">
        <v>295</v>
      </c>
      <c r="C123" s="472"/>
      <c r="D123" s="486" t="s">
        <v>174</v>
      </c>
      <c r="E123" s="437"/>
      <c r="F123" s="75"/>
      <c r="G123" s="434" t="str">
        <f t="shared" si="0"/>
        <v>SVOZÍLEK Jiří</v>
      </c>
      <c r="H123" s="434"/>
      <c r="I123" s="434"/>
      <c r="J123" s="434"/>
      <c r="K123" s="95" t="s">
        <v>132</v>
      </c>
      <c r="L123" s="95"/>
      <c r="M123" s="71"/>
      <c r="N123" s="71"/>
      <c r="O123" s="71"/>
      <c r="P123" s="71"/>
      <c r="S123" s="73"/>
      <c r="T123" s="72"/>
      <c r="U123" s="72"/>
      <c r="Z123" s="71"/>
      <c r="AA123" s="71"/>
    </row>
    <row r="124" spans="1:27" ht="14.25" hidden="1" customHeight="1">
      <c r="A124" s="99"/>
      <c r="B124" s="482"/>
      <c r="C124" s="483"/>
      <c r="D124" s="436"/>
      <c r="E124" s="437"/>
      <c r="F124" s="75"/>
      <c r="G124" s="434" t="str">
        <f t="shared" si="0"/>
        <v xml:space="preserve"> </v>
      </c>
      <c r="H124" s="434"/>
      <c r="I124" s="434"/>
      <c r="J124" s="434"/>
      <c r="K124" s="95" t="s">
        <v>131</v>
      </c>
      <c r="L124" s="95"/>
      <c r="M124" s="71"/>
      <c r="N124" s="71"/>
      <c r="O124" s="71"/>
      <c r="P124" s="71"/>
      <c r="S124" s="73"/>
      <c r="T124" s="72"/>
      <c r="U124" s="72"/>
      <c r="Z124" s="71"/>
      <c r="AA124" s="71"/>
    </row>
    <row r="125" spans="1:27" ht="14.25" hidden="1" customHeight="1">
      <c r="A125" s="99"/>
      <c r="B125" s="482"/>
      <c r="C125" s="483"/>
      <c r="D125" s="436"/>
      <c r="E125" s="437"/>
      <c r="F125" s="75"/>
      <c r="G125" s="434" t="str">
        <f t="shared" si="0"/>
        <v xml:space="preserve"> </v>
      </c>
      <c r="H125" s="434"/>
      <c r="I125" s="434"/>
      <c r="J125" s="434"/>
      <c r="K125" s="95" t="s">
        <v>130</v>
      </c>
      <c r="L125" s="95"/>
      <c r="M125" s="71"/>
      <c r="N125" s="71"/>
      <c r="O125" s="71"/>
      <c r="P125" s="71"/>
      <c r="S125" s="73"/>
      <c r="T125" s="72"/>
      <c r="U125" s="72"/>
      <c r="Z125" s="71"/>
      <c r="AA125" s="71"/>
    </row>
    <row r="126" spans="1:27" ht="14.25" hidden="1" customHeight="1">
      <c r="A126" s="99"/>
      <c r="B126" s="482"/>
      <c r="C126" s="483"/>
      <c r="D126" s="436"/>
      <c r="E126" s="437"/>
      <c r="F126" s="75"/>
      <c r="G126" s="434" t="str">
        <f t="shared" si="0"/>
        <v xml:space="preserve"> </v>
      </c>
      <c r="H126" s="434"/>
      <c r="I126" s="434"/>
      <c r="J126" s="434"/>
      <c r="K126" s="95" t="s">
        <v>129</v>
      </c>
      <c r="L126" s="95"/>
      <c r="M126" s="71"/>
      <c r="O126" s="71"/>
      <c r="P126" s="71"/>
      <c r="S126" s="73"/>
      <c r="T126" s="72"/>
      <c r="U126" s="72"/>
      <c r="Z126" s="71"/>
      <c r="AA126" s="71"/>
    </row>
    <row r="127" spans="1:27" ht="14.25" hidden="1" customHeight="1">
      <c r="A127" s="102">
        <v>5883</v>
      </c>
      <c r="B127" s="469" t="s">
        <v>294</v>
      </c>
      <c r="C127" s="470"/>
      <c r="D127" s="473" t="s">
        <v>174</v>
      </c>
      <c r="E127" s="474"/>
      <c r="F127" s="101"/>
      <c r="G127" s="435" t="str">
        <f t="shared" si="0"/>
        <v>CERNSTEIN Jiří</v>
      </c>
      <c r="H127" s="435"/>
      <c r="I127" s="435"/>
      <c r="J127" s="435"/>
      <c r="K127" s="100" t="s">
        <v>293</v>
      </c>
      <c r="L127" s="104"/>
      <c r="O127" s="71"/>
      <c r="P127" s="71"/>
      <c r="S127" s="73"/>
      <c r="T127" s="72"/>
      <c r="U127" s="72"/>
      <c r="Z127" s="71"/>
      <c r="AA127" s="71"/>
    </row>
    <row r="128" spans="1:27" ht="14.25" hidden="1" customHeight="1">
      <c r="A128" s="102">
        <v>5879</v>
      </c>
      <c r="B128" s="469" t="s">
        <v>292</v>
      </c>
      <c r="C128" s="470"/>
      <c r="D128" s="473" t="s">
        <v>211</v>
      </c>
      <c r="E128" s="474"/>
      <c r="F128" s="101"/>
      <c r="G128" s="435" t="str">
        <f t="shared" si="0"/>
        <v>MAŠEK  Karel</v>
      </c>
      <c r="H128" s="435"/>
      <c r="I128" s="435"/>
      <c r="J128" s="435"/>
      <c r="K128" s="100" t="s">
        <v>137</v>
      </c>
      <c r="L128" s="104"/>
      <c r="O128" s="71"/>
      <c r="P128" s="71"/>
      <c r="S128" s="73"/>
      <c r="T128" s="72"/>
      <c r="U128" s="72"/>
      <c r="Z128" s="71"/>
      <c r="AA128" s="71"/>
    </row>
    <row r="129" spans="1:27" ht="14.25" hidden="1" customHeight="1">
      <c r="A129" s="102">
        <v>10844</v>
      </c>
      <c r="B129" s="469" t="s">
        <v>291</v>
      </c>
      <c r="C129" s="470"/>
      <c r="D129" s="473" t="s">
        <v>185</v>
      </c>
      <c r="E129" s="474"/>
      <c r="F129" s="101"/>
      <c r="G129" s="435" t="str">
        <f t="shared" si="0"/>
        <v>MÍKA Zdeněk</v>
      </c>
      <c r="H129" s="435"/>
      <c r="I129" s="435"/>
      <c r="J129" s="435"/>
      <c r="K129" s="100" t="s">
        <v>136</v>
      </c>
      <c r="L129" s="104"/>
      <c r="O129" s="71"/>
      <c r="P129" s="71"/>
      <c r="S129" s="73"/>
      <c r="T129" s="72"/>
      <c r="U129" s="72"/>
      <c r="Z129" s="71"/>
      <c r="AA129" s="71"/>
    </row>
    <row r="130" spans="1:27" ht="14.25" hidden="1" customHeight="1">
      <c r="A130" s="102">
        <v>18966</v>
      </c>
      <c r="B130" s="469" t="s">
        <v>290</v>
      </c>
      <c r="C130" s="470"/>
      <c r="D130" s="473" t="s">
        <v>154</v>
      </c>
      <c r="E130" s="474"/>
      <c r="F130" s="101"/>
      <c r="G130" s="435" t="str">
        <f t="shared" si="0"/>
        <v>NOVÁK Jaroslav</v>
      </c>
      <c r="H130" s="435"/>
      <c r="I130" s="435"/>
      <c r="J130" s="435"/>
      <c r="K130" s="100" t="s">
        <v>135</v>
      </c>
      <c r="L130" s="104"/>
      <c r="O130" s="71"/>
      <c r="P130" s="71"/>
      <c r="S130" s="73"/>
      <c r="T130" s="72"/>
      <c r="U130" s="72"/>
      <c r="Z130" s="71"/>
      <c r="AA130" s="71"/>
    </row>
    <row r="131" spans="1:27" ht="14.25" hidden="1" customHeight="1">
      <c r="A131" s="102">
        <v>9477</v>
      </c>
      <c r="B131" s="469" t="s">
        <v>289</v>
      </c>
      <c r="C131" s="470"/>
      <c r="D131" s="473" t="s">
        <v>180</v>
      </c>
      <c r="E131" s="474"/>
      <c r="F131" s="101"/>
      <c r="G131" s="435" t="str">
        <f t="shared" si="0"/>
        <v>PETRÁČEK Jan</v>
      </c>
      <c r="H131" s="435"/>
      <c r="I131" s="435"/>
      <c r="J131" s="435"/>
      <c r="K131" s="100" t="s">
        <v>134</v>
      </c>
      <c r="L131" s="104"/>
      <c r="O131" s="71"/>
      <c r="P131" s="71"/>
      <c r="S131" s="73"/>
      <c r="T131" s="72"/>
      <c r="U131" s="72"/>
      <c r="Z131" s="71"/>
      <c r="AA131" s="71"/>
    </row>
    <row r="132" spans="1:27" ht="14.25" hidden="1" customHeight="1">
      <c r="A132" s="102">
        <v>5880</v>
      </c>
      <c r="B132" s="469" t="s">
        <v>288</v>
      </c>
      <c r="C132" s="470"/>
      <c r="D132" s="473" t="s">
        <v>174</v>
      </c>
      <c r="E132" s="474"/>
      <c r="F132" s="101"/>
      <c r="G132" s="435" t="str">
        <f t="shared" si="0"/>
        <v>SVOBODA Jiří</v>
      </c>
      <c r="H132" s="435"/>
      <c r="I132" s="435"/>
      <c r="J132" s="435"/>
      <c r="K132" s="100" t="s">
        <v>133</v>
      </c>
      <c r="L132" s="104"/>
      <c r="O132" s="71"/>
      <c r="P132" s="71"/>
      <c r="S132" s="73"/>
      <c r="T132" s="72"/>
      <c r="U132" s="72"/>
      <c r="Z132" s="71"/>
      <c r="AA132" s="71"/>
    </row>
    <row r="133" spans="1:27" ht="14.25" hidden="1" customHeight="1">
      <c r="A133" s="102">
        <v>9626</v>
      </c>
      <c r="B133" s="469" t="s">
        <v>287</v>
      </c>
      <c r="C133" s="470"/>
      <c r="D133" s="473" t="s">
        <v>174</v>
      </c>
      <c r="E133" s="474"/>
      <c r="F133" s="101"/>
      <c r="G133" s="435" t="str">
        <f t="shared" si="0"/>
        <v>TŘEŠŇÁK  Jiří</v>
      </c>
      <c r="H133" s="435"/>
      <c r="I133" s="435"/>
      <c r="J133" s="435"/>
      <c r="K133" s="100" t="s">
        <v>132</v>
      </c>
      <c r="L133" s="104"/>
      <c r="O133" s="71"/>
      <c r="P133" s="71"/>
      <c r="S133" s="73"/>
      <c r="T133" s="72"/>
      <c r="U133" s="72"/>
      <c r="Z133" s="71"/>
      <c r="AA133" s="71"/>
    </row>
    <row r="134" spans="1:27" ht="14.25" hidden="1" customHeight="1">
      <c r="A134" s="102">
        <v>5881</v>
      </c>
      <c r="B134" s="469" t="s">
        <v>286</v>
      </c>
      <c r="C134" s="470"/>
      <c r="D134" s="473" t="s">
        <v>217</v>
      </c>
      <c r="E134" s="474"/>
      <c r="F134" s="101"/>
      <c r="G134" s="435" t="str">
        <f t="shared" si="0"/>
        <v>ŠRAJER Václav</v>
      </c>
      <c r="H134" s="435"/>
      <c r="I134" s="435"/>
      <c r="J134" s="435"/>
      <c r="K134" s="100" t="s">
        <v>131</v>
      </c>
      <c r="L134" s="104"/>
      <c r="O134" s="71"/>
      <c r="P134" s="71"/>
      <c r="S134" s="73"/>
      <c r="T134" s="72"/>
      <c r="U134" s="72"/>
      <c r="Z134" s="71"/>
      <c r="AA134" s="71"/>
    </row>
    <row r="135" spans="1:27" ht="14.25" hidden="1" customHeight="1">
      <c r="A135" s="102">
        <v>5169</v>
      </c>
      <c r="B135" s="469" t="s">
        <v>285</v>
      </c>
      <c r="C135" s="470"/>
      <c r="D135" s="473" t="s">
        <v>174</v>
      </c>
      <c r="E135" s="474"/>
      <c r="F135" s="101"/>
      <c r="G135" s="435" t="str">
        <f t="shared" si="0"/>
        <v>NOVOTNÝ Jiří</v>
      </c>
      <c r="H135" s="435"/>
      <c r="I135" s="435"/>
      <c r="J135" s="435"/>
      <c r="K135" s="100" t="s">
        <v>130</v>
      </c>
      <c r="L135" s="104"/>
      <c r="O135" s="71"/>
      <c r="P135" s="71"/>
      <c r="S135" s="73"/>
      <c r="T135" s="72"/>
      <c r="U135" s="72"/>
      <c r="Z135" s="71"/>
      <c r="AA135" s="71"/>
    </row>
    <row r="136" spans="1:27" ht="14.25" hidden="1" customHeight="1">
      <c r="A136" s="102"/>
      <c r="B136" s="480"/>
      <c r="C136" s="481"/>
      <c r="D136" s="473"/>
      <c r="E136" s="474"/>
      <c r="F136" s="101"/>
      <c r="G136" s="435" t="str">
        <f t="shared" si="0"/>
        <v xml:space="preserve"> </v>
      </c>
      <c r="H136" s="435"/>
      <c r="I136" s="435"/>
      <c r="J136" s="435"/>
      <c r="K136" s="100" t="s">
        <v>129</v>
      </c>
      <c r="L136" s="104"/>
      <c r="O136" s="71"/>
      <c r="P136" s="71"/>
      <c r="S136" s="73"/>
      <c r="T136" s="72"/>
      <c r="U136" s="72"/>
      <c r="Z136" s="71"/>
      <c r="AA136" s="71"/>
    </row>
    <row r="137" spans="1:27" ht="14.25" hidden="1" customHeight="1">
      <c r="A137" s="99">
        <v>20738</v>
      </c>
      <c r="B137" s="471" t="s">
        <v>284</v>
      </c>
      <c r="C137" s="472"/>
      <c r="D137" s="436" t="s">
        <v>32</v>
      </c>
      <c r="E137" s="437"/>
      <c r="F137" s="75"/>
      <c r="G137" s="434" t="str">
        <f t="shared" si="0"/>
        <v>KŠÍR Petr</v>
      </c>
      <c r="H137" s="434"/>
      <c r="I137" s="434"/>
      <c r="J137" s="434"/>
      <c r="K137" s="95" t="s">
        <v>283</v>
      </c>
      <c r="L137" s="104"/>
      <c r="O137" s="71"/>
      <c r="P137" s="71"/>
      <c r="S137" s="73"/>
      <c r="T137" s="72"/>
      <c r="U137" s="72"/>
      <c r="Z137" s="71"/>
      <c r="AA137" s="71"/>
    </row>
    <row r="138" spans="1:27" ht="14.25" hidden="1" customHeight="1">
      <c r="A138" s="99">
        <v>20740</v>
      </c>
      <c r="B138" s="471" t="s">
        <v>282</v>
      </c>
      <c r="C138" s="472"/>
      <c r="D138" s="436" t="s">
        <v>43</v>
      </c>
      <c r="E138" s="437"/>
      <c r="F138" s="75"/>
      <c r="G138" s="434" t="str">
        <f t="shared" si="0"/>
        <v>KOVÁŘ Martin</v>
      </c>
      <c r="H138" s="434"/>
      <c r="I138" s="434"/>
      <c r="J138" s="434"/>
      <c r="K138" s="95" t="s">
        <v>137</v>
      </c>
      <c r="L138" s="104"/>
      <c r="O138" s="71"/>
      <c r="P138" s="71"/>
      <c r="S138" s="73"/>
      <c r="T138" s="72"/>
      <c r="U138" s="72"/>
      <c r="Z138" s="71"/>
      <c r="AA138" s="71"/>
    </row>
    <row r="139" spans="1:27" ht="14.25" hidden="1" customHeight="1">
      <c r="A139" s="99">
        <v>17966</v>
      </c>
      <c r="B139" s="471" t="s">
        <v>281</v>
      </c>
      <c r="C139" s="472"/>
      <c r="D139" s="436" t="s">
        <v>40</v>
      </c>
      <c r="E139" s="437"/>
      <c r="F139" s="75"/>
      <c r="G139" s="434" t="str">
        <f t="shared" ref="G139:G170" si="1">CONCATENATE(B139," ",D139)</f>
        <v>SMÉKAL Tomáš</v>
      </c>
      <c r="H139" s="434"/>
      <c r="I139" s="434"/>
      <c r="J139" s="434"/>
      <c r="K139" s="95" t="s">
        <v>136</v>
      </c>
      <c r="L139" s="104"/>
      <c r="O139" s="71"/>
      <c r="P139" s="71"/>
      <c r="S139" s="73"/>
      <c r="T139" s="72"/>
      <c r="U139" s="72"/>
      <c r="Z139" s="71"/>
      <c r="AA139" s="71"/>
    </row>
    <row r="140" spans="1:27" ht="14.25" hidden="1" customHeight="1">
      <c r="A140" s="99">
        <v>24518</v>
      </c>
      <c r="B140" s="471" t="s">
        <v>280</v>
      </c>
      <c r="C140" s="472"/>
      <c r="D140" s="436" t="s">
        <v>279</v>
      </c>
      <c r="E140" s="437"/>
      <c r="F140" s="75"/>
      <c r="G140" s="434" t="str">
        <f t="shared" si="1"/>
        <v>JIRSA Lukáš</v>
      </c>
      <c r="H140" s="434"/>
      <c r="I140" s="434"/>
      <c r="J140" s="434"/>
      <c r="K140" s="95" t="s">
        <v>135</v>
      </c>
      <c r="L140" s="104"/>
      <c r="O140" s="71"/>
      <c r="P140" s="71"/>
      <c r="S140" s="73"/>
      <c r="T140" s="72"/>
      <c r="U140" s="72"/>
      <c r="Z140" s="71"/>
      <c r="AA140" s="71"/>
    </row>
    <row r="141" spans="1:27" ht="14.25" hidden="1" customHeight="1">
      <c r="A141" s="99">
        <v>1070</v>
      </c>
      <c r="B141" s="471" t="s">
        <v>278</v>
      </c>
      <c r="C141" s="472"/>
      <c r="D141" s="436" t="s">
        <v>227</v>
      </c>
      <c r="E141" s="437"/>
      <c r="F141" s="75"/>
      <c r="G141" s="434" t="str">
        <f t="shared" si="1"/>
        <v>KLUGANOST Vít</v>
      </c>
      <c r="H141" s="434"/>
      <c r="I141" s="434"/>
      <c r="J141" s="434"/>
      <c r="K141" s="95" t="s">
        <v>134</v>
      </c>
      <c r="L141" s="104"/>
      <c r="O141" s="71"/>
      <c r="P141" s="71"/>
      <c r="S141" s="73"/>
      <c r="T141" s="72"/>
      <c r="U141" s="72"/>
      <c r="Z141" s="71"/>
      <c r="AA141" s="71"/>
    </row>
    <row r="142" spans="1:27" ht="14.25" hidden="1" customHeight="1">
      <c r="A142" s="99">
        <v>18159</v>
      </c>
      <c r="B142" s="471" t="s">
        <v>277</v>
      </c>
      <c r="C142" s="472"/>
      <c r="D142" s="436" t="s">
        <v>43</v>
      </c>
      <c r="E142" s="437"/>
      <c r="F142" s="75"/>
      <c r="G142" s="434" t="str">
        <f t="shared" si="1"/>
        <v>JELÍNEK Martin</v>
      </c>
      <c r="H142" s="434"/>
      <c r="I142" s="434"/>
      <c r="J142" s="434"/>
      <c r="K142" s="95" t="s">
        <v>133</v>
      </c>
      <c r="L142" s="104"/>
      <c r="O142" s="71"/>
      <c r="P142" s="71"/>
      <c r="S142" s="73"/>
      <c r="T142" s="72"/>
      <c r="U142" s="72"/>
      <c r="Z142" s="71"/>
      <c r="AA142" s="71"/>
    </row>
    <row r="143" spans="1:27" ht="14.25" hidden="1" customHeight="1">
      <c r="A143" s="99">
        <v>21157</v>
      </c>
      <c r="B143" s="471" t="s">
        <v>276</v>
      </c>
      <c r="C143" s="472"/>
      <c r="D143" s="436" t="s">
        <v>180</v>
      </c>
      <c r="E143" s="437"/>
      <c r="F143" s="75"/>
      <c r="G143" s="434" t="str">
        <f t="shared" si="1"/>
        <v>LUKÁŠ Jan</v>
      </c>
      <c r="H143" s="434"/>
      <c r="I143" s="434"/>
      <c r="J143" s="434"/>
      <c r="K143" s="95" t="s">
        <v>132</v>
      </c>
      <c r="L143" s="104"/>
      <c r="O143" s="71"/>
      <c r="P143" s="71"/>
      <c r="S143" s="73"/>
      <c r="T143" s="72"/>
      <c r="U143" s="72"/>
      <c r="Z143" s="71"/>
      <c r="AA143" s="71"/>
    </row>
    <row r="144" spans="1:27" hidden="1">
      <c r="A144" s="99">
        <v>20739</v>
      </c>
      <c r="B144" s="471" t="s">
        <v>274</v>
      </c>
      <c r="C144" s="472"/>
      <c r="D144" s="436" t="s">
        <v>275</v>
      </c>
      <c r="E144" s="437"/>
      <c r="F144" s="75"/>
      <c r="G144" s="434" t="str">
        <f t="shared" si="1"/>
        <v>MAŇOUR Ondřej</v>
      </c>
      <c r="H144" s="434"/>
      <c r="I144" s="434"/>
      <c r="J144" s="434"/>
      <c r="K144" s="95" t="s">
        <v>131</v>
      </c>
      <c r="O144" s="71"/>
      <c r="P144" s="71"/>
      <c r="S144" s="73"/>
      <c r="T144" s="72"/>
      <c r="U144" s="72"/>
      <c r="Z144" s="71"/>
      <c r="AA144" s="71"/>
    </row>
    <row r="145" spans="1:27" hidden="1">
      <c r="A145" s="99">
        <v>25350</v>
      </c>
      <c r="B145" s="471" t="s">
        <v>274</v>
      </c>
      <c r="C145" s="472"/>
      <c r="D145" s="486" t="s">
        <v>273</v>
      </c>
      <c r="E145" s="437"/>
      <c r="F145" s="75"/>
      <c r="G145" s="434" t="str">
        <f t="shared" si="1"/>
        <v>MAŇOUR Kryštof</v>
      </c>
      <c r="H145" s="434"/>
      <c r="I145" s="434"/>
      <c r="J145" s="434"/>
      <c r="K145" s="95" t="s">
        <v>130</v>
      </c>
      <c r="O145" s="71"/>
      <c r="P145" s="71"/>
      <c r="S145" s="73"/>
      <c r="T145" s="72"/>
      <c r="U145" s="72"/>
      <c r="Z145" s="71"/>
      <c r="AA145" s="71"/>
    </row>
    <row r="146" spans="1:27" hidden="1">
      <c r="A146" s="99">
        <v>23177</v>
      </c>
      <c r="B146" s="471" t="s">
        <v>272</v>
      </c>
      <c r="C146" s="472"/>
      <c r="D146" s="486" t="s">
        <v>189</v>
      </c>
      <c r="E146" s="563"/>
      <c r="F146" s="75"/>
      <c r="G146" s="434" t="str">
        <f t="shared" si="1"/>
        <v>KAŠPAR Josef</v>
      </c>
      <c r="H146" s="434"/>
      <c r="I146" s="434"/>
      <c r="J146" s="434"/>
      <c r="K146" s="95" t="s">
        <v>129</v>
      </c>
      <c r="O146" s="71"/>
      <c r="P146" s="71"/>
      <c r="S146" s="73"/>
      <c r="T146" s="72"/>
      <c r="U146" s="72"/>
      <c r="Z146" s="71"/>
      <c r="AA146" s="71"/>
    </row>
    <row r="147" spans="1:27" hidden="1">
      <c r="A147" s="102">
        <v>24713</v>
      </c>
      <c r="B147" s="469" t="s">
        <v>271</v>
      </c>
      <c r="C147" s="470"/>
      <c r="D147" s="473" t="s">
        <v>270</v>
      </c>
      <c r="E147" s="474"/>
      <c r="F147" s="101"/>
      <c r="G147" s="435" t="str">
        <f t="shared" si="1"/>
        <v>BANDASOVÁ Ivana</v>
      </c>
      <c r="H147" s="435"/>
      <c r="I147" s="435"/>
      <c r="J147" s="435"/>
      <c r="K147" s="100" t="s">
        <v>269</v>
      </c>
      <c r="O147" s="71"/>
      <c r="P147" s="71"/>
      <c r="S147" s="73"/>
      <c r="T147" s="72"/>
      <c r="U147" s="72"/>
      <c r="Z147" s="71"/>
      <c r="AA147" s="71"/>
    </row>
    <row r="148" spans="1:27" hidden="1">
      <c r="A148" s="102">
        <v>18910</v>
      </c>
      <c r="B148" s="469" t="s">
        <v>268</v>
      </c>
      <c r="C148" s="470"/>
      <c r="D148" s="473" t="s">
        <v>267</v>
      </c>
      <c r="E148" s="474"/>
      <c r="F148" s="101"/>
      <c r="G148" s="435" t="str">
        <f t="shared" si="1"/>
        <v>DYMÁČKOVÁ Markéta</v>
      </c>
      <c r="H148" s="435"/>
      <c r="I148" s="435"/>
      <c r="J148" s="435"/>
      <c r="K148" s="100" t="s">
        <v>137</v>
      </c>
      <c r="O148" s="71"/>
      <c r="P148" s="71"/>
      <c r="S148" s="73"/>
      <c r="T148" s="72"/>
      <c r="U148" s="72"/>
      <c r="Z148" s="71"/>
      <c r="AA148" s="71"/>
    </row>
    <row r="149" spans="1:27" hidden="1">
      <c r="A149" s="102">
        <v>10264</v>
      </c>
      <c r="B149" s="469" t="s">
        <v>266</v>
      </c>
      <c r="C149" s="470"/>
      <c r="D149" s="473" t="s">
        <v>180</v>
      </c>
      <c r="E149" s="474"/>
      <c r="F149" s="101"/>
      <c r="G149" s="435" t="str">
        <f t="shared" si="1"/>
        <v>KRATOCHVIL Jan</v>
      </c>
      <c r="H149" s="435"/>
      <c r="I149" s="435"/>
      <c r="J149" s="435"/>
      <c r="K149" s="100" t="s">
        <v>136</v>
      </c>
      <c r="O149" s="71"/>
      <c r="P149" s="71"/>
      <c r="S149" s="73"/>
      <c r="T149" s="72"/>
      <c r="U149" s="72"/>
      <c r="Z149" s="71"/>
      <c r="AA149" s="71"/>
    </row>
    <row r="150" spans="1:27" hidden="1">
      <c r="A150" s="102">
        <v>21451</v>
      </c>
      <c r="B150" s="469" t="s">
        <v>265</v>
      </c>
      <c r="C150" s="470"/>
      <c r="D150" s="473" t="s">
        <v>32</v>
      </c>
      <c r="E150" s="474"/>
      <c r="F150" s="101"/>
      <c r="G150" s="435" t="str">
        <f t="shared" si="1"/>
        <v>JANATA Petr</v>
      </c>
      <c r="H150" s="435"/>
      <c r="I150" s="435"/>
      <c r="J150" s="435"/>
      <c r="K150" s="100" t="s">
        <v>135</v>
      </c>
      <c r="O150" s="71"/>
      <c r="P150" s="71"/>
      <c r="S150" s="73"/>
      <c r="T150" s="72"/>
      <c r="U150" s="72"/>
      <c r="Z150" s="71"/>
      <c r="AA150" s="71"/>
    </row>
    <row r="151" spans="1:27" hidden="1">
      <c r="A151" s="102">
        <v>12386</v>
      </c>
      <c r="B151" s="469" t="s">
        <v>264</v>
      </c>
      <c r="C151" s="470"/>
      <c r="D151" s="473" t="s">
        <v>40</v>
      </c>
      <c r="E151" s="474"/>
      <c r="F151" s="101"/>
      <c r="G151" s="435" t="str">
        <f t="shared" si="1"/>
        <v>JÍCHA Tomáš</v>
      </c>
      <c r="H151" s="435"/>
      <c r="I151" s="435"/>
      <c r="J151" s="435"/>
      <c r="K151" s="100" t="s">
        <v>134</v>
      </c>
      <c r="O151" s="71"/>
      <c r="P151" s="71"/>
      <c r="S151" s="73"/>
      <c r="T151" s="72"/>
      <c r="U151" s="72"/>
      <c r="Z151" s="71"/>
      <c r="AA151" s="71"/>
    </row>
    <row r="152" spans="1:27" hidden="1">
      <c r="A152" s="102">
        <v>24714</v>
      </c>
      <c r="B152" s="469" t="s">
        <v>263</v>
      </c>
      <c r="C152" s="470"/>
      <c r="D152" s="473" t="s">
        <v>262</v>
      </c>
      <c r="E152" s="474"/>
      <c r="F152" s="101"/>
      <c r="G152" s="435" t="str">
        <f t="shared" si="1"/>
        <v>JIRÁSKOVÁ Gabriela</v>
      </c>
      <c r="H152" s="435"/>
      <c r="I152" s="435"/>
      <c r="J152" s="435"/>
      <c r="K152" s="100" t="s">
        <v>133</v>
      </c>
      <c r="O152" s="71"/>
      <c r="P152" s="71"/>
      <c r="S152" s="73"/>
      <c r="T152" s="72"/>
      <c r="U152" s="72"/>
      <c r="Z152" s="71"/>
      <c r="AA152" s="71"/>
    </row>
    <row r="153" spans="1:27" hidden="1">
      <c r="A153" s="102">
        <v>2590</v>
      </c>
      <c r="B153" s="469" t="s">
        <v>261</v>
      </c>
      <c r="C153" s="470"/>
      <c r="D153" s="473" t="s">
        <v>32</v>
      </c>
      <c r="E153" s="474"/>
      <c r="F153" s="101"/>
      <c r="G153" s="435" t="str">
        <f t="shared" si="1"/>
        <v>KAPAL  Petr</v>
      </c>
      <c r="H153" s="435"/>
      <c r="I153" s="435"/>
      <c r="J153" s="435"/>
      <c r="K153" s="100" t="s">
        <v>132</v>
      </c>
      <c r="O153" s="71"/>
      <c r="P153" s="71"/>
      <c r="S153" s="73"/>
      <c r="T153" s="72"/>
      <c r="U153" s="72"/>
      <c r="Z153" s="71"/>
      <c r="AA153" s="71"/>
    </row>
    <row r="154" spans="1:27" hidden="1">
      <c r="A154" s="102">
        <v>25607</v>
      </c>
      <c r="B154" s="469" t="s">
        <v>260</v>
      </c>
      <c r="C154" s="470"/>
      <c r="D154" s="473" t="s">
        <v>259</v>
      </c>
      <c r="E154" s="474"/>
      <c r="F154" s="101"/>
      <c r="G154" s="435" t="str">
        <f t="shared" si="1"/>
        <v>KAPROVÁ Ludmila</v>
      </c>
      <c r="H154" s="435"/>
      <c r="I154" s="435"/>
      <c r="J154" s="435"/>
      <c r="K154" s="100" t="s">
        <v>131</v>
      </c>
      <c r="O154" s="71"/>
      <c r="P154" s="71"/>
      <c r="S154" s="73"/>
      <c r="T154" s="72"/>
      <c r="U154" s="72"/>
      <c r="Z154" s="71"/>
      <c r="AA154" s="71"/>
    </row>
    <row r="155" spans="1:27" hidden="1">
      <c r="A155" s="102">
        <v>13398</v>
      </c>
      <c r="B155" s="469" t="s">
        <v>164</v>
      </c>
      <c r="C155" s="470"/>
      <c r="D155" s="473" t="s">
        <v>28</v>
      </c>
      <c r="E155" s="474"/>
      <c r="F155" s="101"/>
      <c r="G155" s="435" t="str">
        <f t="shared" si="1"/>
        <v>MUSIL Ladislav</v>
      </c>
      <c r="H155" s="435"/>
      <c r="I155" s="435"/>
      <c r="J155" s="435"/>
      <c r="K155" s="100" t="s">
        <v>130</v>
      </c>
      <c r="O155" s="71"/>
      <c r="P155" s="71"/>
      <c r="S155" s="73"/>
      <c r="T155" s="72"/>
      <c r="U155" s="72"/>
      <c r="Z155" s="71"/>
      <c r="AA155" s="71"/>
    </row>
    <row r="156" spans="1:27" hidden="1">
      <c r="A156" s="102">
        <v>20059</v>
      </c>
      <c r="B156" s="469" t="s">
        <v>258</v>
      </c>
      <c r="C156" s="470"/>
      <c r="D156" s="473" t="s">
        <v>257</v>
      </c>
      <c r="E156" s="474"/>
      <c r="F156" s="101"/>
      <c r="G156" s="435" t="str">
        <f t="shared" si="1"/>
        <v>SOMOLÍKOVÁ  Emílie</v>
      </c>
      <c r="H156" s="435"/>
      <c r="I156" s="435"/>
      <c r="J156" s="435"/>
      <c r="K156" s="100" t="s">
        <v>129</v>
      </c>
      <c r="O156" s="71"/>
      <c r="P156" s="71"/>
      <c r="S156" s="73"/>
      <c r="T156" s="72"/>
      <c r="U156" s="72"/>
      <c r="Z156" s="71"/>
      <c r="AA156" s="71"/>
    </row>
    <row r="157" spans="1:27" hidden="1">
      <c r="A157" s="102">
        <v>21028</v>
      </c>
      <c r="B157" s="469" t="s">
        <v>256</v>
      </c>
      <c r="C157" s="470"/>
      <c r="D157" s="473" t="s">
        <v>255</v>
      </c>
      <c r="E157" s="474"/>
      <c r="F157" s="101"/>
      <c r="G157" s="435" t="str">
        <f t="shared" si="1"/>
        <v>ŠŤOVÍČEK  Pavel</v>
      </c>
      <c r="H157" s="435"/>
      <c r="I157" s="435"/>
      <c r="J157" s="435"/>
      <c r="K157" s="100" t="s">
        <v>128</v>
      </c>
      <c r="O157" s="71"/>
      <c r="P157" s="71"/>
      <c r="S157" s="73"/>
      <c r="T157" s="72"/>
      <c r="U157" s="72"/>
      <c r="Z157" s="71"/>
      <c r="AA157" s="71"/>
    </row>
    <row r="158" spans="1:27" hidden="1">
      <c r="A158" s="102">
        <v>24715</v>
      </c>
      <c r="B158" s="469" t="s">
        <v>254</v>
      </c>
      <c r="C158" s="470"/>
      <c r="D158" s="473" t="s">
        <v>36</v>
      </c>
      <c r="E158" s="474"/>
      <c r="F158" s="101"/>
      <c r="G158" s="435" t="str">
        <f t="shared" si="1"/>
        <v>VÁCLAVKOVÁ Eva</v>
      </c>
      <c r="H158" s="435"/>
      <c r="I158" s="435"/>
      <c r="J158" s="435"/>
      <c r="K158" s="100" t="s">
        <v>127</v>
      </c>
      <c r="O158" s="71"/>
      <c r="P158" s="71"/>
      <c r="S158" s="73"/>
      <c r="T158" s="72"/>
      <c r="U158" s="72"/>
      <c r="Z158" s="71"/>
      <c r="AA158" s="71"/>
    </row>
    <row r="159" spans="1:27" hidden="1">
      <c r="A159" s="102">
        <v>10974</v>
      </c>
      <c r="B159" s="469" t="s">
        <v>253</v>
      </c>
      <c r="C159" s="470"/>
      <c r="D159" s="473" t="s">
        <v>44</v>
      </c>
      <c r="E159" s="474"/>
      <c r="F159" s="101"/>
      <c r="G159" s="435" t="str">
        <f t="shared" si="1"/>
        <v>ZACHAŘ Čeněk</v>
      </c>
      <c r="H159" s="435"/>
      <c r="I159" s="435"/>
      <c r="J159" s="435"/>
      <c r="K159" s="100" t="s">
        <v>126</v>
      </c>
      <c r="O159" s="71"/>
      <c r="P159" s="71"/>
      <c r="S159" s="73"/>
      <c r="T159" s="72"/>
      <c r="U159" s="72"/>
      <c r="Z159" s="71"/>
      <c r="AA159" s="71"/>
    </row>
    <row r="160" spans="1:27" hidden="1">
      <c r="A160" s="99">
        <v>10912</v>
      </c>
      <c r="B160" s="471" t="s">
        <v>252</v>
      </c>
      <c r="C160" s="472"/>
      <c r="D160" s="486" t="s">
        <v>154</v>
      </c>
      <c r="E160" s="437"/>
      <c r="F160" s="75"/>
      <c r="G160" s="434" t="str">
        <f t="shared" si="1"/>
        <v>ŠMEJKAL  Jaroslav</v>
      </c>
      <c r="H160" s="434"/>
      <c r="I160" s="434"/>
      <c r="J160" s="434"/>
      <c r="K160" s="95" t="s">
        <v>251</v>
      </c>
      <c r="O160" s="71"/>
      <c r="P160" s="71"/>
      <c r="S160" s="73"/>
      <c r="T160" s="72"/>
      <c r="U160" s="72"/>
      <c r="Z160" s="71"/>
      <c r="AA160" s="71"/>
    </row>
    <row r="161" spans="1:27" hidden="1">
      <c r="A161" s="99">
        <v>25485</v>
      </c>
      <c r="B161" s="471" t="s">
        <v>250</v>
      </c>
      <c r="C161" s="472"/>
      <c r="D161" s="486" t="s">
        <v>180</v>
      </c>
      <c r="E161" s="437"/>
      <c r="F161" s="75"/>
      <c r="G161" s="434" t="str">
        <f t="shared" si="1"/>
        <v>NECKÁŘ Jan</v>
      </c>
      <c r="H161" s="434"/>
      <c r="I161" s="434"/>
      <c r="J161" s="434"/>
      <c r="K161" s="95" t="s">
        <v>137</v>
      </c>
      <c r="O161" s="71"/>
      <c r="P161" s="71"/>
      <c r="S161" s="73"/>
      <c r="T161" s="72"/>
      <c r="U161" s="72"/>
      <c r="Z161" s="71"/>
      <c r="AA161" s="71"/>
    </row>
    <row r="162" spans="1:27" hidden="1">
      <c r="A162" s="99">
        <v>19667</v>
      </c>
      <c r="B162" s="471" t="s">
        <v>249</v>
      </c>
      <c r="C162" s="472"/>
      <c r="D162" s="486" t="s">
        <v>35</v>
      </c>
      <c r="E162" s="437"/>
      <c r="F162" s="75"/>
      <c r="G162" s="434" t="str">
        <f t="shared" si="1"/>
        <v>VYKOUKOVÁ Jitka</v>
      </c>
      <c r="H162" s="434"/>
      <c r="I162" s="434"/>
      <c r="J162" s="434"/>
      <c r="K162" s="95" t="s">
        <v>136</v>
      </c>
      <c r="O162" s="71"/>
      <c r="P162" s="71"/>
      <c r="S162" s="73"/>
      <c r="T162" s="72"/>
      <c r="U162" s="72"/>
      <c r="Z162" s="71"/>
      <c r="AA162" s="71"/>
    </row>
    <row r="163" spans="1:27" hidden="1">
      <c r="A163" s="99">
        <v>14557</v>
      </c>
      <c r="B163" s="471" t="s">
        <v>248</v>
      </c>
      <c r="C163" s="472"/>
      <c r="D163" s="486" t="s">
        <v>174</v>
      </c>
      <c r="E163" s="437"/>
      <c r="F163" s="75"/>
      <c r="G163" s="434" t="str">
        <f t="shared" si="1"/>
        <v>PETER Jiří</v>
      </c>
      <c r="H163" s="434"/>
      <c r="I163" s="434"/>
      <c r="J163" s="434"/>
      <c r="K163" s="95" t="s">
        <v>135</v>
      </c>
      <c r="O163" s="71"/>
      <c r="P163" s="71"/>
      <c r="S163" s="73"/>
      <c r="T163" s="72"/>
      <c r="U163" s="72"/>
      <c r="Z163" s="71"/>
      <c r="AA163" s="71"/>
    </row>
    <row r="164" spans="1:27" hidden="1">
      <c r="A164" s="99">
        <v>21413</v>
      </c>
      <c r="B164" s="471" t="s">
        <v>247</v>
      </c>
      <c r="C164" s="472"/>
      <c r="D164" s="486" t="s">
        <v>174</v>
      </c>
      <c r="E164" s="437"/>
      <c r="F164" s="75"/>
      <c r="G164" s="434" t="str">
        <f t="shared" si="1"/>
        <v>HAKEN Jiří</v>
      </c>
      <c r="H164" s="434"/>
      <c r="I164" s="434"/>
      <c r="J164" s="434"/>
      <c r="K164" s="95" t="s">
        <v>134</v>
      </c>
      <c r="O164" s="71"/>
      <c r="P164" s="71"/>
      <c r="S164" s="73"/>
      <c r="T164" s="72"/>
      <c r="U164" s="72"/>
      <c r="Z164" s="71"/>
      <c r="AA164" s="71"/>
    </row>
    <row r="165" spans="1:27" hidden="1">
      <c r="A165" s="99">
        <v>1087</v>
      </c>
      <c r="B165" s="471" t="s">
        <v>246</v>
      </c>
      <c r="C165" s="472"/>
      <c r="D165" s="486" t="s">
        <v>245</v>
      </c>
      <c r="E165" s="437"/>
      <c r="F165" s="75"/>
      <c r="G165" s="434" t="str">
        <f t="shared" si="1"/>
        <v>PYTLÍKOVÁ Květa</v>
      </c>
      <c r="H165" s="434"/>
      <c r="I165" s="434"/>
      <c r="J165" s="434"/>
      <c r="K165" s="95" t="s">
        <v>133</v>
      </c>
      <c r="O165" s="71"/>
      <c r="P165" s="71"/>
      <c r="S165" s="73"/>
      <c r="T165" s="72"/>
      <c r="U165" s="72"/>
      <c r="Z165" s="71"/>
      <c r="AA165" s="71"/>
    </row>
    <row r="166" spans="1:27" hidden="1">
      <c r="A166" s="99">
        <v>1305</v>
      </c>
      <c r="B166" s="471" t="s">
        <v>244</v>
      </c>
      <c r="C166" s="472"/>
      <c r="D166" s="486" t="s">
        <v>168</v>
      </c>
      <c r="E166" s="437"/>
      <c r="F166" s="75"/>
      <c r="G166" s="434" t="str">
        <f t="shared" si="1"/>
        <v>MANSFELDOVÁ Jiřina</v>
      </c>
      <c r="H166" s="434"/>
      <c r="I166" s="434"/>
      <c r="J166" s="434"/>
      <c r="K166" s="95" t="s">
        <v>132</v>
      </c>
      <c r="O166" s="71"/>
      <c r="P166" s="71"/>
      <c r="S166" s="73"/>
      <c r="T166" s="72"/>
      <c r="U166" s="72"/>
      <c r="Z166" s="71"/>
      <c r="AA166" s="71"/>
    </row>
    <row r="167" spans="1:27" hidden="1">
      <c r="A167" s="99">
        <v>14349</v>
      </c>
      <c r="B167" s="484" t="s">
        <v>243</v>
      </c>
      <c r="C167" s="485"/>
      <c r="D167" s="559" t="s">
        <v>35</v>
      </c>
      <c r="E167" s="560"/>
      <c r="F167" s="75"/>
      <c r="G167" s="434" t="str">
        <f t="shared" si="1"/>
        <v>RUNTSCHOVÁ Jitka</v>
      </c>
      <c r="H167" s="434"/>
      <c r="I167" s="434"/>
      <c r="J167" s="434"/>
      <c r="K167" s="95" t="s">
        <v>131</v>
      </c>
      <c r="O167" s="71"/>
      <c r="P167" s="71"/>
      <c r="S167" s="73"/>
      <c r="T167" s="72"/>
      <c r="U167" s="72"/>
      <c r="Z167" s="71"/>
      <c r="AA167" s="71"/>
    </row>
    <row r="168" spans="1:27" hidden="1">
      <c r="A168" s="99">
        <v>15944</v>
      </c>
      <c r="B168" s="471" t="s">
        <v>242</v>
      </c>
      <c r="C168" s="472"/>
      <c r="D168" s="486" t="s">
        <v>151</v>
      </c>
      <c r="E168" s="437"/>
      <c r="F168" s="75"/>
      <c r="G168" s="434" t="str">
        <f t="shared" si="1"/>
        <v>PYTLÍK Jakub</v>
      </c>
      <c r="H168" s="434"/>
      <c r="I168" s="434"/>
      <c r="J168" s="434"/>
      <c r="K168" s="95" t="s">
        <v>130</v>
      </c>
      <c r="O168" s="71"/>
      <c r="P168" s="71"/>
      <c r="S168" s="73"/>
      <c r="T168" s="72"/>
      <c r="U168" s="72"/>
      <c r="Z168" s="71"/>
      <c r="AA168" s="71"/>
    </row>
    <row r="169" spans="1:27" hidden="1">
      <c r="A169" s="99"/>
      <c r="B169" s="471"/>
      <c r="C169" s="472"/>
      <c r="D169" s="436"/>
      <c r="E169" s="437"/>
      <c r="F169" s="75"/>
      <c r="G169" s="434" t="str">
        <f t="shared" si="1"/>
        <v xml:space="preserve"> </v>
      </c>
      <c r="H169" s="434"/>
      <c r="I169" s="434"/>
      <c r="J169" s="434"/>
      <c r="K169" s="95" t="s">
        <v>129</v>
      </c>
      <c r="O169" s="71"/>
      <c r="P169" s="71"/>
      <c r="S169" s="73"/>
      <c r="T169" s="72"/>
      <c r="U169" s="72"/>
      <c r="Z169" s="71"/>
      <c r="AA169" s="71"/>
    </row>
    <row r="170" spans="1:27" hidden="1">
      <c r="A170" s="102">
        <v>19845</v>
      </c>
      <c r="B170" s="469" t="s">
        <v>241</v>
      </c>
      <c r="C170" s="470"/>
      <c r="D170" s="473" t="s">
        <v>240</v>
      </c>
      <c r="E170" s="474"/>
      <c r="F170" s="101"/>
      <c r="G170" s="435" t="str">
        <f t="shared" si="1"/>
        <v>VÁVRA Ivo</v>
      </c>
      <c r="H170" s="435"/>
      <c r="I170" s="435"/>
      <c r="J170" s="435"/>
      <c r="K170" s="100" t="s">
        <v>239</v>
      </c>
      <c r="O170" s="71"/>
      <c r="P170" s="71"/>
      <c r="S170" s="73"/>
      <c r="T170" s="72"/>
      <c r="U170" s="72"/>
      <c r="Z170" s="71"/>
      <c r="AA170" s="71"/>
    </row>
    <row r="171" spans="1:27" hidden="1">
      <c r="A171" s="102">
        <v>823</v>
      </c>
      <c r="B171" s="469" t="s">
        <v>238</v>
      </c>
      <c r="C171" s="470"/>
      <c r="D171" s="473" t="s">
        <v>204</v>
      </c>
      <c r="E171" s="474"/>
      <c r="F171" s="101"/>
      <c r="G171" s="435" t="str">
        <f t="shared" ref="G171:G202" si="2">CONCATENATE(B171," ",D171)</f>
        <v>MYŠIČKOVÁ Jana</v>
      </c>
      <c r="H171" s="435"/>
      <c r="I171" s="435"/>
      <c r="J171" s="435"/>
      <c r="K171" s="100" t="s">
        <v>137</v>
      </c>
      <c r="O171" s="71"/>
      <c r="P171" s="71"/>
      <c r="S171" s="73"/>
      <c r="T171" s="72"/>
      <c r="U171" s="72"/>
      <c r="Z171" s="71"/>
      <c r="AA171" s="71"/>
    </row>
    <row r="172" spans="1:27" hidden="1">
      <c r="A172" s="102">
        <v>9966</v>
      </c>
      <c r="B172" s="469" t="s">
        <v>237</v>
      </c>
      <c r="C172" s="470"/>
      <c r="D172" s="473" t="s">
        <v>154</v>
      </c>
      <c r="E172" s="474"/>
      <c r="F172" s="101"/>
      <c r="G172" s="435" t="str">
        <f t="shared" si="2"/>
        <v>BĚLOHLÁVEK Jaroslav</v>
      </c>
      <c r="H172" s="435"/>
      <c r="I172" s="435"/>
      <c r="J172" s="435"/>
      <c r="K172" s="100" t="s">
        <v>136</v>
      </c>
      <c r="O172" s="71"/>
      <c r="P172" s="71"/>
      <c r="S172" s="73"/>
      <c r="T172" s="72"/>
      <c r="U172" s="72"/>
      <c r="Z172" s="71"/>
      <c r="AA172" s="71"/>
    </row>
    <row r="173" spans="1:27" hidden="1">
      <c r="A173" s="102">
        <v>1372</v>
      </c>
      <c r="B173" s="469" t="s">
        <v>236</v>
      </c>
      <c r="C173" s="470"/>
      <c r="D173" s="473" t="s">
        <v>174</v>
      </c>
      <c r="E173" s="474"/>
      <c r="F173" s="101"/>
      <c r="G173" s="435" t="str">
        <f t="shared" si="2"/>
        <v>VILÍMOVSKÝ Jiří</v>
      </c>
      <c r="H173" s="435"/>
      <c r="I173" s="435"/>
      <c r="J173" s="435"/>
      <c r="K173" s="100" t="s">
        <v>135</v>
      </c>
      <c r="O173" s="71"/>
      <c r="P173" s="71"/>
      <c r="S173" s="73"/>
      <c r="T173" s="72"/>
      <c r="U173" s="72"/>
      <c r="Z173" s="71"/>
      <c r="AA173" s="71"/>
    </row>
    <row r="174" spans="1:27" hidden="1">
      <c r="A174" s="102">
        <v>1366</v>
      </c>
      <c r="B174" s="469" t="s">
        <v>220</v>
      </c>
      <c r="C174" s="470"/>
      <c r="D174" s="473" t="s">
        <v>172</v>
      </c>
      <c r="E174" s="474"/>
      <c r="F174" s="101"/>
      <c r="G174" s="435" t="str">
        <f t="shared" si="2"/>
        <v>STRNAD Vladimír</v>
      </c>
      <c r="H174" s="435"/>
      <c r="I174" s="435"/>
      <c r="J174" s="435"/>
      <c r="K174" s="100" t="s">
        <v>134</v>
      </c>
      <c r="O174" s="71"/>
      <c r="P174" s="71"/>
      <c r="S174" s="73"/>
      <c r="T174" s="72"/>
      <c r="U174" s="72"/>
      <c r="Z174" s="71"/>
      <c r="AA174" s="71"/>
    </row>
    <row r="175" spans="1:27" hidden="1">
      <c r="A175" s="102">
        <v>834</v>
      </c>
      <c r="B175" s="469" t="s">
        <v>235</v>
      </c>
      <c r="C175" s="470"/>
      <c r="D175" s="473" t="s">
        <v>234</v>
      </c>
      <c r="E175" s="474"/>
      <c r="F175" s="101"/>
      <c r="G175" s="435" t="str">
        <f t="shared" si="2"/>
        <v>ŠPIČKOVÁ  Johana</v>
      </c>
      <c r="H175" s="435"/>
      <c r="I175" s="435"/>
      <c r="J175" s="435"/>
      <c r="K175" s="100" t="s">
        <v>133</v>
      </c>
      <c r="O175" s="71"/>
      <c r="P175" s="71"/>
      <c r="S175" s="73"/>
      <c r="T175" s="72"/>
      <c r="U175" s="72"/>
      <c r="Z175" s="71"/>
      <c r="AA175" s="71"/>
    </row>
    <row r="176" spans="1:27" hidden="1">
      <c r="A176" s="102">
        <v>13850</v>
      </c>
      <c r="B176" s="469" t="s">
        <v>233</v>
      </c>
      <c r="C176" s="470"/>
      <c r="D176" s="473" t="s">
        <v>211</v>
      </c>
      <c r="E176" s="474"/>
      <c r="F176" s="101"/>
      <c r="G176" s="435" t="str">
        <f t="shared" si="2"/>
        <v>WOLF Karel</v>
      </c>
      <c r="H176" s="435"/>
      <c r="I176" s="435"/>
      <c r="J176" s="435"/>
      <c r="K176" s="100" t="s">
        <v>132</v>
      </c>
      <c r="O176" s="71"/>
      <c r="P176" s="71"/>
      <c r="S176" s="73"/>
      <c r="T176" s="72"/>
      <c r="U176" s="72"/>
      <c r="Z176" s="71"/>
      <c r="AA176" s="71"/>
    </row>
    <row r="177" spans="1:27" hidden="1">
      <c r="A177" s="102">
        <v>21853</v>
      </c>
      <c r="B177" s="469" t="s">
        <v>232</v>
      </c>
      <c r="C177" s="470"/>
      <c r="D177" s="473" t="s">
        <v>211</v>
      </c>
      <c r="E177" s="474"/>
      <c r="F177" s="101"/>
      <c r="G177" s="435" t="str">
        <f t="shared" si="2"/>
        <v>SVITAVSKÝ Karel</v>
      </c>
      <c r="H177" s="435"/>
      <c r="I177" s="435"/>
      <c r="J177" s="435"/>
      <c r="K177" s="100" t="s">
        <v>131</v>
      </c>
      <c r="O177" s="71"/>
      <c r="P177" s="71"/>
      <c r="S177" s="73"/>
      <c r="T177" s="72"/>
      <c r="U177" s="72"/>
      <c r="Z177" s="71"/>
      <c r="AA177" s="71"/>
    </row>
    <row r="178" spans="1:27" hidden="1">
      <c r="A178" s="102"/>
      <c r="B178" s="469"/>
      <c r="C178" s="470"/>
      <c r="D178" s="473"/>
      <c r="E178" s="474"/>
      <c r="F178" s="101"/>
      <c r="G178" s="435" t="str">
        <f t="shared" si="2"/>
        <v xml:space="preserve"> </v>
      </c>
      <c r="H178" s="435"/>
      <c r="I178" s="435"/>
      <c r="J178" s="435"/>
      <c r="K178" s="100" t="s">
        <v>130</v>
      </c>
      <c r="O178" s="71"/>
      <c r="P178" s="71"/>
      <c r="S178" s="73"/>
      <c r="T178" s="72"/>
      <c r="U178" s="72"/>
      <c r="Z178" s="71"/>
      <c r="AA178" s="71"/>
    </row>
    <row r="179" spans="1:27" hidden="1">
      <c r="A179" s="102"/>
      <c r="B179" s="469"/>
      <c r="C179" s="470"/>
      <c r="D179" s="473"/>
      <c r="E179" s="474"/>
      <c r="F179" s="101"/>
      <c r="G179" s="435" t="str">
        <f t="shared" si="2"/>
        <v xml:space="preserve"> </v>
      </c>
      <c r="H179" s="435"/>
      <c r="I179" s="435"/>
      <c r="J179" s="435"/>
      <c r="K179" s="100" t="s">
        <v>129</v>
      </c>
      <c r="O179" s="71"/>
      <c r="P179" s="71"/>
      <c r="S179" s="73"/>
      <c r="T179" s="72"/>
      <c r="U179" s="72"/>
      <c r="Z179" s="71"/>
      <c r="AA179" s="71"/>
    </row>
    <row r="180" spans="1:27" hidden="1">
      <c r="A180" s="99">
        <v>15064</v>
      </c>
      <c r="B180" s="471" t="s">
        <v>231</v>
      </c>
      <c r="C180" s="472"/>
      <c r="D180" s="436" t="s">
        <v>185</v>
      </c>
      <c r="E180" s="437"/>
      <c r="F180" s="75"/>
      <c r="G180" s="434" t="str">
        <f t="shared" si="2"/>
        <v>CEPL Zdeněk</v>
      </c>
      <c r="H180" s="434"/>
      <c r="I180" s="434"/>
      <c r="J180" s="434"/>
      <c r="K180" s="95" t="s">
        <v>230</v>
      </c>
      <c r="O180" s="71"/>
      <c r="P180" s="71"/>
      <c r="S180" s="73"/>
      <c r="T180" s="72"/>
      <c r="U180" s="72"/>
      <c r="Z180" s="71"/>
      <c r="AA180" s="71"/>
    </row>
    <row r="181" spans="1:27" hidden="1">
      <c r="A181" s="99">
        <v>23740</v>
      </c>
      <c r="B181" s="471" t="s">
        <v>229</v>
      </c>
      <c r="C181" s="472"/>
      <c r="D181" s="436" t="s">
        <v>161</v>
      </c>
      <c r="E181" s="437"/>
      <c r="F181" s="75"/>
      <c r="G181" s="434" t="str">
        <f t="shared" si="2"/>
        <v>ČERNÝ Milan</v>
      </c>
      <c r="H181" s="434"/>
      <c r="I181" s="434"/>
      <c r="J181" s="434"/>
      <c r="K181" s="95" t="s">
        <v>137</v>
      </c>
      <c r="O181" s="71"/>
      <c r="P181" s="71"/>
      <c r="S181" s="73"/>
      <c r="T181" s="72"/>
      <c r="U181" s="72"/>
      <c r="Z181" s="71"/>
      <c r="AA181" s="71"/>
    </row>
    <row r="182" spans="1:27" hidden="1">
      <c r="A182" s="99">
        <v>16602</v>
      </c>
      <c r="B182" s="471" t="s">
        <v>228</v>
      </c>
      <c r="C182" s="472"/>
      <c r="D182" s="436" t="s">
        <v>227</v>
      </c>
      <c r="E182" s="437"/>
      <c r="F182" s="75"/>
      <c r="G182" s="434" t="str">
        <f t="shared" si="2"/>
        <v>FIKEJZL Vít</v>
      </c>
      <c r="H182" s="434"/>
      <c r="I182" s="434"/>
      <c r="J182" s="434"/>
      <c r="K182" s="95" t="s">
        <v>136</v>
      </c>
      <c r="O182" s="71"/>
      <c r="P182" s="71"/>
      <c r="S182" s="73"/>
      <c r="T182" s="72"/>
      <c r="U182" s="72"/>
      <c r="Z182" s="71"/>
      <c r="AA182" s="71"/>
    </row>
    <row r="183" spans="1:27" hidden="1">
      <c r="A183" s="99">
        <v>13363</v>
      </c>
      <c r="B183" s="471" t="s">
        <v>226</v>
      </c>
      <c r="C183" s="472"/>
      <c r="D183" s="436" t="s">
        <v>174</v>
      </c>
      <c r="E183" s="437"/>
      <c r="F183" s="75"/>
      <c r="G183" s="434" t="str">
        <f t="shared" si="2"/>
        <v>LANKAŠ Jiří</v>
      </c>
      <c r="H183" s="434"/>
      <c r="I183" s="434"/>
      <c r="J183" s="434"/>
      <c r="K183" s="95" t="s">
        <v>135</v>
      </c>
      <c r="O183" s="71"/>
      <c r="P183" s="71"/>
      <c r="S183" s="73"/>
      <c r="T183" s="72"/>
      <c r="U183" s="72"/>
      <c r="Z183" s="71"/>
      <c r="AA183" s="71"/>
    </row>
    <row r="184" spans="1:27" hidden="1">
      <c r="A184" s="99">
        <v>23739</v>
      </c>
      <c r="B184" s="471" t="s">
        <v>225</v>
      </c>
      <c r="C184" s="472"/>
      <c r="D184" s="436" t="s">
        <v>174</v>
      </c>
      <c r="E184" s="437"/>
      <c r="F184" s="75"/>
      <c r="G184" s="434" t="str">
        <f t="shared" si="2"/>
        <v>NEUMAJER Jiří</v>
      </c>
      <c r="H184" s="434"/>
      <c r="I184" s="434"/>
      <c r="J184" s="434"/>
      <c r="K184" s="95" t="s">
        <v>134</v>
      </c>
      <c r="O184" s="71"/>
      <c r="P184" s="71"/>
      <c r="S184" s="73"/>
      <c r="T184" s="72"/>
      <c r="U184" s="72"/>
      <c r="Z184" s="71"/>
      <c r="AA184" s="71"/>
    </row>
    <row r="185" spans="1:27" hidden="1">
      <c r="A185" s="99">
        <v>1134</v>
      </c>
      <c r="B185" s="471" t="s">
        <v>224</v>
      </c>
      <c r="C185" s="472"/>
      <c r="D185" s="436" t="s">
        <v>176</v>
      </c>
      <c r="E185" s="437"/>
      <c r="F185" s="75"/>
      <c r="G185" s="434" t="str">
        <f t="shared" si="2"/>
        <v>VIKTORIN Miroslav</v>
      </c>
      <c r="H185" s="434"/>
      <c r="I185" s="434"/>
      <c r="J185" s="434"/>
      <c r="K185" s="95" t="s">
        <v>133</v>
      </c>
      <c r="O185" s="71"/>
      <c r="P185" s="71"/>
      <c r="S185" s="73"/>
      <c r="T185" s="72"/>
      <c r="U185" s="72"/>
      <c r="Z185" s="71"/>
      <c r="AA185" s="71"/>
    </row>
    <row r="186" spans="1:27" hidden="1">
      <c r="A186" s="99">
        <v>13562</v>
      </c>
      <c r="B186" s="471" t="s">
        <v>223</v>
      </c>
      <c r="C186" s="472"/>
      <c r="D186" s="436" t="s">
        <v>222</v>
      </c>
      <c r="E186" s="437"/>
      <c r="F186" s="75"/>
      <c r="G186" s="434" t="str">
        <f t="shared" si="2"/>
        <v>SVOBODOVÁ  Kamila</v>
      </c>
      <c r="H186" s="434"/>
      <c r="I186" s="434"/>
      <c r="J186" s="434"/>
      <c r="K186" s="95" t="s">
        <v>132</v>
      </c>
      <c r="O186" s="71"/>
      <c r="P186" s="71"/>
      <c r="S186" s="73"/>
      <c r="T186" s="72"/>
      <c r="U186" s="72"/>
      <c r="Z186" s="71"/>
      <c r="AA186" s="71"/>
    </row>
    <row r="187" spans="1:27" hidden="1">
      <c r="A187" s="99">
        <v>19554</v>
      </c>
      <c r="B187" s="471" t="s">
        <v>221</v>
      </c>
      <c r="C187" s="472"/>
      <c r="D187" s="436" t="s">
        <v>180</v>
      </c>
      <c r="E187" s="437"/>
      <c r="F187" s="75"/>
      <c r="G187" s="434" t="str">
        <f t="shared" si="2"/>
        <v>VÁCHA Jan</v>
      </c>
      <c r="H187" s="434"/>
      <c r="I187" s="434"/>
      <c r="J187" s="434"/>
      <c r="K187" s="95" t="s">
        <v>131</v>
      </c>
      <c r="O187" s="71"/>
      <c r="P187" s="71"/>
      <c r="S187" s="73"/>
      <c r="T187" s="72"/>
      <c r="U187" s="72"/>
      <c r="Z187" s="71"/>
      <c r="AA187" s="71"/>
    </row>
    <row r="188" spans="1:27" hidden="1">
      <c r="A188" s="99"/>
      <c r="B188" s="471"/>
      <c r="C188" s="472"/>
      <c r="D188" s="436"/>
      <c r="E188" s="437"/>
      <c r="F188" s="75"/>
      <c r="G188" s="434" t="str">
        <f t="shared" si="2"/>
        <v xml:space="preserve"> </v>
      </c>
      <c r="H188" s="434"/>
      <c r="I188" s="434"/>
      <c r="J188" s="434"/>
      <c r="K188" s="95" t="s">
        <v>130</v>
      </c>
      <c r="O188" s="71"/>
      <c r="P188" s="71"/>
      <c r="S188" s="73"/>
      <c r="T188" s="72"/>
      <c r="U188" s="72"/>
      <c r="Z188" s="71"/>
      <c r="AA188" s="71"/>
    </row>
    <row r="189" spans="1:27" hidden="1">
      <c r="A189" s="99"/>
      <c r="B189" s="471"/>
      <c r="C189" s="472"/>
      <c r="D189" s="436"/>
      <c r="E189" s="437"/>
      <c r="F189" s="75"/>
      <c r="G189" s="434" t="str">
        <f t="shared" si="2"/>
        <v xml:space="preserve"> </v>
      </c>
      <c r="H189" s="434"/>
      <c r="I189" s="434"/>
      <c r="J189" s="434"/>
      <c r="K189" s="95" t="s">
        <v>129</v>
      </c>
      <c r="O189" s="71"/>
      <c r="P189" s="71"/>
      <c r="S189" s="73"/>
      <c r="T189" s="72"/>
      <c r="U189" s="72"/>
      <c r="Z189" s="71"/>
      <c r="AA189" s="71"/>
    </row>
    <row r="190" spans="1:27" hidden="1">
      <c r="A190" s="102">
        <v>1441</v>
      </c>
      <c r="B190" s="469" t="s">
        <v>220</v>
      </c>
      <c r="C190" s="470"/>
      <c r="D190" s="473" t="s">
        <v>23</v>
      </c>
      <c r="E190" s="474"/>
      <c r="F190" s="101"/>
      <c r="G190" s="467" t="str">
        <f t="shared" si="2"/>
        <v>STRNAD Bohumil</v>
      </c>
      <c r="H190" s="467"/>
      <c r="I190" s="467"/>
      <c r="J190" s="467"/>
      <c r="K190" s="100" t="s">
        <v>219</v>
      </c>
      <c r="O190" s="71"/>
      <c r="P190" s="71"/>
      <c r="S190" s="73"/>
      <c r="T190" s="72"/>
      <c r="U190" s="72"/>
      <c r="Z190" s="71"/>
      <c r="AA190" s="71"/>
    </row>
    <row r="191" spans="1:27" hidden="1">
      <c r="A191" s="102">
        <v>25398</v>
      </c>
      <c r="B191" s="469" t="s">
        <v>218</v>
      </c>
      <c r="C191" s="470"/>
      <c r="D191" s="473" t="s">
        <v>217</v>
      </c>
      <c r="E191" s="474"/>
      <c r="F191" s="101"/>
      <c r="G191" s="467" t="str">
        <f t="shared" si="2"/>
        <v>ŽĎÁREK Václav</v>
      </c>
      <c r="H191" s="467"/>
      <c r="I191" s="467"/>
      <c r="J191" s="467"/>
      <c r="K191" s="100" t="s">
        <v>137</v>
      </c>
      <c r="O191" s="71"/>
      <c r="P191" s="71"/>
      <c r="S191" s="73"/>
      <c r="T191" s="72"/>
      <c r="U191" s="72"/>
      <c r="Z191" s="71"/>
      <c r="AA191" s="71"/>
    </row>
    <row r="192" spans="1:27" hidden="1">
      <c r="A192" s="102">
        <v>22254</v>
      </c>
      <c r="B192" s="469" t="s">
        <v>216</v>
      </c>
      <c r="C192" s="470"/>
      <c r="D192" s="473" t="s">
        <v>27</v>
      </c>
      <c r="E192" s="474"/>
      <c r="F192" s="101"/>
      <c r="G192" s="467" t="str">
        <f t="shared" si="2"/>
        <v>TRUKSA Michal</v>
      </c>
      <c r="H192" s="467"/>
      <c r="I192" s="467"/>
      <c r="J192" s="467"/>
      <c r="K192" s="100" t="s">
        <v>136</v>
      </c>
      <c r="O192" s="71"/>
      <c r="P192" s="71"/>
      <c r="S192" s="73"/>
      <c r="T192" s="72"/>
      <c r="U192" s="72"/>
      <c r="Z192" s="71"/>
      <c r="AA192" s="71"/>
    </row>
    <row r="193" spans="1:27" hidden="1">
      <c r="A193" s="102">
        <v>25538</v>
      </c>
      <c r="B193" s="469" t="s">
        <v>215</v>
      </c>
      <c r="C193" s="470"/>
      <c r="D193" s="473" t="s">
        <v>31</v>
      </c>
      <c r="E193" s="474"/>
      <c r="F193" s="101"/>
      <c r="G193" s="467" t="str">
        <f t="shared" si="2"/>
        <v>BRODIL František</v>
      </c>
      <c r="H193" s="467"/>
      <c r="I193" s="467"/>
      <c r="J193" s="467"/>
      <c r="K193" s="100" t="s">
        <v>135</v>
      </c>
      <c r="O193" s="71"/>
      <c r="P193" s="71"/>
      <c r="S193" s="73"/>
      <c r="T193" s="72"/>
      <c r="U193" s="72"/>
      <c r="Z193" s="71"/>
      <c r="AA193" s="71"/>
    </row>
    <row r="194" spans="1:27" hidden="1">
      <c r="A194" s="102">
        <v>22253</v>
      </c>
      <c r="B194" s="469" t="s">
        <v>214</v>
      </c>
      <c r="C194" s="470"/>
      <c r="D194" s="473" t="s">
        <v>39</v>
      </c>
      <c r="E194" s="474"/>
      <c r="F194" s="101"/>
      <c r="G194" s="467" t="str">
        <f t="shared" si="2"/>
        <v>ŠPAČKOVÁ Lenka</v>
      </c>
      <c r="H194" s="467"/>
      <c r="I194" s="467"/>
      <c r="J194" s="467"/>
      <c r="K194" s="100" t="s">
        <v>134</v>
      </c>
      <c r="O194" s="71"/>
      <c r="P194" s="71"/>
      <c r="S194" s="73"/>
      <c r="T194" s="72"/>
      <c r="U194" s="72"/>
      <c r="Z194" s="71"/>
      <c r="AA194" s="71"/>
    </row>
    <row r="195" spans="1:27" hidden="1">
      <c r="A195" s="102">
        <v>1444</v>
      </c>
      <c r="B195" s="469" t="s">
        <v>213</v>
      </c>
      <c r="C195" s="470"/>
      <c r="D195" s="473" t="s">
        <v>32</v>
      </c>
      <c r="E195" s="474"/>
      <c r="F195" s="101"/>
      <c r="G195" s="467" t="str">
        <f t="shared" si="2"/>
        <v>ŠTĚRBA Petr</v>
      </c>
      <c r="H195" s="467"/>
      <c r="I195" s="467"/>
      <c r="J195" s="467"/>
      <c r="K195" s="100" t="s">
        <v>133</v>
      </c>
      <c r="O195" s="71"/>
      <c r="P195" s="71"/>
      <c r="S195" s="73"/>
      <c r="T195" s="72"/>
      <c r="U195" s="72"/>
      <c r="Z195" s="71"/>
      <c r="AA195" s="71"/>
    </row>
    <row r="196" spans="1:27" hidden="1">
      <c r="A196" s="102">
        <v>5013</v>
      </c>
      <c r="B196" s="469" t="s">
        <v>212</v>
      </c>
      <c r="C196" s="470"/>
      <c r="D196" s="473" t="s">
        <v>211</v>
      </c>
      <c r="E196" s="474"/>
      <c r="F196" s="101"/>
      <c r="G196" s="467" t="str">
        <f t="shared" si="2"/>
        <v>TOMSA Karel</v>
      </c>
      <c r="H196" s="467"/>
      <c r="I196" s="467"/>
      <c r="J196" s="467"/>
      <c r="K196" s="100" t="s">
        <v>132</v>
      </c>
      <c r="O196" s="71"/>
      <c r="P196" s="71"/>
      <c r="S196" s="73"/>
      <c r="T196" s="72"/>
      <c r="U196" s="72"/>
      <c r="Z196" s="71"/>
      <c r="AA196" s="71"/>
    </row>
    <row r="197" spans="1:27" hidden="1">
      <c r="A197" s="102">
        <v>22252</v>
      </c>
      <c r="B197" s="469" t="s">
        <v>210</v>
      </c>
      <c r="C197" s="470"/>
      <c r="D197" s="473" t="s">
        <v>43</v>
      </c>
      <c r="E197" s="474"/>
      <c r="F197" s="101"/>
      <c r="G197" s="467" t="str">
        <f t="shared" si="2"/>
        <v>TOŽIČKA Martin</v>
      </c>
      <c r="H197" s="467"/>
      <c r="I197" s="467"/>
      <c r="J197" s="467"/>
      <c r="K197" s="100" t="s">
        <v>131</v>
      </c>
      <c r="O197" s="71"/>
      <c r="P197" s="71"/>
      <c r="S197" s="73"/>
      <c r="T197" s="72"/>
      <c r="U197" s="72"/>
      <c r="Z197" s="71"/>
      <c r="AA197" s="71"/>
    </row>
    <row r="198" spans="1:27" hidden="1">
      <c r="A198" s="102">
        <v>5778</v>
      </c>
      <c r="B198" s="469" t="s">
        <v>209</v>
      </c>
      <c r="C198" s="470"/>
      <c r="D198" s="473" t="s">
        <v>35</v>
      </c>
      <c r="E198" s="474"/>
      <c r="F198" s="101"/>
      <c r="G198" s="467" t="str">
        <f t="shared" si="2"/>
        <v>RADOSTOVÁ Jitka</v>
      </c>
      <c r="H198" s="467"/>
      <c r="I198" s="467"/>
      <c r="J198" s="467"/>
      <c r="K198" s="100" t="s">
        <v>130</v>
      </c>
      <c r="O198" s="71"/>
      <c r="P198" s="71"/>
      <c r="S198" s="73"/>
      <c r="T198" s="72"/>
      <c r="U198" s="72"/>
      <c r="Z198" s="71"/>
      <c r="AA198" s="71"/>
    </row>
    <row r="199" spans="1:27" hidden="1">
      <c r="A199" s="102"/>
      <c r="B199" s="469"/>
      <c r="C199" s="470"/>
      <c r="D199" s="473"/>
      <c r="E199" s="474"/>
      <c r="F199" s="101"/>
      <c r="G199" s="467" t="str">
        <f t="shared" si="2"/>
        <v xml:space="preserve"> </v>
      </c>
      <c r="H199" s="467"/>
      <c r="I199" s="467"/>
      <c r="J199" s="467"/>
      <c r="K199" s="100" t="s">
        <v>129</v>
      </c>
      <c r="O199" s="71"/>
      <c r="P199" s="71"/>
      <c r="S199" s="73"/>
      <c r="T199" s="72"/>
      <c r="U199" s="72"/>
      <c r="Z199" s="71"/>
      <c r="AA199" s="71"/>
    </row>
    <row r="200" spans="1:27" hidden="1">
      <c r="A200" s="99">
        <v>15542</v>
      </c>
      <c r="B200" s="471" t="s">
        <v>208</v>
      </c>
      <c r="C200" s="472"/>
      <c r="D200" s="486" t="s">
        <v>207</v>
      </c>
      <c r="E200" s="437"/>
      <c r="F200" s="75"/>
      <c r="G200" s="434" t="str">
        <f t="shared" si="2"/>
        <v>KELLNER Miloslav</v>
      </c>
      <c r="H200" s="434"/>
      <c r="I200" s="434"/>
      <c r="J200" s="434"/>
      <c r="K200" s="95" t="s">
        <v>206</v>
      </c>
      <c r="O200" s="71"/>
      <c r="P200" s="71"/>
      <c r="S200" s="73"/>
      <c r="T200" s="72"/>
      <c r="U200" s="72"/>
      <c r="Z200" s="71"/>
      <c r="AA200" s="71"/>
    </row>
    <row r="201" spans="1:27" hidden="1">
      <c r="A201" s="99">
        <v>20100</v>
      </c>
      <c r="B201" s="471" t="s">
        <v>205</v>
      </c>
      <c r="C201" s="472"/>
      <c r="D201" s="486" t="s">
        <v>204</v>
      </c>
      <c r="E201" s="437"/>
      <c r="F201" s="75"/>
      <c r="G201" s="434" t="str">
        <f t="shared" si="2"/>
        <v>VALENTOVÁ  Jana</v>
      </c>
      <c r="H201" s="434"/>
      <c r="I201" s="434"/>
      <c r="J201" s="434"/>
      <c r="K201" s="95" t="s">
        <v>137</v>
      </c>
      <c r="O201" s="71"/>
      <c r="P201" s="71"/>
      <c r="S201" s="73"/>
      <c r="T201" s="72"/>
      <c r="U201" s="72"/>
      <c r="Z201" s="71"/>
      <c r="AA201" s="71"/>
    </row>
    <row r="202" spans="1:27" hidden="1">
      <c r="A202" s="99">
        <v>15538</v>
      </c>
      <c r="B202" s="471" t="s">
        <v>203</v>
      </c>
      <c r="C202" s="472"/>
      <c r="D202" s="486" t="s">
        <v>39</v>
      </c>
      <c r="E202" s="437"/>
      <c r="F202" s="75"/>
      <c r="G202" s="434" t="str">
        <f t="shared" si="2"/>
        <v>KRAUSOVÁ Lenka</v>
      </c>
      <c r="H202" s="434"/>
      <c r="I202" s="434"/>
      <c r="J202" s="434"/>
      <c r="K202" s="95" t="s">
        <v>136</v>
      </c>
      <c r="O202" s="71"/>
      <c r="P202" s="71"/>
      <c r="S202" s="73"/>
      <c r="T202" s="72"/>
      <c r="U202" s="72"/>
      <c r="Z202" s="71"/>
      <c r="AA202" s="71"/>
    </row>
    <row r="203" spans="1:27" hidden="1">
      <c r="A203" s="99">
        <v>15539</v>
      </c>
      <c r="B203" s="471" t="s">
        <v>202</v>
      </c>
      <c r="C203" s="472"/>
      <c r="D203" s="486" t="s">
        <v>28</v>
      </c>
      <c r="E203" s="437"/>
      <c r="F203" s="75"/>
      <c r="G203" s="434" t="str">
        <f t="shared" ref="G203:G234" si="3">CONCATENATE(B203," ",D203)</f>
        <v>HOLEČEK Ladislav</v>
      </c>
      <c r="H203" s="434"/>
      <c r="I203" s="434"/>
      <c r="J203" s="434"/>
      <c r="K203" s="95" t="s">
        <v>135</v>
      </c>
      <c r="O203" s="71"/>
      <c r="P203" s="71"/>
      <c r="S203" s="73"/>
      <c r="T203" s="72"/>
      <c r="U203" s="72"/>
      <c r="Z203" s="71"/>
      <c r="AA203" s="71"/>
    </row>
    <row r="204" spans="1:27" hidden="1">
      <c r="A204" s="99">
        <v>15540</v>
      </c>
      <c r="B204" s="471" t="s">
        <v>201</v>
      </c>
      <c r="C204" s="472"/>
      <c r="D204" s="486" t="s">
        <v>200</v>
      </c>
      <c r="E204" s="437"/>
      <c r="F204" s="75"/>
      <c r="G204" s="434" t="str">
        <f t="shared" si="3"/>
        <v>FIALOVÁ Eliška</v>
      </c>
      <c r="H204" s="434"/>
      <c r="I204" s="434"/>
      <c r="J204" s="434"/>
      <c r="K204" s="95" t="s">
        <v>134</v>
      </c>
      <c r="O204" s="71"/>
      <c r="P204" s="71"/>
      <c r="S204" s="73"/>
      <c r="T204" s="72"/>
      <c r="U204" s="72"/>
      <c r="Z204" s="71"/>
      <c r="AA204" s="71"/>
    </row>
    <row r="205" spans="1:27" hidden="1">
      <c r="A205" s="99">
        <v>15530</v>
      </c>
      <c r="B205" s="471" t="s">
        <v>199</v>
      </c>
      <c r="C205" s="472"/>
      <c r="D205" s="486" t="s">
        <v>180</v>
      </c>
      <c r="E205" s="437"/>
      <c r="F205" s="75"/>
      <c r="G205" s="434" t="str">
        <f t="shared" si="3"/>
        <v>BÁRTL Jan</v>
      </c>
      <c r="H205" s="434"/>
      <c r="I205" s="434"/>
      <c r="J205" s="434"/>
      <c r="K205" s="95" t="s">
        <v>133</v>
      </c>
      <c r="O205" s="71"/>
      <c r="P205" s="71"/>
      <c r="S205" s="73"/>
      <c r="T205" s="72"/>
      <c r="U205" s="72"/>
      <c r="Z205" s="71"/>
      <c r="AA205" s="71"/>
    </row>
    <row r="206" spans="1:27" hidden="1">
      <c r="A206" s="99">
        <v>15533</v>
      </c>
      <c r="B206" s="471" t="s">
        <v>198</v>
      </c>
      <c r="C206" s="472"/>
      <c r="D206" s="486" t="s">
        <v>197</v>
      </c>
      <c r="E206" s="437"/>
      <c r="G206" s="434" t="str">
        <f t="shared" si="3"/>
        <v>ŠTEFANOVÁ  Věra</v>
      </c>
      <c r="H206" s="434"/>
      <c r="I206" s="434"/>
      <c r="J206" s="434"/>
      <c r="K206" s="95" t="s">
        <v>132</v>
      </c>
      <c r="O206" s="71"/>
      <c r="P206" s="71"/>
      <c r="S206" s="73"/>
      <c r="T206" s="72"/>
      <c r="U206" s="72"/>
      <c r="Z206" s="71"/>
      <c r="AA206" s="71"/>
    </row>
    <row r="207" spans="1:27" hidden="1">
      <c r="A207" s="99"/>
      <c r="B207" s="471"/>
      <c r="C207" s="472"/>
      <c r="D207" s="436"/>
      <c r="E207" s="437"/>
      <c r="F207" s="75"/>
      <c r="G207" s="434" t="str">
        <f t="shared" si="3"/>
        <v xml:space="preserve"> </v>
      </c>
      <c r="H207" s="434"/>
      <c r="I207" s="434"/>
      <c r="J207" s="434"/>
      <c r="K207" s="95" t="s">
        <v>131</v>
      </c>
      <c r="O207" s="71"/>
      <c r="P207" s="71"/>
      <c r="S207" s="73"/>
      <c r="T207" s="72"/>
      <c r="U207" s="72"/>
      <c r="Z207" s="71"/>
      <c r="AA207" s="71"/>
    </row>
    <row r="208" spans="1:27" hidden="1">
      <c r="A208" s="99"/>
      <c r="B208" s="471"/>
      <c r="C208" s="472"/>
      <c r="D208" s="436"/>
      <c r="E208" s="437"/>
      <c r="F208" s="75"/>
      <c r="G208" s="434" t="str">
        <f t="shared" si="3"/>
        <v xml:space="preserve"> </v>
      </c>
      <c r="H208" s="434"/>
      <c r="I208" s="434"/>
      <c r="J208" s="434"/>
      <c r="K208" s="95" t="s">
        <v>130</v>
      </c>
      <c r="O208" s="71"/>
      <c r="P208" s="71"/>
      <c r="S208" s="73"/>
      <c r="T208" s="72"/>
      <c r="U208" s="72"/>
      <c r="Z208" s="71"/>
      <c r="AA208" s="71"/>
    </row>
    <row r="209" spans="1:27" hidden="1">
      <c r="A209" s="99"/>
      <c r="B209" s="471"/>
      <c r="C209" s="472"/>
      <c r="D209" s="436"/>
      <c r="E209" s="437"/>
      <c r="F209" s="75"/>
      <c r="G209" s="434" t="str">
        <f t="shared" si="3"/>
        <v xml:space="preserve"> </v>
      </c>
      <c r="H209" s="434"/>
      <c r="I209" s="434"/>
      <c r="J209" s="434"/>
      <c r="K209" s="95" t="s">
        <v>129</v>
      </c>
      <c r="O209" s="71"/>
      <c r="P209" s="71"/>
      <c r="S209" s="73"/>
      <c r="T209" s="72"/>
      <c r="U209" s="72"/>
      <c r="Z209" s="71"/>
      <c r="AA209" s="71"/>
    </row>
    <row r="210" spans="1:27" hidden="1">
      <c r="A210" s="102">
        <v>5052</v>
      </c>
      <c r="B210" s="469" t="s">
        <v>196</v>
      </c>
      <c r="C210" s="470"/>
      <c r="D210" s="473" t="s">
        <v>195</v>
      </c>
      <c r="E210" s="474"/>
      <c r="F210" s="101"/>
      <c r="G210" s="435" t="str">
        <f t="shared" si="3"/>
        <v>HAMPL Vítěslav</v>
      </c>
      <c r="H210" s="435"/>
      <c r="I210" s="435"/>
      <c r="J210" s="435"/>
      <c r="K210" s="100" t="s">
        <v>194</v>
      </c>
      <c r="O210" s="71"/>
      <c r="P210" s="71"/>
      <c r="S210" s="73"/>
      <c r="T210" s="72"/>
      <c r="U210" s="72"/>
      <c r="Z210" s="71"/>
      <c r="AA210" s="71"/>
    </row>
    <row r="211" spans="1:27" hidden="1">
      <c r="A211" s="102">
        <v>1172</v>
      </c>
      <c r="B211" s="469" t="s">
        <v>193</v>
      </c>
      <c r="C211" s="470"/>
      <c r="D211" s="473" t="s">
        <v>32</v>
      </c>
      <c r="E211" s="474"/>
      <c r="F211" s="101"/>
      <c r="G211" s="435" t="str">
        <f t="shared" si="3"/>
        <v>VALTA Petr</v>
      </c>
      <c r="H211" s="435"/>
      <c r="I211" s="435"/>
      <c r="J211" s="435"/>
      <c r="K211" s="100" t="s">
        <v>137</v>
      </c>
      <c r="O211" s="71"/>
      <c r="P211" s="71"/>
      <c r="S211" s="73"/>
      <c r="T211" s="72"/>
      <c r="U211" s="72"/>
      <c r="Z211" s="71"/>
      <c r="AA211" s="71"/>
    </row>
    <row r="212" spans="1:27" hidden="1">
      <c r="A212" s="102">
        <v>4467</v>
      </c>
      <c r="B212" s="469" t="s">
        <v>192</v>
      </c>
      <c r="C212" s="470"/>
      <c r="D212" s="473" t="s">
        <v>146</v>
      </c>
      <c r="E212" s="474"/>
      <c r="F212" s="101"/>
      <c r="G212" s="435" t="str">
        <f t="shared" si="3"/>
        <v>ROUBAL Vojtěch</v>
      </c>
      <c r="H212" s="435"/>
      <c r="I212" s="435"/>
      <c r="J212" s="435"/>
      <c r="K212" s="100" t="s">
        <v>136</v>
      </c>
      <c r="O212" s="71"/>
      <c r="P212" s="71"/>
      <c r="S212" s="73"/>
      <c r="T212" s="72"/>
      <c r="U212" s="72"/>
      <c r="Z212" s="71"/>
      <c r="AA212" s="71"/>
    </row>
    <row r="213" spans="1:27" hidden="1">
      <c r="A213" s="102">
        <v>1163</v>
      </c>
      <c r="B213" s="469" t="s">
        <v>191</v>
      </c>
      <c r="C213" s="470"/>
      <c r="D213" s="473" t="s">
        <v>31</v>
      </c>
      <c r="E213" s="474"/>
      <c r="F213" s="101"/>
      <c r="G213" s="435" t="str">
        <f t="shared" si="3"/>
        <v>PUDIL František</v>
      </c>
      <c r="H213" s="435"/>
      <c r="I213" s="435"/>
      <c r="J213" s="435"/>
      <c r="K213" s="100" t="s">
        <v>135</v>
      </c>
      <c r="O213" s="71"/>
      <c r="P213" s="71"/>
      <c r="S213" s="73"/>
      <c r="T213" s="72"/>
      <c r="U213" s="72"/>
      <c r="Z213" s="71"/>
      <c r="AA213" s="71"/>
    </row>
    <row r="214" spans="1:27" hidden="1">
      <c r="A214" s="102">
        <v>1404</v>
      </c>
      <c r="B214" s="469" t="s">
        <v>190</v>
      </c>
      <c r="C214" s="470"/>
      <c r="D214" s="473" t="s">
        <v>189</v>
      </c>
      <c r="E214" s="474"/>
      <c r="F214" s="101"/>
      <c r="G214" s="435" t="str">
        <f t="shared" si="3"/>
        <v>POKORNÝ Josef</v>
      </c>
      <c r="H214" s="435"/>
      <c r="I214" s="435"/>
      <c r="J214" s="435"/>
      <c r="K214" s="100" t="s">
        <v>134</v>
      </c>
      <c r="O214" s="71"/>
      <c r="P214" s="71"/>
      <c r="S214" s="73"/>
      <c r="T214" s="72"/>
      <c r="U214" s="72"/>
      <c r="Z214" s="71"/>
      <c r="AA214" s="71"/>
    </row>
    <row r="215" spans="1:27" hidden="1">
      <c r="A215" s="102">
        <v>1152</v>
      </c>
      <c r="B215" s="469" t="s">
        <v>188</v>
      </c>
      <c r="C215" s="470"/>
      <c r="D215" s="473" t="s">
        <v>174</v>
      </c>
      <c r="E215" s="474"/>
      <c r="F215" s="101"/>
      <c r="G215" s="435" t="str">
        <f t="shared" si="3"/>
        <v>HOFMAN Jiří</v>
      </c>
      <c r="H215" s="435"/>
      <c r="I215" s="435"/>
      <c r="J215" s="435"/>
      <c r="K215" s="100" t="s">
        <v>133</v>
      </c>
      <c r="O215" s="71"/>
      <c r="P215" s="71"/>
      <c r="S215" s="73"/>
      <c r="T215" s="72"/>
      <c r="U215" s="72"/>
      <c r="Z215" s="71"/>
      <c r="AA215" s="71"/>
    </row>
    <row r="216" spans="1:27" hidden="1">
      <c r="A216" s="102">
        <v>5163</v>
      </c>
      <c r="B216" s="475" t="s">
        <v>187</v>
      </c>
      <c r="C216" s="476"/>
      <c r="D216" s="561" t="s">
        <v>43</v>
      </c>
      <c r="E216" s="562"/>
      <c r="F216" s="101"/>
      <c r="G216" s="435" t="str">
        <f t="shared" si="3"/>
        <v>PODHOLA Martin</v>
      </c>
      <c r="H216" s="435"/>
      <c r="I216" s="435"/>
      <c r="J216" s="435"/>
      <c r="K216" s="100" t="s">
        <v>132</v>
      </c>
      <c r="O216" s="71"/>
      <c r="P216" s="71"/>
      <c r="S216" s="73"/>
      <c r="T216" s="72"/>
      <c r="U216" s="72"/>
      <c r="Z216" s="71"/>
      <c r="AA216" s="71"/>
    </row>
    <row r="217" spans="1:27" hidden="1">
      <c r="A217" s="102"/>
      <c r="B217" s="469"/>
      <c r="C217" s="470"/>
      <c r="D217" s="473"/>
      <c r="E217" s="474"/>
      <c r="F217" s="101"/>
      <c r="G217" s="435" t="str">
        <f t="shared" si="3"/>
        <v xml:space="preserve"> </v>
      </c>
      <c r="H217" s="435"/>
      <c r="I217" s="435"/>
      <c r="J217" s="435"/>
      <c r="K217" s="100" t="s">
        <v>131</v>
      </c>
      <c r="O217" s="71"/>
      <c r="P217" s="71"/>
      <c r="S217" s="73"/>
      <c r="T217" s="72"/>
      <c r="U217" s="72"/>
      <c r="Z217" s="71"/>
      <c r="AA217" s="71"/>
    </row>
    <row r="218" spans="1:27" hidden="1">
      <c r="A218" s="102"/>
      <c r="B218" s="469"/>
      <c r="C218" s="470"/>
      <c r="D218" s="473"/>
      <c r="E218" s="474"/>
      <c r="F218" s="101"/>
      <c r="G218" s="435" t="str">
        <f t="shared" si="3"/>
        <v xml:space="preserve"> </v>
      </c>
      <c r="H218" s="435"/>
      <c r="I218" s="435"/>
      <c r="J218" s="435"/>
      <c r="K218" s="100" t="s">
        <v>130</v>
      </c>
      <c r="O218" s="71"/>
      <c r="P218" s="71"/>
      <c r="S218" s="73"/>
      <c r="T218" s="72"/>
      <c r="U218" s="72"/>
      <c r="Z218" s="71"/>
      <c r="AA218" s="71"/>
    </row>
    <row r="219" spans="1:27" hidden="1">
      <c r="A219" s="102"/>
      <c r="B219" s="469"/>
      <c r="C219" s="470"/>
      <c r="D219" s="473"/>
      <c r="E219" s="474"/>
      <c r="F219" s="101"/>
      <c r="G219" s="435" t="str">
        <f t="shared" si="3"/>
        <v xml:space="preserve"> </v>
      </c>
      <c r="H219" s="435"/>
      <c r="I219" s="435"/>
      <c r="J219" s="435"/>
      <c r="K219" s="100" t="s">
        <v>129</v>
      </c>
      <c r="O219" s="71"/>
      <c r="P219" s="71"/>
      <c r="S219" s="73"/>
      <c r="T219" s="72"/>
      <c r="U219" s="72"/>
      <c r="Z219" s="71"/>
      <c r="AA219" s="71"/>
    </row>
    <row r="220" spans="1:27" hidden="1">
      <c r="A220" s="99">
        <v>23351</v>
      </c>
      <c r="B220" s="471" t="s">
        <v>186</v>
      </c>
      <c r="C220" s="472"/>
      <c r="D220" s="486" t="s">
        <v>185</v>
      </c>
      <c r="E220" s="437"/>
      <c r="F220" s="75"/>
      <c r="G220" s="434" t="str">
        <f t="shared" si="3"/>
        <v>BOHÁČ Zdeněk</v>
      </c>
      <c r="H220" s="434"/>
      <c r="I220" s="434"/>
      <c r="J220" s="434"/>
      <c r="K220" s="95" t="s">
        <v>184</v>
      </c>
      <c r="O220" s="71"/>
      <c r="P220" s="71"/>
      <c r="S220" s="73"/>
      <c r="T220" s="72"/>
      <c r="U220" s="72"/>
      <c r="Z220" s="71"/>
      <c r="AA220" s="71"/>
    </row>
    <row r="221" spans="1:27" hidden="1">
      <c r="A221" s="99">
        <v>926</v>
      </c>
      <c r="B221" s="471" t="s">
        <v>183</v>
      </c>
      <c r="C221" s="472"/>
      <c r="D221" s="486" t="s">
        <v>182</v>
      </c>
      <c r="E221" s="437"/>
      <c r="F221" s="75"/>
      <c r="G221" s="434" t="str">
        <f t="shared" si="3"/>
        <v>BERNÁTEK Bedřich</v>
      </c>
      <c r="H221" s="434"/>
      <c r="I221" s="434"/>
      <c r="J221" s="434"/>
      <c r="K221" s="95" t="s">
        <v>137</v>
      </c>
      <c r="O221" s="71"/>
      <c r="P221" s="71"/>
      <c r="S221" s="73"/>
      <c r="T221" s="72"/>
      <c r="U221" s="72"/>
      <c r="Z221" s="71"/>
      <c r="AA221" s="71"/>
    </row>
    <row r="222" spans="1:27" hidden="1">
      <c r="A222" s="99">
        <v>25584</v>
      </c>
      <c r="B222" s="471" t="s">
        <v>181</v>
      </c>
      <c r="C222" s="472"/>
      <c r="D222" s="486" t="s">
        <v>180</v>
      </c>
      <c r="E222" s="437"/>
      <c r="F222" s="75"/>
      <c r="G222" s="434" t="str">
        <f t="shared" si="3"/>
        <v>POZNER Jan</v>
      </c>
      <c r="H222" s="434"/>
      <c r="I222" s="434"/>
      <c r="J222" s="434"/>
      <c r="K222" s="95" t="s">
        <v>136</v>
      </c>
      <c r="O222" s="71"/>
      <c r="P222" s="71"/>
      <c r="S222" s="73"/>
      <c r="T222" s="72"/>
      <c r="U222" s="72"/>
      <c r="Z222" s="71"/>
      <c r="AA222" s="71"/>
    </row>
    <row r="223" spans="1:27" hidden="1">
      <c r="A223" s="99">
        <v>24644</v>
      </c>
      <c r="B223" s="471" t="s">
        <v>179</v>
      </c>
      <c r="C223" s="472"/>
      <c r="D223" s="486" t="s">
        <v>178</v>
      </c>
      <c r="E223" s="437"/>
      <c r="F223" s="75"/>
      <c r="G223" s="434" t="str">
        <f t="shared" si="3"/>
        <v>SEKERÁK Richard</v>
      </c>
      <c r="H223" s="434"/>
      <c r="I223" s="434"/>
      <c r="J223" s="434"/>
      <c r="K223" s="95" t="s">
        <v>135</v>
      </c>
      <c r="O223" s="71"/>
      <c r="P223" s="71"/>
      <c r="S223" s="73"/>
      <c r="T223" s="72"/>
      <c r="U223" s="72"/>
      <c r="Z223" s="71"/>
      <c r="AA223" s="71"/>
    </row>
    <row r="224" spans="1:27" hidden="1">
      <c r="A224" s="99">
        <v>17154</v>
      </c>
      <c r="B224" s="471" t="s">
        <v>177</v>
      </c>
      <c r="C224" s="472"/>
      <c r="D224" s="486" t="s">
        <v>176</v>
      </c>
      <c r="E224" s="437"/>
      <c r="F224" s="75"/>
      <c r="G224" s="434" t="str">
        <f t="shared" si="3"/>
        <v>ŠOSTÝ Miroslav</v>
      </c>
      <c r="H224" s="434"/>
      <c r="I224" s="434"/>
      <c r="J224" s="434"/>
      <c r="K224" s="95" t="s">
        <v>134</v>
      </c>
      <c r="O224" s="71"/>
      <c r="P224" s="71"/>
      <c r="S224" s="73"/>
      <c r="T224" s="72"/>
      <c r="U224" s="72"/>
      <c r="Z224" s="71"/>
      <c r="AA224" s="71"/>
    </row>
    <row r="225" spans="1:27" hidden="1">
      <c r="A225" s="99">
        <v>932</v>
      </c>
      <c r="B225" s="471" t="s">
        <v>175</v>
      </c>
      <c r="C225" s="472"/>
      <c r="D225" s="486" t="s">
        <v>174</v>
      </c>
      <c r="E225" s="437"/>
      <c r="F225" s="75"/>
      <c r="G225" s="434" t="str">
        <f t="shared" si="3"/>
        <v>CHRDLE Jiří</v>
      </c>
      <c r="H225" s="434"/>
      <c r="I225" s="434"/>
      <c r="J225" s="434"/>
      <c r="K225" s="95" t="s">
        <v>133</v>
      </c>
      <c r="O225" s="71"/>
      <c r="P225" s="71"/>
      <c r="S225" s="73"/>
      <c r="T225" s="72"/>
      <c r="U225" s="72"/>
      <c r="Z225" s="71"/>
      <c r="AA225" s="71"/>
    </row>
    <row r="226" spans="1:27" hidden="1">
      <c r="A226" s="99">
        <v>23581</v>
      </c>
      <c r="B226" s="471" t="s">
        <v>173</v>
      </c>
      <c r="C226" s="472"/>
      <c r="D226" s="436" t="s">
        <v>172</v>
      </c>
      <c r="E226" s="437"/>
      <c r="F226" s="75"/>
      <c r="G226" s="434" t="str">
        <f t="shared" si="3"/>
        <v>DVOŘÁK Vladimír</v>
      </c>
      <c r="H226" s="434"/>
      <c r="I226" s="434"/>
      <c r="J226" s="434"/>
      <c r="K226" s="95" t="s">
        <v>132</v>
      </c>
      <c r="O226" s="71"/>
      <c r="P226" s="71"/>
      <c r="S226" s="73"/>
      <c r="T226" s="72"/>
      <c r="U226" s="72"/>
      <c r="Z226" s="71"/>
      <c r="AA226" s="71"/>
    </row>
    <row r="227" spans="1:27" hidden="1">
      <c r="A227" s="99">
        <v>25585</v>
      </c>
      <c r="B227" s="471" t="s">
        <v>171</v>
      </c>
      <c r="C227" s="472"/>
      <c r="D227" s="436" t="s">
        <v>170</v>
      </c>
      <c r="E227" s="437"/>
      <c r="F227" s="75"/>
      <c r="G227" s="434" t="str">
        <f t="shared" si="3"/>
        <v>ŠEPIČ Michael</v>
      </c>
      <c r="H227" s="434"/>
      <c r="I227" s="434"/>
      <c r="J227" s="434"/>
      <c r="K227" s="95" t="s">
        <v>131</v>
      </c>
      <c r="O227" s="71"/>
      <c r="P227" s="71"/>
      <c r="S227" s="73"/>
      <c r="T227" s="72"/>
      <c r="U227" s="72"/>
      <c r="Z227" s="71"/>
      <c r="AA227" s="71"/>
    </row>
    <row r="228" spans="1:27" hidden="1">
      <c r="A228" s="99"/>
      <c r="B228" s="484"/>
      <c r="C228" s="485"/>
      <c r="D228" s="559"/>
      <c r="E228" s="560"/>
      <c r="F228" s="75"/>
      <c r="G228" s="435" t="str">
        <f t="shared" si="3"/>
        <v xml:space="preserve"> </v>
      </c>
      <c r="H228" s="435"/>
      <c r="I228" s="435"/>
      <c r="J228" s="435"/>
      <c r="K228" s="95" t="s">
        <v>130</v>
      </c>
      <c r="O228" s="71"/>
      <c r="P228" s="71"/>
      <c r="S228" s="73"/>
      <c r="T228" s="72"/>
      <c r="U228" s="72"/>
      <c r="Z228" s="71"/>
      <c r="AA228" s="71"/>
    </row>
    <row r="229" spans="1:27" hidden="1">
      <c r="A229" s="99"/>
      <c r="B229" s="484"/>
      <c r="C229" s="485"/>
      <c r="D229" s="559"/>
      <c r="E229" s="560"/>
      <c r="F229" s="75"/>
      <c r="G229" s="435" t="str">
        <f t="shared" si="3"/>
        <v xml:space="preserve"> </v>
      </c>
      <c r="H229" s="435"/>
      <c r="I229" s="435"/>
      <c r="J229" s="435"/>
      <c r="K229" s="95" t="s">
        <v>129</v>
      </c>
      <c r="O229" s="71"/>
      <c r="P229" s="71"/>
      <c r="S229" s="73"/>
      <c r="T229" s="72"/>
      <c r="U229" s="72"/>
      <c r="Z229" s="71"/>
      <c r="AA229" s="71"/>
    </row>
    <row r="230" spans="1:27" hidden="1">
      <c r="A230" s="102">
        <v>2707</v>
      </c>
      <c r="B230" s="469" t="s">
        <v>169</v>
      </c>
      <c r="C230" s="470"/>
      <c r="D230" s="473" t="s">
        <v>168</v>
      </c>
      <c r="E230" s="474"/>
      <c r="F230" s="101"/>
      <c r="G230" s="435" t="str">
        <f t="shared" si="3"/>
        <v>BERANOVÁ Jiřina</v>
      </c>
      <c r="H230" s="435"/>
      <c r="I230" s="435"/>
      <c r="J230" s="435"/>
      <c r="K230" s="100" t="s">
        <v>167</v>
      </c>
      <c r="O230" s="71"/>
      <c r="P230" s="71"/>
      <c r="S230" s="73"/>
      <c r="T230" s="72"/>
      <c r="U230" s="72"/>
      <c r="Z230" s="71"/>
      <c r="AA230" s="71"/>
    </row>
    <row r="231" spans="1:27" hidden="1">
      <c r="A231" s="102">
        <v>19345</v>
      </c>
      <c r="B231" s="469" t="s">
        <v>166</v>
      </c>
      <c r="C231" s="470"/>
      <c r="D231" s="473" t="s">
        <v>165</v>
      </c>
      <c r="E231" s="474"/>
      <c r="F231" s="101"/>
      <c r="G231" s="435" t="str">
        <f t="shared" si="3"/>
        <v>CHLUMSKÝ Vlastimil</v>
      </c>
      <c r="H231" s="435"/>
      <c r="I231" s="435"/>
      <c r="J231" s="435"/>
      <c r="K231" s="100" t="s">
        <v>137</v>
      </c>
      <c r="O231" s="71"/>
      <c r="P231" s="71"/>
      <c r="S231" s="73"/>
      <c r="T231" s="72"/>
      <c r="U231" s="72"/>
      <c r="Z231" s="71"/>
      <c r="AA231" s="71"/>
    </row>
    <row r="232" spans="1:27" hidden="1">
      <c r="A232" s="102">
        <v>10871</v>
      </c>
      <c r="B232" s="469" t="s">
        <v>164</v>
      </c>
      <c r="C232" s="470"/>
      <c r="D232" s="473" t="s">
        <v>163</v>
      </c>
      <c r="E232" s="474"/>
      <c r="F232" s="101"/>
      <c r="G232" s="435" t="str">
        <f t="shared" si="3"/>
        <v>MUSIL Bohumír</v>
      </c>
      <c r="H232" s="435"/>
      <c r="I232" s="435"/>
      <c r="J232" s="435"/>
      <c r="K232" s="100" t="s">
        <v>136</v>
      </c>
      <c r="O232" s="71"/>
      <c r="P232" s="71"/>
      <c r="S232" s="73"/>
      <c r="T232" s="72"/>
      <c r="U232" s="72"/>
      <c r="Z232" s="71"/>
      <c r="AA232" s="71"/>
    </row>
    <row r="233" spans="1:27" hidden="1">
      <c r="A233" s="102">
        <v>2725</v>
      </c>
      <c r="B233" s="469" t="s">
        <v>162</v>
      </c>
      <c r="C233" s="470"/>
      <c r="D233" s="473" t="s">
        <v>161</v>
      </c>
      <c r="E233" s="474"/>
      <c r="F233" s="101"/>
      <c r="G233" s="435" t="str">
        <f t="shared" si="3"/>
        <v>PERMAN Milan</v>
      </c>
      <c r="H233" s="435"/>
      <c r="I233" s="435"/>
      <c r="J233" s="435"/>
      <c r="K233" s="100" t="s">
        <v>135</v>
      </c>
      <c r="O233" s="71"/>
      <c r="P233" s="71"/>
      <c r="S233" s="73"/>
      <c r="T233" s="72"/>
      <c r="U233" s="72"/>
      <c r="Z233" s="71"/>
      <c r="AA233" s="71"/>
    </row>
    <row r="234" spans="1:27" hidden="1">
      <c r="A234" s="102">
        <v>2705</v>
      </c>
      <c r="B234" s="469" t="s">
        <v>160</v>
      </c>
      <c r="C234" s="470"/>
      <c r="D234" s="473" t="s">
        <v>159</v>
      </c>
      <c r="E234" s="474"/>
      <c r="F234" s="101"/>
      <c r="G234" s="435" t="str">
        <f t="shared" si="3"/>
        <v>ŠVINDLOVÁ Stanislava</v>
      </c>
      <c r="H234" s="435"/>
      <c r="I234" s="435"/>
      <c r="J234" s="435"/>
      <c r="K234" s="100" t="s">
        <v>134</v>
      </c>
      <c r="O234" s="71"/>
      <c r="P234" s="71"/>
      <c r="S234" s="73"/>
      <c r="T234" s="72"/>
      <c r="U234" s="72"/>
      <c r="Z234" s="71"/>
      <c r="AA234" s="71"/>
    </row>
    <row r="235" spans="1:27" hidden="1">
      <c r="A235" s="102">
        <v>853</v>
      </c>
      <c r="B235" s="469" t="s">
        <v>158</v>
      </c>
      <c r="C235" s="470"/>
      <c r="D235" s="473" t="s">
        <v>31</v>
      </c>
      <c r="E235" s="474"/>
      <c r="F235" s="101"/>
      <c r="G235" s="435" t="str">
        <f t="shared" ref="G235:G265" si="4">CONCATENATE(B235," ",D235)</f>
        <v>VONDRÁČEK František</v>
      </c>
      <c r="H235" s="435"/>
      <c r="I235" s="435"/>
      <c r="J235" s="435"/>
      <c r="K235" s="100" t="s">
        <v>133</v>
      </c>
      <c r="O235" s="71"/>
      <c r="P235" s="71"/>
      <c r="S235" s="73"/>
      <c r="T235" s="72"/>
      <c r="U235" s="72"/>
      <c r="Z235" s="71"/>
      <c r="AA235" s="71"/>
    </row>
    <row r="236" spans="1:27" hidden="1">
      <c r="A236" s="103">
        <v>23635</v>
      </c>
      <c r="B236" s="469" t="s">
        <v>157</v>
      </c>
      <c r="C236" s="470"/>
      <c r="D236" s="473" t="s">
        <v>156</v>
      </c>
      <c r="E236" s="474"/>
      <c r="F236" s="101"/>
      <c r="G236" s="435" t="str">
        <f t="shared" si="4"/>
        <v>LÉBL Zbyněk</v>
      </c>
      <c r="H236" s="435"/>
      <c r="I236" s="435"/>
      <c r="J236" s="435"/>
      <c r="K236" s="100" t="s">
        <v>132</v>
      </c>
      <c r="O236" s="71"/>
      <c r="P236" s="71"/>
      <c r="S236" s="73"/>
      <c r="T236" s="72"/>
      <c r="U236" s="72"/>
      <c r="Z236" s="71"/>
      <c r="AA236" s="71"/>
    </row>
    <row r="237" spans="1:27" hidden="1">
      <c r="A237" s="102">
        <v>23693</v>
      </c>
      <c r="B237" s="469" t="s">
        <v>155</v>
      </c>
      <c r="C237" s="470"/>
      <c r="D237" s="473" t="s">
        <v>154</v>
      </c>
      <c r="E237" s="474"/>
      <c r="F237" s="101"/>
      <c r="G237" s="435" t="str">
        <f t="shared" si="4"/>
        <v>ZAHRÁDKA Jaroslav</v>
      </c>
      <c r="H237" s="435"/>
      <c r="I237" s="435"/>
      <c r="J237" s="435"/>
      <c r="K237" s="100" t="s">
        <v>131</v>
      </c>
      <c r="O237" s="71"/>
      <c r="P237" s="71"/>
      <c r="S237" s="73"/>
      <c r="T237" s="72"/>
      <c r="U237" s="72"/>
      <c r="Z237" s="71"/>
      <c r="AA237" s="71"/>
    </row>
    <row r="238" spans="1:27" hidden="1">
      <c r="A238" s="102">
        <v>25453</v>
      </c>
      <c r="B238" s="469" t="s">
        <v>153</v>
      </c>
      <c r="C238" s="470"/>
      <c r="D238" s="473" t="s">
        <v>40</v>
      </c>
      <c r="E238" s="474"/>
      <c r="F238" s="101"/>
      <c r="G238" s="435" t="str">
        <f t="shared" si="4"/>
        <v>EŠTÓK Tomáš</v>
      </c>
      <c r="H238" s="435"/>
      <c r="I238" s="435"/>
      <c r="J238" s="435"/>
      <c r="K238" s="100" t="s">
        <v>130</v>
      </c>
      <c r="O238" s="71"/>
      <c r="P238" s="71"/>
      <c r="S238" s="73"/>
      <c r="T238" s="72"/>
      <c r="U238" s="72"/>
      <c r="Z238" s="71"/>
      <c r="AA238" s="71"/>
    </row>
    <row r="239" spans="1:27" hidden="1">
      <c r="A239" s="102"/>
      <c r="B239" s="469"/>
      <c r="C239" s="470"/>
      <c r="D239" s="473"/>
      <c r="E239" s="474"/>
      <c r="F239" s="101"/>
      <c r="G239" s="435" t="str">
        <f t="shared" si="4"/>
        <v xml:space="preserve"> </v>
      </c>
      <c r="H239" s="435"/>
      <c r="I239" s="435"/>
      <c r="J239" s="435"/>
      <c r="K239" s="100" t="s">
        <v>129</v>
      </c>
      <c r="O239" s="71"/>
      <c r="P239" s="71"/>
      <c r="S239" s="73"/>
      <c r="T239" s="72"/>
      <c r="U239" s="72"/>
      <c r="Z239" s="71"/>
      <c r="AA239" s="71"/>
    </row>
    <row r="240" spans="1:27" hidden="1">
      <c r="A240" s="99">
        <v>20405</v>
      </c>
      <c r="B240" s="471" t="s">
        <v>152</v>
      </c>
      <c r="C240" s="472"/>
      <c r="D240" s="436" t="s">
        <v>151</v>
      </c>
      <c r="E240" s="437"/>
      <c r="F240" s="75"/>
      <c r="G240" s="434" t="str">
        <f t="shared" si="4"/>
        <v>JETMAR Jakub</v>
      </c>
      <c r="H240" s="434"/>
      <c r="I240" s="434"/>
      <c r="J240" s="434"/>
      <c r="K240" s="95" t="s">
        <v>150</v>
      </c>
      <c r="O240" s="71"/>
      <c r="P240" s="71"/>
      <c r="S240" s="73"/>
      <c r="T240" s="72"/>
      <c r="U240" s="72"/>
      <c r="Z240" s="71"/>
      <c r="AA240" s="71"/>
    </row>
    <row r="241" spans="1:27" hidden="1">
      <c r="A241" s="99">
        <v>20150</v>
      </c>
      <c r="B241" s="471" t="s">
        <v>149</v>
      </c>
      <c r="C241" s="472"/>
      <c r="D241" s="436" t="s">
        <v>148</v>
      </c>
      <c r="E241" s="437"/>
      <c r="F241" s="75"/>
      <c r="G241" s="434" t="str">
        <f t="shared" si="4"/>
        <v>HLAVATÁ Lucie</v>
      </c>
      <c r="H241" s="434"/>
      <c r="I241" s="434"/>
      <c r="J241" s="434"/>
      <c r="K241" s="95" t="s">
        <v>137</v>
      </c>
      <c r="O241" s="71"/>
      <c r="P241" s="71"/>
      <c r="S241" s="73"/>
      <c r="T241" s="72"/>
      <c r="U241" s="72"/>
      <c r="Z241" s="71"/>
      <c r="AA241" s="71"/>
    </row>
    <row r="242" spans="1:27" hidden="1">
      <c r="A242" s="99">
        <v>20149</v>
      </c>
      <c r="B242" s="471" t="s">
        <v>147</v>
      </c>
      <c r="C242" s="472"/>
      <c r="D242" s="436" t="s">
        <v>146</v>
      </c>
      <c r="E242" s="437"/>
      <c r="F242" s="75"/>
      <c r="G242" s="434" t="str">
        <f t="shared" si="4"/>
        <v>KOSTELECKÝ Vojtěch</v>
      </c>
      <c r="H242" s="434"/>
      <c r="I242" s="434"/>
      <c r="J242" s="434"/>
      <c r="K242" s="95" t="s">
        <v>136</v>
      </c>
      <c r="O242" s="71"/>
      <c r="P242" s="71"/>
      <c r="S242" s="73"/>
      <c r="T242" s="72"/>
      <c r="U242" s="72"/>
      <c r="Z242" s="71"/>
      <c r="AA242" s="71"/>
    </row>
    <row r="243" spans="1:27" hidden="1">
      <c r="A243" s="99">
        <v>20145</v>
      </c>
      <c r="B243" s="471" t="s">
        <v>145</v>
      </c>
      <c r="C243" s="472"/>
      <c r="D243" s="436" t="s">
        <v>43</v>
      </c>
      <c r="E243" s="437"/>
      <c r="F243" s="75"/>
      <c r="G243" s="434" t="str">
        <f t="shared" si="4"/>
        <v>KOZDERA Martin</v>
      </c>
      <c r="H243" s="434"/>
      <c r="I243" s="434"/>
      <c r="J243" s="434"/>
      <c r="K243" s="95" t="s">
        <v>135</v>
      </c>
      <c r="O243" s="71"/>
      <c r="P243" s="71"/>
      <c r="S243" s="73"/>
      <c r="T243" s="72"/>
      <c r="U243" s="72"/>
      <c r="Z243" s="71"/>
      <c r="AA243" s="71"/>
    </row>
    <row r="244" spans="1:27" hidden="1">
      <c r="A244" s="99">
        <v>20144</v>
      </c>
      <c r="B244" s="471" t="s">
        <v>144</v>
      </c>
      <c r="C244" s="472"/>
      <c r="D244" s="436" t="s">
        <v>40</v>
      </c>
      <c r="E244" s="437"/>
      <c r="F244" s="75"/>
      <c r="G244" s="434" t="str">
        <f t="shared" si="4"/>
        <v>KUDWEIS Tomáš</v>
      </c>
      <c r="H244" s="434"/>
      <c r="I244" s="434"/>
      <c r="J244" s="434"/>
      <c r="K244" s="95" t="s">
        <v>134</v>
      </c>
      <c r="O244" s="71"/>
      <c r="P244" s="71"/>
      <c r="S244" s="73"/>
      <c r="T244" s="72"/>
      <c r="U244" s="72"/>
      <c r="Z244" s="71"/>
      <c r="AA244" s="71"/>
    </row>
    <row r="245" spans="1:27" hidden="1">
      <c r="A245" s="99">
        <v>20148</v>
      </c>
      <c r="B245" s="471" t="s">
        <v>143</v>
      </c>
      <c r="C245" s="472"/>
      <c r="D245" s="436" t="s">
        <v>32</v>
      </c>
      <c r="E245" s="437"/>
      <c r="F245" s="75"/>
      <c r="G245" s="434" t="str">
        <f t="shared" si="4"/>
        <v>PEŘINA Petr</v>
      </c>
      <c r="H245" s="434"/>
      <c r="I245" s="434"/>
      <c r="J245" s="434"/>
      <c r="K245" s="95" t="s">
        <v>133</v>
      </c>
      <c r="O245" s="71"/>
      <c r="P245" s="71"/>
      <c r="S245" s="73"/>
      <c r="T245" s="72"/>
      <c r="U245" s="72"/>
      <c r="Z245" s="71"/>
      <c r="AA245" s="71"/>
    </row>
    <row r="246" spans="1:27" hidden="1">
      <c r="A246" s="99">
        <v>20143</v>
      </c>
      <c r="B246" s="471" t="s">
        <v>142</v>
      </c>
      <c r="C246" s="472"/>
      <c r="D246" s="436" t="s">
        <v>141</v>
      </c>
      <c r="E246" s="437"/>
      <c r="F246" s="75"/>
      <c r="G246" s="434" t="str">
        <f t="shared" si="4"/>
        <v>SEDLÁK Marek</v>
      </c>
      <c r="H246" s="434"/>
      <c r="I246" s="434"/>
      <c r="J246" s="434"/>
      <c r="K246" s="95" t="s">
        <v>132</v>
      </c>
      <c r="O246" s="71"/>
      <c r="P246" s="71"/>
      <c r="S246" s="73"/>
      <c r="T246" s="72"/>
      <c r="U246" s="72"/>
      <c r="Z246" s="71"/>
      <c r="AA246" s="71"/>
    </row>
    <row r="247" spans="1:27" hidden="1">
      <c r="A247" s="99">
        <v>20146</v>
      </c>
      <c r="B247" s="471" t="s">
        <v>140</v>
      </c>
      <c r="C247" s="472"/>
      <c r="D247" s="436" t="s">
        <v>139</v>
      </c>
      <c r="E247" s="437"/>
      <c r="F247" s="75"/>
      <c r="G247" s="434" t="str">
        <f t="shared" si="4"/>
        <v>ŠIMŮNEK Radovan</v>
      </c>
      <c r="H247" s="434"/>
      <c r="I247" s="434"/>
      <c r="J247" s="434"/>
      <c r="K247" s="95" t="s">
        <v>131</v>
      </c>
      <c r="O247" s="71"/>
      <c r="P247" s="71"/>
      <c r="S247" s="73"/>
      <c r="T247" s="72"/>
      <c r="U247" s="72"/>
      <c r="Z247" s="71"/>
      <c r="AA247" s="71"/>
    </row>
    <row r="248" spans="1:27" hidden="1">
      <c r="A248" s="99"/>
      <c r="B248" s="471"/>
      <c r="C248" s="472"/>
      <c r="D248" s="436"/>
      <c r="E248" s="437"/>
      <c r="F248" s="75"/>
      <c r="G248" s="434" t="str">
        <f t="shared" si="4"/>
        <v xml:space="preserve"> </v>
      </c>
      <c r="H248" s="434"/>
      <c r="I248" s="434"/>
      <c r="J248" s="434"/>
      <c r="K248" s="95" t="s">
        <v>130</v>
      </c>
      <c r="O248" s="71"/>
      <c r="P248" s="71"/>
      <c r="S248" s="73"/>
      <c r="T248" s="72"/>
      <c r="U248" s="72"/>
      <c r="Z248" s="71"/>
      <c r="AA248" s="71"/>
    </row>
    <row r="249" spans="1:27" hidden="1">
      <c r="A249" s="99"/>
      <c r="B249" s="471"/>
      <c r="C249" s="472"/>
      <c r="D249" s="436"/>
      <c r="E249" s="437"/>
      <c r="F249" s="75"/>
      <c r="G249" s="434" t="str">
        <f t="shared" si="4"/>
        <v xml:space="preserve"> </v>
      </c>
      <c r="H249" s="434"/>
      <c r="I249" s="434"/>
      <c r="J249" s="434"/>
      <c r="K249" s="95" t="s">
        <v>129</v>
      </c>
      <c r="O249" s="71"/>
      <c r="P249" s="71"/>
      <c r="S249" s="73"/>
      <c r="T249" s="72"/>
      <c r="U249" s="72"/>
      <c r="Z249" s="71"/>
      <c r="AA249" s="71"/>
    </row>
    <row r="250" spans="1:27" hidden="1">
      <c r="A250" s="98">
        <f t="shared" ref="A250:B265" si="5">A73</f>
        <v>25724</v>
      </c>
      <c r="B250" s="487" t="str">
        <f t="shared" si="5"/>
        <v>JAKL</v>
      </c>
      <c r="C250" s="488"/>
      <c r="D250" s="439" t="str">
        <f t="shared" ref="D250:D265" si="6">D73</f>
        <v>Pavel</v>
      </c>
      <c r="E250" s="440"/>
      <c r="F250" s="97"/>
      <c r="G250" s="438" t="str">
        <f t="shared" si="4"/>
        <v>JAKL Pavel</v>
      </c>
      <c r="H250" s="438"/>
      <c r="I250" s="438"/>
      <c r="J250" s="438"/>
      <c r="K250" s="96" t="s">
        <v>138</v>
      </c>
      <c r="O250" s="71"/>
      <c r="P250" s="71"/>
      <c r="S250" s="73"/>
      <c r="T250" s="72"/>
      <c r="U250" s="72"/>
      <c r="Z250" s="71"/>
      <c r="AA250" s="71"/>
    </row>
    <row r="251" spans="1:27" hidden="1">
      <c r="A251" s="98">
        <f t="shared" si="5"/>
        <v>0</v>
      </c>
      <c r="B251" s="487">
        <f t="shared" si="5"/>
        <v>0</v>
      </c>
      <c r="C251" s="488"/>
      <c r="D251" s="439">
        <f t="shared" si="6"/>
        <v>0</v>
      </c>
      <c r="E251" s="440"/>
      <c r="F251" s="97"/>
      <c r="G251" s="438" t="str">
        <f t="shared" si="4"/>
        <v>0 0</v>
      </c>
      <c r="H251" s="438"/>
      <c r="I251" s="438"/>
      <c r="J251" s="438"/>
      <c r="K251" s="96" t="s">
        <v>137</v>
      </c>
      <c r="O251" s="71"/>
      <c r="P251" s="71"/>
      <c r="S251" s="73"/>
      <c r="T251" s="72"/>
      <c r="U251" s="72"/>
      <c r="Z251" s="71"/>
      <c r="AA251" s="71"/>
    </row>
    <row r="252" spans="1:27" hidden="1">
      <c r="A252" s="98">
        <f t="shared" si="5"/>
        <v>0</v>
      </c>
      <c r="B252" s="487">
        <f t="shared" si="5"/>
        <v>0</v>
      </c>
      <c r="C252" s="488"/>
      <c r="D252" s="439">
        <f t="shared" si="6"/>
        <v>0</v>
      </c>
      <c r="E252" s="440"/>
      <c r="F252" s="97"/>
      <c r="G252" s="438" t="str">
        <f t="shared" si="4"/>
        <v>0 0</v>
      </c>
      <c r="H252" s="438"/>
      <c r="I252" s="438"/>
      <c r="J252" s="438"/>
      <c r="K252" s="96" t="s">
        <v>136</v>
      </c>
      <c r="O252" s="71"/>
      <c r="P252" s="71"/>
      <c r="S252" s="73"/>
      <c r="T252" s="72"/>
      <c r="U252" s="72"/>
      <c r="Z252" s="71"/>
      <c r="AA252" s="71"/>
    </row>
    <row r="253" spans="1:27" hidden="1">
      <c r="A253" s="98">
        <f t="shared" si="5"/>
        <v>0</v>
      </c>
      <c r="B253" s="487">
        <f t="shared" si="5"/>
        <v>0</v>
      </c>
      <c r="C253" s="488"/>
      <c r="D253" s="439">
        <f t="shared" si="6"/>
        <v>0</v>
      </c>
      <c r="E253" s="440"/>
      <c r="F253" s="97"/>
      <c r="G253" s="438" t="str">
        <f t="shared" si="4"/>
        <v>0 0</v>
      </c>
      <c r="H253" s="438"/>
      <c r="I253" s="438"/>
      <c r="J253" s="438"/>
      <c r="K253" s="96" t="s">
        <v>135</v>
      </c>
      <c r="O253" s="71"/>
      <c r="P253" s="71"/>
      <c r="S253" s="73"/>
      <c r="T253" s="72"/>
      <c r="U253" s="72"/>
      <c r="Z253" s="71"/>
      <c r="AA253" s="71"/>
    </row>
    <row r="254" spans="1:27" hidden="1">
      <c r="A254" s="98">
        <f t="shared" si="5"/>
        <v>0</v>
      </c>
      <c r="B254" s="487">
        <f t="shared" si="5"/>
        <v>0</v>
      </c>
      <c r="C254" s="488"/>
      <c r="D254" s="439">
        <f t="shared" si="6"/>
        <v>0</v>
      </c>
      <c r="E254" s="440"/>
      <c r="F254" s="97"/>
      <c r="G254" s="438" t="str">
        <f t="shared" si="4"/>
        <v>0 0</v>
      </c>
      <c r="H254" s="438"/>
      <c r="I254" s="438"/>
      <c r="J254" s="438"/>
      <c r="K254" s="96" t="s">
        <v>134</v>
      </c>
      <c r="O254" s="71"/>
      <c r="P254" s="71"/>
      <c r="S254" s="73"/>
      <c r="T254" s="72"/>
      <c r="U254" s="72"/>
      <c r="Z254" s="71"/>
      <c r="AA254" s="71"/>
    </row>
    <row r="255" spans="1:27" hidden="1">
      <c r="A255" s="98">
        <f t="shared" si="5"/>
        <v>0</v>
      </c>
      <c r="B255" s="487">
        <f t="shared" si="5"/>
        <v>0</v>
      </c>
      <c r="C255" s="488"/>
      <c r="D255" s="439">
        <f t="shared" si="6"/>
        <v>0</v>
      </c>
      <c r="E255" s="440"/>
      <c r="F255" s="97"/>
      <c r="G255" s="438" t="str">
        <f t="shared" si="4"/>
        <v>0 0</v>
      </c>
      <c r="H255" s="438"/>
      <c r="I255" s="438"/>
      <c r="J255" s="438"/>
      <c r="K255" s="96" t="s">
        <v>133</v>
      </c>
      <c r="O255" s="71"/>
      <c r="P255" s="71"/>
      <c r="S255" s="73"/>
      <c r="T255" s="72"/>
      <c r="U255" s="72"/>
      <c r="Z255" s="71"/>
      <c r="AA255" s="71"/>
    </row>
    <row r="256" spans="1:27" hidden="1">
      <c r="A256" s="98">
        <f t="shared" si="5"/>
        <v>0</v>
      </c>
      <c r="B256" s="487">
        <f t="shared" si="5"/>
        <v>0</v>
      </c>
      <c r="C256" s="488"/>
      <c r="D256" s="439">
        <f t="shared" si="6"/>
        <v>0</v>
      </c>
      <c r="E256" s="440"/>
      <c r="F256" s="97"/>
      <c r="G256" s="438" t="str">
        <f t="shared" si="4"/>
        <v>0 0</v>
      </c>
      <c r="H256" s="438"/>
      <c r="I256" s="438"/>
      <c r="J256" s="438"/>
      <c r="K256" s="96" t="s">
        <v>132</v>
      </c>
      <c r="O256" s="71"/>
      <c r="P256" s="71"/>
      <c r="S256" s="73"/>
      <c r="T256" s="72"/>
      <c r="U256" s="72"/>
      <c r="Z256" s="71"/>
      <c r="AA256" s="71"/>
    </row>
    <row r="257" spans="1:27" hidden="1">
      <c r="A257" s="98">
        <f t="shared" si="5"/>
        <v>0</v>
      </c>
      <c r="B257" s="487">
        <f t="shared" si="5"/>
        <v>0</v>
      </c>
      <c r="C257" s="488"/>
      <c r="D257" s="439">
        <f t="shared" si="6"/>
        <v>0</v>
      </c>
      <c r="E257" s="440"/>
      <c r="F257" s="97"/>
      <c r="G257" s="438" t="str">
        <f t="shared" si="4"/>
        <v>0 0</v>
      </c>
      <c r="H257" s="438"/>
      <c r="I257" s="438"/>
      <c r="J257" s="438"/>
      <c r="K257" s="96" t="s">
        <v>131</v>
      </c>
      <c r="O257" s="71"/>
      <c r="P257" s="71"/>
      <c r="S257" s="73"/>
      <c r="T257" s="72"/>
      <c r="U257" s="72"/>
      <c r="Z257" s="71"/>
      <c r="AA257" s="71"/>
    </row>
    <row r="258" spans="1:27" hidden="1">
      <c r="A258" s="98">
        <f t="shared" si="5"/>
        <v>0</v>
      </c>
      <c r="B258" s="487">
        <f t="shared" si="5"/>
        <v>0</v>
      </c>
      <c r="C258" s="488"/>
      <c r="D258" s="439">
        <f t="shared" si="6"/>
        <v>0</v>
      </c>
      <c r="E258" s="440"/>
      <c r="F258" s="97"/>
      <c r="G258" s="438" t="str">
        <f t="shared" si="4"/>
        <v>0 0</v>
      </c>
      <c r="H258" s="438"/>
      <c r="I258" s="438"/>
      <c r="J258" s="438"/>
      <c r="K258" s="96" t="s">
        <v>130</v>
      </c>
      <c r="O258" s="71"/>
      <c r="P258" s="71"/>
      <c r="S258" s="73"/>
      <c r="T258" s="72"/>
      <c r="U258" s="72"/>
      <c r="Z258" s="71"/>
      <c r="AA258" s="71"/>
    </row>
    <row r="259" spans="1:27" hidden="1">
      <c r="A259" s="98">
        <f t="shared" si="5"/>
        <v>0</v>
      </c>
      <c r="B259" s="487">
        <f t="shared" si="5"/>
        <v>0</v>
      </c>
      <c r="C259" s="488"/>
      <c r="D259" s="439">
        <f t="shared" si="6"/>
        <v>0</v>
      </c>
      <c r="E259" s="440"/>
      <c r="F259" s="97"/>
      <c r="G259" s="438" t="str">
        <f t="shared" si="4"/>
        <v>0 0</v>
      </c>
      <c r="H259" s="438"/>
      <c r="I259" s="438"/>
      <c r="J259" s="438"/>
      <c r="K259" s="96" t="s">
        <v>129</v>
      </c>
      <c r="O259" s="71"/>
      <c r="P259" s="71"/>
      <c r="S259" s="73"/>
      <c r="T259" s="72"/>
      <c r="U259" s="72"/>
      <c r="Z259" s="71"/>
      <c r="AA259" s="71"/>
    </row>
    <row r="260" spans="1:27" hidden="1">
      <c r="A260" s="98">
        <f t="shared" si="5"/>
        <v>0</v>
      </c>
      <c r="B260" s="487">
        <f t="shared" si="5"/>
        <v>0</v>
      </c>
      <c r="C260" s="488"/>
      <c r="D260" s="439">
        <f t="shared" si="6"/>
        <v>0</v>
      </c>
      <c r="E260" s="440"/>
      <c r="F260" s="97"/>
      <c r="G260" s="438" t="str">
        <f t="shared" si="4"/>
        <v>0 0</v>
      </c>
      <c r="H260" s="438"/>
      <c r="I260" s="438"/>
      <c r="J260" s="438"/>
      <c r="K260" s="96" t="s">
        <v>128</v>
      </c>
      <c r="O260" s="71"/>
      <c r="P260" s="71"/>
      <c r="S260" s="73"/>
      <c r="T260" s="72"/>
      <c r="U260" s="72"/>
      <c r="Z260" s="71"/>
      <c r="AA260" s="71"/>
    </row>
    <row r="261" spans="1:27" hidden="1">
      <c r="A261" s="98">
        <f t="shared" si="5"/>
        <v>0</v>
      </c>
      <c r="B261" s="487">
        <f t="shared" si="5"/>
        <v>0</v>
      </c>
      <c r="C261" s="488"/>
      <c r="D261" s="439">
        <f t="shared" si="6"/>
        <v>0</v>
      </c>
      <c r="E261" s="440"/>
      <c r="F261" s="97"/>
      <c r="G261" s="438" t="str">
        <f t="shared" si="4"/>
        <v>0 0</v>
      </c>
      <c r="H261" s="438"/>
      <c r="I261" s="438"/>
      <c r="J261" s="438"/>
      <c r="K261" s="96" t="s">
        <v>127</v>
      </c>
      <c r="O261" s="71"/>
      <c r="P261" s="71"/>
      <c r="S261" s="73"/>
      <c r="T261" s="72"/>
      <c r="U261" s="72"/>
      <c r="Z261" s="71"/>
      <c r="AA261" s="71"/>
    </row>
    <row r="262" spans="1:27" hidden="1">
      <c r="A262" s="98">
        <f t="shared" si="5"/>
        <v>0</v>
      </c>
      <c r="B262" s="487">
        <f t="shared" si="5"/>
        <v>0</v>
      </c>
      <c r="C262" s="488"/>
      <c r="D262" s="439">
        <f t="shared" si="6"/>
        <v>0</v>
      </c>
      <c r="E262" s="440"/>
      <c r="F262" s="97"/>
      <c r="G262" s="438" t="str">
        <f t="shared" si="4"/>
        <v>0 0</v>
      </c>
      <c r="H262" s="438"/>
      <c r="I262" s="438"/>
      <c r="J262" s="438"/>
      <c r="K262" s="96" t="s">
        <v>126</v>
      </c>
      <c r="O262" s="71"/>
      <c r="P262" s="71"/>
      <c r="S262" s="73"/>
      <c r="T262" s="72"/>
      <c r="U262" s="72"/>
      <c r="Z262" s="71"/>
      <c r="AA262" s="71"/>
    </row>
    <row r="263" spans="1:27" hidden="1">
      <c r="A263" s="98">
        <f t="shared" si="5"/>
        <v>0</v>
      </c>
      <c r="B263" s="487">
        <f t="shared" si="5"/>
        <v>0</v>
      </c>
      <c r="C263" s="488"/>
      <c r="D263" s="439">
        <f t="shared" si="6"/>
        <v>0</v>
      </c>
      <c r="E263" s="440"/>
      <c r="F263" s="97"/>
      <c r="G263" s="438" t="str">
        <f t="shared" si="4"/>
        <v>0 0</v>
      </c>
      <c r="H263" s="438"/>
      <c r="I263" s="438"/>
      <c r="J263" s="438"/>
      <c r="K263" s="96" t="s">
        <v>125</v>
      </c>
      <c r="O263" s="71"/>
      <c r="P263" s="71"/>
      <c r="S263" s="73"/>
      <c r="T263" s="72"/>
      <c r="U263" s="72"/>
      <c r="Z263" s="71"/>
      <c r="AA263" s="71"/>
    </row>
    <row r="264" spans="1:27" ht="12.75" hidden="1" customHeight="1">
      <c r="A264" s="98">
        <f t="shared" si="5"/>
        <v>0</v>
      </c>
      <c r="B264" s="487">
        <f t="shared" si="5"/>
        <v>0</v>
      </c>
      <c r="C264" s="488"/>
      <c r="D264" s="439">
        <f t="shared" si="6"/>
        <v>0</v>
      </c>
      <c r="E264" s="440"/>
      <c r="F264" s="97"/>
      <c r="G264" s="438" t="str">
        <f t="shared" si="4"/>
        <v>0 0</v>
      </c>
      <c r="H264" s="438"/>
      <c r="I264" s="438"/>
      <c r="J264" s="438"/>
      <c r="K264" s="96" t="s">
        <v>124</v>
      </c>
      <c r="O264" s="71"/>
      <c r="P264" s="71"/>
      <c r="S264" s="73"/>
      <c r="T264" s="72"/>
      <c r="U264" s="72"/>
      <c r="Z264" s="71"/>
      <c r="AA264" s="71"/>
    </row>
    <row r="265" spans="1:27" ht="12.75" hidden="1" customHeight="1">
      <c r="A265" s="98">
        <f t="shared" si="5"/>
        <v>0</v>
      </c>
      <c r="B265" s="487">
        <f t="shared" si="5"/>
        <v>0</v>
      </c>
      <c r="C265" s="488"/>
      <c r="D265" s="439">
        <f t="shared" si="6"/>
        <v>0</v>
      </c>
      <c r="E265" s="440"/>
      <c r="F265" s="97"/>
      <c r="G265" s="438" t="str">
        <f t="shared" si="4"/>
        <v>0 0</v>
      </c>
      <c r="H265" s="438"/>
      <c r="I265" s="438"/>
      <c r="J265" s="438"/>
      <c r="K265" s="96" t="s">
        <v>123</v>
      </c>
      <c r="O265" s="71"/>
      <c r="P265" s="71"/>
      <c r="S265" s="73"/>
      <c r="T265" s="72"/>
      <c r="U265" s="72"/>
      <c r="Z265" s="71"/>
      <c r="AA265" s="71"/>
    </row>
    <row r="266" spans="1:27" ht="12.75" hidden="1" customHeight="1">
      <c r="A266" s="75"/>
      <c r="B266" s="75"/>
      <c r="C266" s="75"/>
      <c r="D266" s="75"/>
      <c r="E266" s="75"/>
      <c r="F266" s="75"/>
      <c r="G266" s="75"/>
      <c r="H266" s="75"/>
      <c r="J266" s="95"/>
      <c r="L266" s="74"/>
      <c r="O266" s="71"/>
      <c r="P266" s="71"/>
      <c r="S266" s="73"/>
      <c r="T266" s="72"/>
      <c r="U266" s="72"/>
      <c r="Z266" s="71"/>
      <c r="AA266" s="71"/>
    </row>
    <row r="267" spans="1:27" ht="11.25" customHeight="1">
      <c r="A267" s="94" t="s">
        <v>122</v>
      </c>
      <c r="B267" s="431" t="s">
        <v>121</v>
      </c>
      <c r="C267" s="431"/>
      <c r="D267" s="431"/>
      <c r="E267" s="432" t="s">
        <v>120</v>
      </c>
      <c r="F267" s="432"/>
      <c r="G267" s="432"/>
      <c r="H267" s="432"/>
      <c r="I267" s="432" t="s">
        <v>119</v>
      </c>
      <c r="J267" s="432"/>
      <c r="K267" s="93"/>
      <c r="L267" s="430" t="s">
        <v>118</v>
      </c>
      <c r="M267" s="430"/>
      <c r="N267" s="430"/>
      <c r="O267" s="433"/>
      <c r="P267" s="433"/>
      <c r="Q267" s="433"/>
      <c r="R267" s="433"/>
      <c r="V267" s="92"/>
      <c r="W267" s="91"/>
      <c r="X267" s="91"/>
      <c r="Y267" s="91"/>
      <c r="Z267" s="91"/>
      <c r="AA267" s="91"/>
    </row>
    <row r="268" spans="1:27" ht="13.5" customHeight="1">
      <c r="A268" s="89"/>
      <c r="B268" s="90" t="s">
        <v>117</v>
      </c>
      <c r="C268" s="88"/>
      <c r="D268" s="88"/>
      <c r="E268" s="88" t="s">
        <v>116</v>
      </c>
      <c r="F268" s="88"/>
      <c r="G268" s="88"/>
      <c r="H268" s="88"/>
      <c r="I268" s="88" t="s">
        <v>3</v>
      </c>
      <c r="J268" s="88"/>
      <c r="K268" s="88"/>
      <c r="L268" s="89" t="s">
        <v>74</v>
      </c>
      <c r="M268" s="88" t="s">
        <v>115</v>
      </c>
      <c r="N268" s="88"/>
      <c r="O268" s="83"/>
      <c r="P268" s="82"/>
      <c r="Q268" s="82"/>
      <c r="R268" s="82"/>
      <c r="S268" s="82"/>
      <c r="V268" s="81"/>
      <c r="W268" s="80"/>
      <c r="X268" s="79"/>
      <c r="Y268" s="78"/>
      <c r="Z268" s="77"/>
      <c r="AA268" s="76"/>
    </row>
    <row r="269" spans="1:27" ht="13.5" customHeight="1">
      <c r="A269" s="87"/>
      <c r="B269" s="86" t="s">
        <v>114</v>
      </c>
      <c r="C269" s="84"/>
      <c r="D269" s="84"/>
      <c r="E269" s="84" t="s">
        <v>113</v>
      </c>
      <c r="F269" s="84"/>
      <c r="G269" s="84"/>
      <c r="H269" s="84"/>
      <c r="I269" s="84" t="s">
        <v>112</v>
      </c>
      <c r="J269" s="84"/>
      <c r="K269" s="84"/>
      <c r="L269" s="85" t="s">
        <v>78</v>
      </c>
      <c r="M269" s="84" t="s">
        <v>82</v>
      </c>
      <c r="N269" s="84"/>
      <c r="O269" s="83"/>
      <c r="P269" s="82"/>
      <c r="Q269" s="82"/>
      <c r="R269" s="82"/>
      <c r="S269" s="82"/>
      <c r="V269" s="81"/>
      <c r="W269" s="80"/>
      <c r="X269" s="79"/>
      <c r="Y269" s="78"/>
      <c r="Z269" s="77"/>
      <c r="AA269" s="76"/>
    </row>
    <row r="270" spans="1:27" ht="13.5" customHeight="1">
      <c r="A270" s="87"/>
      <c r="B270" s="86" t="s">
        <v>111</v>
      </c>
      <c r="C270" s="84"/>
      <c r="D270" s="84"/>
      <c r="E270" s="84" t="s">
        <v>110</v>
      </c>
      <c r="F270" s="84"/>
      <c r="G270" s="84"/>
      <c r="H270" s="84"/>
      <c r="I270" s="84" t="s">
        <v>109</v>
      </c>
      <c r="J270" s="84"/>
      <c r="K270" s="84"/>
      <c r="L270" s="85" t="s">
        <v>86</v>
      </c>
      <c r="M270" s="84" t="s">
        <v>108</v>
      </c>
      <c r="N270" s="84"/>
      <c r="O270" s="83"/>
      <c r="P270" s="82"/>
      <c r="Q270" s="82"/>
      <c r="R270" s="82"/>
      <c r="S270" s="82"/>
      <c r="V270" s="81"/>
      <c r="W270" s="80"/>
      <c r="X270" s="79"/>
      <c r="Y270" s="78"/>
      <c r="Z270" s="77"/>
      <c r="AA270" s="76"/>
    </row>
    <row r="271" spans="1:27" ht="13.5" customHeight="1">
      <c r="A271" s="87"/>
      <c r="B271" s="84" t="s">
        <v>107</v>
      </c>
      <c r="C271" s="84"/>
      <c r="D271" s="84"/>
      <c r="E271" s="84" t="s">
        <v>106</v>
      </c>
      <c r="F271" s="84"/>
      <c r="G271" s="84"/>
      <c r="H271" s="84"/>
      <c r="I271" s="84" t="s">
        <v>105</v>
      </c>
      <c r="J271" s="84"/>
      <c r="K271" s="84"/>
      <c r="L271" s="85" t="s">
        <v>96</v>
      </c>
      <c r="M271" s="84" t="s">
        <v>82</v>
      </c>
      <c r="N271" s="84"/>
      <c r="O271" s="83"/>
      <c r="P271" s="82"/>
      <c r="Q271" s="82"/>
      <c r="R271" s="82"/>
      <c r="S271" s="82"/>
      <c r="V271" s="81"/>
      <c r="W271" s="80"/>
      <c r="X271" s="79"/>
      <c r="Y271" s="78"/>
      <c r="Z271" s="77"/>
      <c r="AA271" s="76"/>
    </row>
    <row r="272" spans="1:27" ht="13.5" customHeight="1">
      <c r="A272" s="87"/>
      <c r="B272" s="86" t="s">
        <v>104</v>
      </c>
      <c r="C272" s="84"/>
      <c r="D272" s="84"/>
      <c r="E272" s="84" t="s">
        <v>103</v>
      </c>
      <c r="F272" s="84"/>
      <c r="G272" s="84"/>
      <c r="H272" s="84"/>
      <c r="I272" s="84" t="s">
        <v>102</v>
      </c>
      <c r="J272" s="84"/>
      <c r="K272" s="84"/>
      <c r="L272" s="85" t="s">
        <v>86</v>
      </c>
      <c r="M272" s="84" t="s">
        <v>82</v>
      </c>
      <c r="N272" s="84"/>
      <c r="O272" s="83"/>
      <c r="P272" s="82"/>
      <c r="Q272" s="82"/>
      <c r="R272" s="82"/>
      <c r="S272" s="82"/>
      <c r="V272" s="81"/>
      <c r="W272" s="80"/>
      <c r="X272" s="79"/>
      <c r="Y272" s="78"/>
      <c r="Z272" s="77"/>
      <c r="AA272" s="76"/>
    </row>
    <row r="273" spans="1:27" ht="13.5" customHeight="1">
      <c r="A273" s="87"/>
      <c r="B273" s="86" t="s">
        <v>7</v>
      </c>
      <c r="C273" s="84"/>
      <c r="D273" s="84"/>
      <c r="E273" s="84" t="s">
        <v>101</v>
      </c>
      <c r="F273" s="84"/>
      <c r="G273" s="84"/>
      <c r="H273" s="84"/>
      <c r="I273" s="84" t="s">
        <v>3</v>
      </c>
      <c r="J273" s="84"/>
      <c r="K273" s="84"/>
      <c r="L273" s="87" t="s">
        <v>78</v>
      </c>
      <c r="M273" s="84" t="s">
        <v>73</v>
      </c>
      <c r="N273" s="84"/>
      <c r="O273" s="83"/>
      <c r="P273" s="82"/>
      <c r="Q273" s="82"/>
      <c r="R273" s="82"/>
      <c r="S273" s="82"/>
      <c r="V273" s="81"/>
      <c r="W273" s="80"/>
      <c r="X273" s="79"/>
      <c r="Y273" s="78"/>
      <c r="Z273" s="77"/>
      <c r="AA273" s="76"/>
    </row>
    <row r="274" spans="1:27" ht="13.5" customHeight="1">
      <c r="A274" s="87"/>
      <c r="B274" s="86" t="s">
        <v>100</v>
      </c>
      <c r="C274" s="84"/>
      <c r="D274" s="84"/>
      <c r="E274" s="84" t="s">
        <v>99</v>
      </c>
      <c r="F274" s="84"/>
      <c r="G274" s="84"/>
      <c r="H274" s="84"/>
      <c r="I274" s="84" t="s">
        <v>3</v>
      </c>
      <c r="J274" s="84"/>
      <c r="K274" s="84"/>
      <c r="L274" s="85" t="s">
        <v>74</v>
      </c>
      <c r="M274" s="84" t="s">
        <v>73</v>
      </c>
      <c r="N274" s="84"/>
      <c r="O274" s="83"/>
      <c r="P274" s="82"/>
      <c r="Q274" s="82"/>
      <c r="R274" s="82"/>
      <c r="S274" s="82"/>
      <c r="V274" s="81"/>
      <c r="W274" s="80"/>
      <c r="X274" s="79"/>
      <c r="Y274" s="78"/>
      <c r="Z274" s="77"/>
      <c r="AA274" s="76"/>
    </row>
    <row r="275" spans="1:27" ht="13.5" customHeight="1">
      <c r="A275" s="87"/>
      <c r="B275" s="86" t="s">
        <v>98</v>
      </c>
      <c r="C275" s="84"/>
      <c r="D275" s="84"/>
      <c r="E275" s="84" t="s">
        <v>97</v>
      </c>
      <c r="F275" s="84"/>
      <c r="G275" s="84"/>
      <c r="H275" s="84"/>
      <c r="I275" s="84" t="s">
        <v>93</v>
      </c>
      <c r="J275" s="84"/>
      <c r="K275" s="84"/>
      <c r="L275" s="85" t="s">
        <v>96</v>
      </c>
      <c r="M275" s="84" t="s">
        <v>73</v>
      </c>
      <c r="N275" s="84"/>
      <c r="O275" s="83"/>
      <c r="P275" s="82"/>
      <c r="Q275" s="82"/>
      <c r="R275" s="82"/>
      <c r="S275" s="82"/>
      <c r="V275" s="81"/>
      <c r="W275" s="80"/>
      <c r="X275" s="79"/>
      <c r="Y275" s="78"/>
      <c r="Z275" s="77"/>
      <c r="AA275" s="76"/>
    </row>
    <row r="276" spans="1:27" ht="13.5" customHeight="1">
      <c r="A276" s="87"/>
      <c r="B276" s="86" t="s">
        <v>95</v>
      </c>
      <c r="C276" s="84"/>
      <c r="D276" s="84"/>
      <c r="E276" s="84" t="s">
        <v>94</v>
      </c>
      <c r="F276" s="84"/>
      <c r="G276" s="84"/>
      <c r="H276" s="84"/>
      <c r="I276" s="84" t="s">
        <v>93</v>
      </c>
      <c r="J276" s="84"/>
      <c r="K276" s="84"/>
      <c r="L276" s="85" t="s">
        <v>86</v>
      </c>
      <c r="M276" s="84" t="s">
        <v>73</v>
      </c>
      <c r="N276" s="84"/>
      <c r="O276" s="83"/>
      <c r="P276" s="82"/>
      <c r="Q276" s="82"/>
      <c r="R276" s="82"/>
      <c r="S276" s="82"/>
      <c r="V276" s="81"/>
      <c r="W276" s="80"/>
      <c r="X276" s="79"/>
      <c r="Y276" s="78"/>
      <c r="Z276" s="77"/>
      <c r="AA276" s="76"/>
    </row>
    <row r="277" spans="1:27" ht="13.5" customHeight="1">
      <c r="A277" s="87"/>
      <c r="B277" s="86" t="s">
        <v>92</v>
      </c>
      <c r="C277" s="84"/>
      <c r="D277" s="84"/>
      <c r="E277" s="84" t="s">
        <v>91</v>
      </c>
      <c r="F277" s="84"/>
      <c r="G277" s="84"/>
      <c r="H277" s="84"/>
      <c r="I277" s="84" t="s">
        <v>90</v>
      </c>
      <c r="J277" s="84"/>
      <c r="K277" s="84"/>
      <c r="L277" s="87" t="s">
        <v>86</v>
      </c>
      <c r="M277" s="84" t="s">
        <v>82</v>
      </c>
      <c r="N277" s="84"/>
      <c r="O277" s="83"/>
      <c r="P277" s="82"/>
      <c r="Q277" s="82"/>
      <c r="R277" s="82"/>
      <c r="S277" s="82"/>
      <c r="V277" s="81"/>
      <c r="W277" s="80"/>
      <c r="X277" s="79"/>
      <c r="Y277" s="78"/>
      <c r="Z277" s="77"/>
      <c r="AA277" s="76"/>
    </row>
    <row r="278" spans="1:27" ht="13.5" customHeight="1">
      <c r="A278" s="87"/>
      <c r="B278" s="86" t="s">
        <v>89</v>
      </c>
      <c r="C278" s="84"/>
      <c r="D278" s="84"/>
      <c r="E278" s="84" t="s">
        <v>88</v>
      </c>
      <c r="F278" s="84"/>
      <c r="G278" s="84"/>
      <c r="H278" s="84"/>
      <c r="I278" s="84" t="s">
        <v>87</v>
      </c>
      <c r="J278" s="84"/>
      <c r="K278" s="84"/>
      <c r="L278" s="85" t="s">
        <v>86</v>
      </c>
      <c r="M278" s="84" t="s">
        <v>82</v>
      </c>
      <c r="N278" s="84"/>
      <c r="O278" s="83"/>
      <c r="P278" s="82"/>
      <c r="Q278" s="82"/>
      <c r="R278" s="82"/>
      <c r="S278" s="82"/>
      <c r="V278" s="81"/>
      <c r="W278" s="80"/>
      <c r="X278" s="79"/>
      <c r="Y278" s="77"/>
      <c r="Z278" s="77"/>
      <c r="AA278" s="76"/>
    </row>
    <row r="279" spans="1:27" ht="13.5" customHeight="1">
      <c r="A279" s="87"/>
      <c r="B279" s="86" t="s">
        <v>85</v>
      </c>
      <c r="C279" s="84"/>
      <c r="D279" s="84"/>
      <c r="E279" s="84" t="s">
        <v>84</v>
      </c>
      <c r="F279" s="84"/>
      <c r="G279" s="84"/>
      <c r="H279" s="84"/>
      <c r="I279" s="84" t="s">
        <v>83</v>
      </c>
      <c r="J279" s="84"/>
      <c r="K279" s="84"/>
      <c r="L279" s="87" t="s">
        <v>74</v>
      </c>
      <c r="M279" s="84" t="s">
        <v>82</v>
      </c>
      <c r="N279" s="84"/>
      <c r="O279" s="83"/>
      <c r="P279" s="82"/>
      <c r="Q279" s="82"/>
      <c r="R279" s="82"/>
      <c r="S279" s="82"/>
      <c r="V279" s="81"/>
      <c r="W279" s="80"/>
      <c r="X279" s="79"/>
      <c r="Y279" s="77"/>
      <c r="Z279" s="77"/>
      <c r="AA279" s="76"/>
    </row>
    <row r="280" spans="1:27" ht="13.5" customHeight="1">
      <c r="A280" s="87"/>
      <c r="B280" s="86" t="s">
        <v>81</v>
      </c>
      <c r="C280" s="84"/>
      <c r="D280" s="84"/>
      <c r="E280" s="84" t="s">
        <v>80</v>
      </c>
      <c r="F280" s="84"/>
      <c r="G280" s="84"/>
      <c r="H280" s="84"/>
      <c r="I280" s="84" t="s">
        <v>79</v>
      </c>
      <c r="J280" s="84"/>
      <c r="K280" s="84"/>
      <c r="L280" s="87" t="s">
        <v>78</v>
      </c>
      <c r="M280" s="84" t="s">
        <v>73</v>
      </c>
      <c r="N280" s="84"/>
      <c r="O280" s="83"/>
      <c r="P280" s="82"/>
      <c r="Q280" s="82"/>
      <c r="R280" s="82"/>
      <c r="S280" s="82"/>
      <c r="V280" s="81"/>
      <c r="W280" s="80"/>
      <c r="X280" s="79"/>
      <c r="Y280" s="78"/>
      <c r="Z280" s="77"/>
      <c r="AA280" s="76"/>
    </row>
    <row r="281" spans="1:27" ht="13.5" customHeight="1">
      <c r="A281" s="87"/>
      <c r="B281" s="86" t="s">
        <v>77</v>
      </c>
      <c r="C281" s="84"/>
      <c r="D281" s="84"/>
      <c r="E281" s="84" t="s">
        <v>76</v>
      </c>
      <c r="F281" s="84"/>
      <c r="G281" s="84"/>
      <c r="H281" s="84"/>
      <c r="I281" s="84" t="s">
        <v>75</v>
      </c>
      <c r="J281" s="84"/>
      <c r="K281" s="84"/>
      <c r="L281" s="85" t="s">
        <v>74</v>
      </c>
      <c r="M281" s="84" t="s">
        <v>73</v>
      </c>
      <c r="N281" s="84"/>
      <c r="O281" s="83"/>
      <c r="P281" s="82"/>
      <c r="Q281" s="82"/>
      <c r="R281" s="82"/>
      <c r="S281" s="82"/>
      <c r="V281" s="81"/>
      <c r="W281" s="80"/>
      <c r="X281" s="79"/>
      <c r="Y281" s="78"/>
      <c r="Z281" s="77"/>
      <c r="AA281" s="76"/>
    </row>
    <row r="282" spans="1:27">
      <c r="K282" s="74"/>
    </row>
  </sheetData>
  <sheetProtection password="C416" sheet="1" formatColumns="0" selectLockedCells="1" sort="0"/>
  <mergeCells count="647">
    <mergeCell ref="D240:E240"/>
    <mergeCell ref="D241:E241"/>
    <mergeCell ref="D245:E245"/>
    <mergeCell ref="D247:E247"/>
    <mergeCell ref="D248:E248"/>
    <mergeCell ref="B146:C146"/>
    <mergeCell ref="D146:E146"/>
    <mergeCell ref="G146:J146"/>
    <mergeCell ref="D233:E233"/>
    <mergeCell ref="D234:E234"/>
    <mergeCell ref="D246:E246"/>
    <mergeCell ref="D235:E235"/>
    <mergeCell ref="D172:E172"/>
    <mergeCell ref="B247:C247"/>
    <mergeCell ref="D180:E180"/>
    <mergeCell ref="D181:E181"/>
    <mergeCell ref="D182:E182"/>
    <mergeCell ref="D183:E183"/>
    <mergeCell ref="D184:E184"/>
    <mergeCell ref="D185:E185"/>
    <mergeCell ref="D186:E186"/>
    <mergeCell ref="D187:E187"/>
    <mergeCell ref="D197:E197"/>
    <mergeCell ref="D220:E220"/>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205:E205"/>
    <mergeCell ref="D206:E206"/>
    <mergeCell ref="D207:E207"/>
    <mergeCell ref="D208:E208"/>
    <mergeCell ref="D201:E201"/>
    <mergeCell ref="D202:E202"/>
    <mergeCell ref="D203:E203"/>
    <mergeCell ref="D204:E204"/>
    <mergeCell ref="D213:E213"/>
    <mergeCell ref="D214:E214"/>
    <mergeCell ref="D215:E215"/>
    <mergeCell ref="B250:C250"/>
    <mergeCell ref="D173:E173"/>
    <mergeCell ref="D174:E174"/>
    <mergeCell ref="D175:E175"/>
    <mergeCell ref="D176:E176"/>
    <mergeCell ref="D177:E177"/>
    <mergeCell ref="D178:E178"/>
    <mergeCell ref="D179:E179"/>
    <mergeCell ref="B231:C231"/>
    <mergeCell ref="B243:C243"/>
    <mergeCell ref="D188:E188"/>
    <mergeCell ref="D189:E189"/>
    <mergeCell ref="D216:E216"/>
    <mergeCell ref="D209:E209"/>
    <mergeCell ref="D210:E210"/>
    <mergeCell ref="D211:E211"/>
    <mergeCell ref="D212:E212"/>
    <mergeCell ref="D221:E221"/>
    <mergeCell ref="D222:E222"/>
    <mergeCell ref="D223:E223"/>
    <mergeCell ref="D224:E224"/>
    <mergeCell ref="D217:E217"/>
    <mergeCell ref="D218:E218"/>
    <mergeCell ref="D219:E219"/>
    <mergeCell ref="D229:E229"/>
    <mergeCell ref="D230:E230"/>
    <mergeCell ref="D231:E231"/>
    <mergeCell ref="D232:E232"/>
    <mergeCell ref="D225:E225"/>
    <mergeCell ref="D226:E226"/>
    <mergeCell ref="D227:E227"/>
    <mergeCell ref="D228:E228"/>
    <mergeCell ref="D236:E236"/>
    <mergeCell ref="D237:E237"/>
    <mergeCell ref="D238:E238"/>
    <mergeCell ref="D239:E239"/>
    <mergeCell ref="D163:E163"/>
    <mergeCell ref="D164:E164"/>
    <mergeCell ref="D168:E168"/>
    <mergeCell ref="D169:E169"/>
    <mergeCell ref="G166:J166"/>
    <mergeCell ref="G167:J167"/>
    <mergeCell ref="G165:J165"/>
    <mergeCell ref="D170:E170"/>
    <mergeCell ref="D171:E171"/>
    <mergeCell ref="D165:E165"/>
    <mergeCell ref="D166:E166"/>
    <mergeCell ref="D167:E167"/>
    <mergeCell ref="G200:J200"/>
    <mergeCell ref="G197:J197"/>
    <mergeCell ref="G198:J198"/>
    <mergeCell ref="G184:J184"/>
    <mergeCell ref="G189:J189"/>
    <mergeCell ref="G190:J190"/>
    <mergeCell ref="G185:J185"/>
    <mergeCell ref="G186:J186"/>
    <mergeCell ref="G207:J207"/>
    <mergeCell ref="D161:E161"/>
    <mergeCell ref="D162:E162"/>
    <mergeCell ref="G161:J161"/>
    <mergeCell ref="G162:J162"/>
    <mergeCell ref="D156:E156"/>
    <mergeCell ref="D157:E157"/>
    <mergeCell ref="D158:E158"/>
    <mergeCell ref="D159:E159"/>
    <mergeCell ref="G157:J157"/>
    <mergeCell ref="D154:E154"/>
    <mergeCell ref="D155:E155"/>
    <mergeCell ref="D116:E116"/>
    <mergeCell ref="D106:E106"/>
    <mergeCell ref="D148:E148"/>
    <mergeCell ref="D149:E149"/>
    <mergeCell ref="D132:E132"/>
    <mergeCell ref="D133:E133"/>
    <mergeCell ref="D160:E160"/>
    <mergeCell ref="D117:E117"/>
    <mergeCell ref="B220:C220"/>
    <mergeCell ref="B221:C221"/>
    <mergeCell ref="B222:C222"/>
    <mergeCell ref="B246:C246"/>
    <mergeCell ref="B235:C235"/>
    <mergeCell ref="B236:C236"/>
    <mergeCell ref="B237:C237"/>
    <mergeCell ref="B238:C238"/>
    <mergeCell ref="B239:C239"/>
    <mergeCell ref="B241:C241"/>
    <mergeCell ref="B240:C240"/>
    <mergeCell ref="B242:C242"/>
    <mergeCell ref="B244:C244"/>
    <mergeCell ref="B245:C245"/>
    <mergeCell ref="B232:C232"/>
    <mergeCell ref="B233:C233"/>
    <mergeCell ref="B234:C234"/>
    <mergeCell ref="B223:C223"/>
    <mergeCell ref="B224:C224"/>
    <mergeCell ref="B225:C225"/>
    <mergeCell ref="B226:C226"/>
    <mergeCell ref="B227:C227"/>
    <mergeCell ref="B228:C228"/>
    <mergeCell ref="G106:J106"/>
    <mergeCell ref="K106:L106"/>
    <mergeCell ref="B160:C160"/>
    <mergeCell ref="B161:C161"/>
    <mergeCell ref="B112:C112"/>
    <mergeCell ref="D107:E107"/>
    <mergeCell ref="D108:E108"/>
    <mergeCell ref="D109:E109"/>
    <mergeCell ref="B165:C165"/>
    <mergeCell ref="D145:E145"/>
    <mergeCell ref="D147:E147"/>
    <mergeCell ref="D150:E150"/>
    <mergeCell ref="D151:E151"/>
    <mergeCell ref="D127:E127"/>
    <mergeCell ref="D128:E128"/>
    <mergeCell ref="D134:E134"/>
    <mergeCell ref="D135:E135"/>
    <mergeCell ref="D136:E136"/>
    <mergeCell ref="D137:E137"/>
    <mergeCell ref="D142:E142"/>
    <mergeCell ref="D143:E143"/>
    <mergeCell ref="D139:E139"/>
    <mergeCell ref="D152:E152"/>
    <mergeCell ref="D153:E153"/>
    <mergeCell ref="V66:AA66"/>
    <mergeCell ref="I26:I27"/>
    <mergeCell ref="I36:I37"/>
    <mergeCell ref="K10:L11"/>
    <mergeCell ref="S16:S17"/>
    <mergeCell ref="K23:L24"/>
    <mergeCell ref="I13:I14"/>
    <mergeCell ref="K28:L29"/>
    <mergeCell ref="K18:L19"/>
    <mergeCell ref="I33:I34"/>
    <mergeCell ref="S11:S12"/>
    <mergeCell ref="K12:L12"/>
    <mergeCell ref="I11:I12"/>
    <mergeCell ref="K22:L22"/>
    <mergeCell ref="K25:L26"/>
    <mergeCell ref="I21:I22"/>
    <mergeCell ref="K30:L31"/>
    <mergeCell ref="K32:L32"/>
    <mergeCell ref="S21:S22"/>
    <mergeCell ref="K20:L21"/>
    <mergeCell ref="A52:S52"/>
    <mergeCell ref="S31:S32"/>
    <mergeCell ref="A33:B34"/>
    <mergeCell ref="A32:B32"/>
    <mergeCell ref="V1:AA1"/>
    <mergeCell ref="L1:N1"/>
    <mergeCell ref="D1:I1"/>
    <mergeCell ref="L3:S3"/>
    <mergeCell ref="K27:L27"/>
    <mergeCell ref="D5:G5"/>
    <mergeCell ref="K8:L9"/>
    <mergeCell ref="N5:Q5"/>
    <mergeCell ref="O1:P1"/>
    <mergeCell ref="K5:L5"/>
    <mergeCell ref="K6:L6"/>
    <mergeCell ref="M5:M6"/>
    <mergeCell ref="Q1:S1"/>
    <mergeCell ref="B3:I3"/>
    <mergeCell ref="B1:C2"/>
    <mergeCell ref="A8:B9"/>
    <mergeCell ref="C5:C6"/>
    <mergeCell ref="A5:B5"/>
    <mergeCell ref="A64:S64"/>
    <mergeCell ref="A13:B14"/>
    <mergeCell ref="A15:B16"/>
    <mergeCell ref="A17:B17"/>
    <mergeCell ref="M41:O41"/>
    <mergeCell ref="S26:S27"/>
    <mergeCell ref="A6:B6"/>
    <mergeCell ref="A12:B12"/>
    <mergeCell ref="A10:B11"/>
    <mergeCell ref="A20:B21"/>
    <mergeCell ref="A25:B26"/>
    <mergeCell ref="A23:B24"/>
    <mergeCell ref="A22:B22"/>
    <mergeCell ref="A27:B27"/>
    <mergeCell ref="E57:H57"/>
    <mergeCell ref="A30:B31"/>
    <mergeCell ref="B58:C58"/>
    <mergeCell ref="E58:H58"/>
    <mergeCell ref="A37:B37"/>
    <mergeCell ref="K13:L14"/>
    <mergeCell ref="K15:L16"/>
    <mergeCell ref="I16:I17"/>
    <mergeCell ref="B57:C57"/>
    <mergeCell ref="S36:S37"/>
    <mergeCell ref="K37:L37"/>
    <mergeCell ref="K35:L36"/>
    <mergeCell ref="G41:H41"/>
    <mergeCell ref="K17:L17"/>
    <mergeCell ref="K33:L34"/>
    <mergeCell ref="A35:B36"/>
    <mergeCell ref="I31:I32"/>
    <mergeCell ref="I18:I19"/>
    <mergeCell ref="I23:I24"/>
    <mergeCell ref="I28:I29"/>
    <mergeCell ref="A28:B29"/>
    <mergeCell ref="A18:B19"/>
    <mergeCell ref="C42:E42"/>
    <mergeCell ref="C41:E41"/>
    <mergeCell ref="M42:O42"/>
    <mergeCell ref="O57:R57"/>
    <mergeCell ref="C43:H43"/>
    <mergeCell ref="Q47:S47"/>
    <mergeCell ref="Q41:R41"/>
    <mergeCell ref="A49:S49"/>
    <mergeCell ref="C46:D46"/>
    <mergeCell ref="J46:K46"/>
    <mergeCell ref="J47:K47"/>
    <mergeCell ref="P43:S43"/>
    <mergeCell ref="C47:D47"/>
    <mergeCell ref="L43:M43"/>
    <mergeCell ref="B107:C107"/>
    <mergeCell ref="B88:C88"/>
    <mergeCell ref="F83:H83"/>
    <mergeCell ref="F84:H84"/>
    <mergeCell ref="F85:H85"/>
    <mergeCell ref="A50:S50"/>
    <mergeCell ref="B104:C104"/>
    <mergeCell ref="L58:M58"/>
    <mergeCell ref="O58:R58"/>
    <mergeCell ref="L57:M57"/>
    <mergeCell ref="A66:B66"/>
    <mergeCell ref="C66:H66"/>
    <mergeCell ref="A61:S61"/>
    <mergeCell ref="A62:S62"/>
    <mergeCell ref="B106:C106"/>
    <mergeCell ref="A65:S65"/>
    <mergeCell ref="G107:J107"/>
    <mergeCell ref="B86:C86"/>
    <mergeCell ref="D86:E86"/>
    <mergeCell ref="B87:C87"/>
    <mergeCell ref="D87:E87"/>
    <mergeCell ref="D88:E88"/>
    <mergeCell ref="F86:H86"/>
    <mergeCell ref="B85:C85"/>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B111:C111"/>
    <mergeCell ref="G115:J115"/>
    <mergeCell ref="B142:C142"/>
    <mergeCell ref="B143:C143"/>
    <mergeCell ref="B261:C261"/>
    <mergeCell ref="B116:C116"/>
    <mergeCell ref="B162:C162"/>
    <mergeCell ref="B175:C175"/>
    <mergeCell ref="G110:J110"/>
    <mergeCell ref="G111:J111"/>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256:C256"/>
    <mergeCell ref="B218:C218"/>
    <mergeCell ref="B262:C262"/>
    <mergeCell ref="B263:C263"/>
    <mergeCell ref="D261:E261"/>
    <mergeCell ref="D262:E262"/>
    <mergeCell ref="D263:E263"/>
    <mergeCell ref="B259:C259"/>
    <mergeCell ref="B260:C260"/>
    <mergeCell ref="D260:E260"/>
    <mergeCell ref="B264:C264"/>
    <mergeCell ref="D264:E264"/>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190:C190"/>
    <mergeCell ref="B191:C191"/>
    <mergeCell ref="B192:C192"/>
    <mergeCell ref="B193:C193"/>
    <mergeCell ref="B188:C188"/>
    <mergeCell ref="B189:C189"/>
    <mergeCell ref="B208:C208"/>
    <mergeCell ref="B209:C209"/>
    <mergeCell ref="B254:C254"/>
    <mergeCell ref="B171:C171"/>
    <mergeCell ref="B172:C172"/>
    <mergeCell ref="B173:C173"/>
    <mergeCell ref="B174:C174"/>
    <mergeCell ref="B148:C148"/>
    <mergeCell ref="B149:C149"/>
    <mergeCell ref="B163:C163"/>
    <mergeCell ref="B164:C164"/>
    <mergeCell ref="B194:C194"/>
    <mergeCell ref="B168:C168"/>
    <mergeCell ref="B169:C169"/>
    <mergeCell ref="B170:C170"/>
    <mergeCell ref="B195:C195"/>
    <mergeCell ref="B204:C204"/>
    <mergeCell ref="B205:C205"/>
    <mergeCell ref="B196:C196"/>
    <mergeCell ref="B197:C197"/>
    <mergeCell ref="B198:C198"/>
    <mergeCell ref="B199:C199"/>
    <mergeCell ref="B206:C206"/>
    <mergeCell ref="B207:C207"/>
    <mergeCell ref="B200:C200"/>
    <mergeCell ref="B211:C211"/>
    <mergeCell ref="G129:J129"/>
    <mergeCell ref="G125:J125"/>
    <mergeCell ref="G126:J126"/>
    <mergeCell ref="B152:C152"/>
    <mergeCell ref="G138:J138"/>
    <mergeCell ref="G137:J137"/>
    <mergeCell ref="G133:J133"/>
    <mergeCell ref="B129:C129"/>
    <mergeCell ref="D130:E130"/>
    <mergeCell ref="G140:J140"/>
    <mergeCell ref="G136:J136"/>
    <mergeCell ref="G130:J130"/>
    <mergeCell ref="G131:J131"/>
    <mergeCell ref="G132:J132"/>
    <mergeCell ref="G139:J139"/>
    <mergeCell ref="G134:J134"/>
    <mergeCell ref="G135:J135"/>
    <mergeCell ref="G128:J128"/>
    <mergeCell ref="B135:C135"/>
    <mergeCell ref="B137:C137"/>
    <mergeCell ref="D129:E129"/>
    <mergeCell ref="B132:C132"/>
    <mergeCell ref="B133:C133"/>
    <mergeCell ref="G123:J123"/>
    <mergeCell ref="G124:J124"/>
    <mergeCell ref="G119:J119"/>
    <mergeCell ref="G120:J120"/>
    <mergeCell ref="G121:J121"/>
    <mergeCell ref="G114:J114"/>
    <mergeCell ref="G122:J122"/>
    <mergeCell ref="G118:J118"/>
    <mergeCell ref="G127:J127"/>
    <mergeCell ref="G116:J116"/>
    <mergeCell ref="F75:H75"/>
    <mergeCell ref="D85:E85"/>
    <mergeCell ref="D83:E83"/>
    <mergeCell ref="B84:C84"/>
    <mergeCell ref="D84:E84"/>
    <mergeCell ref="B76:C76"/>
    <mergeCell ref="D76:E76"/>
    <mergeCell ref="F76:H76"/>
    <mergeCell ref="B77:C77"/>
    <mergeCell ref="B117:C117"/>
    <mergeCell ref="B118:C118"/>
    <mergeCell ref="B119:C119"/>
    <mergeCell ref="B120:C120"/>
    <mergeCell ref="B121:C121"/>
    <mergeCell ref="B122:C122"/>
    <mergeCell ref="D122:E122"/>
    <mergeCell ref="D123:E123"/>
    <mergeCell ref="D118:E118"/>
    <mergeCell ref="D119:E119"/>
    <mergeCell ref="D120:E120"/>
    <mergeCell ref="D121:E121"/>
    <mergeCell ref="B124:C124"/>
    <mergeCell ref="B125:C125"/>
    <mergeCell ref="B126:C126"/>
    <mergeCell ref="D124:E124"/>
    <mergeCell ref="D125:E125"/>
    <mergeCell ref="B123:C123"/>
    <mergeCell ref="B230:C230"/>
    <mergeCell ref="B153:C153"/>
    <mergeCell ref="B154:C154"/>
    <mergeCell ref="B155:C155"/>
    <mergeCell ref="B156:C156"/>
    <mergeCell ref="B157:C157"/>
    <mergeCell ref="B158:C158"/>
    <mergeCell ref="B150:C150"/>
    <mergeCell ref="B151:C151"/>
    <mergeCell ref="B212:C212"/>
    <mergeCell ref="B213:C213"/>
    <mergeCell ref="B214:C214"/>
    <mergeCell ref="B210:C210"/>
    <mergeCell ref="B201:C201"/>
    <mergeCell ref="B202:C202"/>
    <mergeCell ref="B203:C203"/>
    <mergeCell ref="B229:C229"/>
    <mergeCell ref="B219:C219"/>
    <mergeCell ref="B215:C215"/>
    <mergeCell ref="B216:C216"/>
    <mergeCell ref="B217:C217"/>
    <mergeCell ref="F77:H77"/>
    <mergeCell ref="B78:C78"/>
    <mergeCell ref="D78:E78"/>
    <mergeCell ref="F78:H78"/>
    <mergeCell ref="G141:J141"/>
    <mergeCell ref="G143:J143"/>
    <mergeCell ref="B79:C79"/>
    <mergeCell ref="D79:E79"/>
    <mergeCell ref="B82:C82"/>
    <mergeCell ref="D82:E82"/>
    <mergeCell ref="F80:H80"/>
    <mergeCell ref="F82:H82"/>
    <mergeCell ref="G117:J117"/>
    <mergeCell ref="G112:J112"/>
    <mergeCell ref="G113:J113"/>
    <mergeCell ref="F87:H87"/>
    <mergeCell ref="F88:H88"/>
    <mergeCell ref="B136:C136"/>
    <mergeCell ref="B83:C83"/>
    <mergeCell ref="B127:C127"/>
    <mergeCell ref="B131:C131"/>
    <mergeCell ref="B134:C134"/>
    <mergeCell ref="G150:J150"/>
    <mergeCell ref="F79:H79"/>
    <mergeCell ref="B80:C80"/>
    <mergeCell ref="D80:E80"/>
    <mergeCell ref="G153:J153"/>
    <mergeCell ref="G154:J154"/>
    <mergeCell ref="G142:J142"/>
    <mergeCell ref="G151:J151"/>
    <mergeCell ref="G152:J152"/>
    <mergeCell ref="G148:J148"/>
    <mergeCell ref="G149:J149"/>
    <mergeCell ref="G144:J144"/>
    <mergeCell ref="G147:J147"/>
    <mergeCell ref="G145:J145"/>
    <mergeCell ref="B138:C138"/>
    <mergeCell ref="B139:C139"/>
    <mergeCell ref="B147:C147"/>
    <mergeCell ref="B128:C128"/>
    <mergeCell ref="D126:E126"/>
    <mergeCell ref="D140:E140"/>
    <mergeCell ref="D141:E141"/>
    <mergeCell ref="D131:E131"/>
    <mergeCell ref="D138:E138"/>
    <mergeCell ref="G155:J155"/>
    <mergeCell ref="G156:J156"/>
    <mergeCell ref="G176:J176"/>
    <mergeCell ref="G160:J160"/>
    <mergeCell ref="G183:J183"/>
    <mergeCell ref="G179:J179"/>
    <mergeCell ref="G180:J180"/>
    <mergeCell ref="G177:J177"/>
    <mergeCell ref="G178:J178"/>
    <mergeCell ref="G163:J163"/>
    <mergeCell ref="G168:J168"/>
    <mergeCell ref="G169:J169"/>
    <mergeCell ref="G170:J170"/>
    <mergeCell ref="G173:J173"/>
    <mergeCell ref="G181:J181"/>
    <mergeCell ref="G174:J174"/>
    <mergeCell ref="G158:J158"/>
    <mergeCell ref="G159:J159"/>
    <mergeCell ref="G182:J182"/>
    <mergeCell ref="G175:J175"/>
    <mergeCell ref="G171:J171"/>
    <mergeCell ref="G172:J172"/>
    <mergeCell ref="G164:J164"/>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B130:C130"/>
    <mergeCell ref="G220:J220"/>
    <mergeCell ref="G221:J221"/>
    <mergeCell ref="G222:J222"/>
    <mergeCell ref="G223:J223"/>
    <mergeCell ref="G228:J228"/>
    <mergeCell ref="G213:J213"/>
    <mergeCell ref="G214:J214"/>
    <mergeCell ref="G215:J215"/>
    <mergeCell ref="G217:J21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51:J251"/>
    <mergeCell ref="G252:J252"/>
    <mergeCell ref="D253:E253"/>
    <mergeCell ref="D254:E254"/>
    <mergeCell ref="G261:J261"/>
    <mergeCell ref="D255:E255"/>
    <mergeCell ref="D265:E265"/>
    <mergeCell ref="D250:E250"/>
    <mergeCell ref="G257:J257"/>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L71:N71"/>
    <mergeCell ref="B267:D267"/>
    <mergeCell ref="E267:H267"/>
    <mergeCell ref="I267:J267"/>
    <mergeCell ref="L267:N267"/>
    <mergeCell ref="O267:P267"/>
    <mergeCell ref="G247:J247"/>
    <mergeCell ref="G248:J248"/>
    <mergeCell ref="G249:J249"/>
    <mergeCell ref="G230:J230"/>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s>
  <conditionalFormatting sqref="K37:L37">
    <cfRule type="expression" dxfId="171" priority="85" stopIfTrue="1">
      <formula>$K$37=$S$58</formula>
    </cfRule>
    <cfRule type="expression" dxfId="170" priority="86" stopIfTrue="1">
      <formula>$K$37=$S$57</formula>
    </cfRule>
  </conditionalFormatting>
  <conditionalFormatting sqref="K32:L32">
    <cfRule type="expression" dxfId="169" priority="83" stopIfTrue="1">
      <formula>$K$32=$S$58</formula>
    </cfRule>
    <cfRule type="expression" dxfId="168" priority="84" stopIfTrue="1">
      <formula>$K$32=$S$57</formula>
    </cfRule>
  </conditionalFormatting>
  <conditionalFormatting sqref="K27:L27">
    <cfRule type="expression" dxfId="167" priority="81" stopIfTrue="1">
      <formula>$K$27=$S$58</formula>
    </cfRule>
    <cfRule type="expression" dxfId="166" priority="82" stopIfTrue="1">
      <formula>$K$27=$S$57</formula>
    </cfRule>
  </conditionalFormatting>
  <conditionalFormatting sqref="K22:L22">
    <cfRule type="expression" dxfId="165" priority="79" stopIfTrue="1">
      <formula>$K$22=$S$58</formula>
    </cfRule>
    <cfRule type="expression" dxfId="164" priority="80" stopIfTrue="1">
      <formula>$K$22=$S$57</formula>
    </cfRule>
  </conditionalFormatting>
  <conditionalFormatting sqref="K17:L17">
    <cfRule type="expression" dxfId="163" priority="77" stopIfTrue="1">
      <formula>$K$17=$S$58</formula>
    </cfRule>
    <cfRule type="expression" dxfId="162" priority="78" stopIfTrue="1">
      <formula>$K$17=$S$57</formula>
    </cfRule>
  </conditionalFormatting>
  <conditionalFormatting sqref="K12:L12">
    <cfRule type="expression" dxfId="161" priority="75" stopIfTrue="1">
      <formula>$K$12=$S$58</formula>
    </cfRule>
    <cfRule type="expression" dxfId="160" priority="76" stopIfTrue="1">
      <formula>$K$12=$S$57</formula>
    </cfRule>
  </conditionalFormatting>
  <conditionalFormatting sqref="A12:B12">
    <cfRule type="expression" dxfId="159" priority="73" stopIfTrue="1">
      <formula>$A$12=$I$57</formula>
    </cfRule>
    <cfRule type="expression" dxfId="158" priority="74" stopIfTrue="1">
      <formula>$A$12=$I$58</formula>
    </cfRule>
  </conditionalFormatting>
  <conditionalFormatting sqref="A17:B17">
    <cfRule type="expression" dxfId="157" priority="71">
      <formula>$A$17=$I$57</formula>
    </cfRule>
    <cfRule type="expression" dxfId="156" priority="72">
      <formula>$A$17=$I$58</formula>
    </cfRule>
  </conditionalFormatting>
  <conditionalFormatting sqref="A22:B22">
    <cfRule type="expression" dxfId="155" priority="69" stopIfTrue="1">
      <formula>$A$22=$I$58</formula>
    </cfRule>
    <cfRule type="expression" dxfId="154" priority="70" stopIfTrue="1">
      <formula>$A$22=$I$57</formula>
    </cfRule>
  </conditionalFormatting>
  <conditionalFormatting sqref="A27:B27">
    <cfRule type="expression" dxfId="153" priority="67" stopIfTrue="1">
      <formula>$A$27=$I$58</formula>
    </cfRule>
    <cfRule type="expression" dxfId="152" priority="68" stopIfTrue="1">
      <formula>$A$27=$I$57</formula>
    </cfRule>
  </conditionalFormatting>
  <conditionalFormatting sqref="A32:B32">
    <cfRule type="expression" dxfId="151" priority="65" stopIfTrue="1">
      <formula>$A$32=$I$58</formula>
    </cfRule>
    <cfRule type="expression" dxfId="150" priority="66" stopIfTrue="1">
      <formula>$A$32=$I$57</formula>
    </cfRule>
  </conditionalFormatting>
  <conditionalFormatting sqref="A37:B37">
    <cfRule type="expression" dxfId="149" priority="63" stopIfTrue="1">
      <formula>$A$37=$I$58</formula>
    </cfRule>
    <cfRule type="expression" dxfId="148"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147" priority="62" stopIfTrue="1">
      <formula>ISERROR(A8)</formula>
    </cfRule>
  </conditionalFormatting>
  <conditionalFormatting sqref="L1:N1">
    <cfRule type="expression" dxfId="146" priority="61" stopIfTrue="1">
      <formula>$L$1=0</formula>
    </cfRule>
  </conditionalFormatting>
  <conditionalFormatting sqref="Q1:S1">
    <cfRule type="expression" dxfId="145" priority="60" stopIfTrue="1">
      <formula>$Q$1=0</formula>
    </cfRule>
  </conditionalFormatting>
  <conditionalFormatting sqref="C46:D46">
    <cfRule type="expression" dxfId="144" priority="58" stopIfTrue="1">
      <formula>$N$14&gt;$C$46</formula>
    </cfRule>
    <cfRule type="expression" dxfId="143" priority="59" stopIfTrue="1">
      <formula>$C$46=0</formula>
    </cfRule>
  </conditionalFormatting>
  <conditionalFormatting sqref="C47:D47">
    <cfRule type="expression" dxfId="142" priority="56" stopIfTrue="1">
      <formula>$C$47&lt;$O$34+$E$34</formula>
    </cfRule>
    <cfRule type="expression" dxfId="141" priority="57" stopIfTrue="1">
      <formula>$C$47=0</formula>
    </cfRule>
  </conditionalFormatting>
  <conditionalFormatting sqref="J46:K46">
    <cfRule type="containsText" dxfId="140" priority="54" stopIfTrue="1" operator="containsText" text="°C">
      <formula>NOT(ISERROR(SEARCH("°C",J46)))</formula>
    </cfRule>
    <cfRule type="expression" dxfId="139" priority="55" stopIfTrue="1">
      <formula>$J$46=0</formula>
    </cfRule>
  </conditionalFormatting>
  <conditionalFormatting sqref="J47:K47">
    <cfRule type="expression" dxfId="138" priority="53" stopIfTrue="1">
      <formula>$J$47=0</formula>
    </cfRule>
  </conditionalFormatting>
  <conditionalFormatting sqref="Q47:S47">
    <cfRule type="expression" dxfId="137" priority="52" stopIfTrue="1">
      <formula>$Q$47=0</formula>
    </cfRule>
  </conditionalFormatting>
  <conditionalFormatting sqref="Y97:Y105 V106:W117 Y95 B107:B265 X68:X105">
    <cfRule type="cellIs" dxfId="136" priority="51" stopIfTrue="1" operator="equal">
      <formula>"žž"</formula>
    </cfRule>
  </conditionalFormatting>
  <conditionalFormatting sqref="E57:H57">
    <cfRule type="containsErrors" dxfId="135" priority="50" stopIfTrue="1">
      <formula>ISERROR(E57)</formula>
    </cfRule>
  </conditionalFormatting>
  <conditionalFormatting sqref="A57">
    <cfRule type="expression" dxfId="134" priority="48" stopIfTrue="1">
      <formula>$A$57&gt;0</formula>
    </cfRule>
    <cfRule type="expression" dxfId="133" priority="49" stopIfTrue="1">
      <formula>$I$57&gt;0</formula>
    </cfRule>
  </conditionalFormatting>
  <conditionalFormatting sqref="A58">
    <cfRule type="expression" dxfId="132" priority="46" stopIfTrue="1">
      <formula>$A$58&gt;0</formula>
    </cfRule>
    <cfRule type="expression" dxfId="131" priority="47" stopIfTrue="1">
      <formula>$I$58&gt;0</formula>
    </cfRule>
  </conditionalFormatting>
  <conditionalFormatting sqref="K57">
    <cfRule type="expression" dxfId="130" priority="44" stopIfTrue="1">
      <formula>$K$57&gt;0</formula>
    </cfRule>
    <cfRule type="expression" dxfId="129" priority="45" stopIfTrue="1">
      <formula>$S$57&gt;0</formula>
    </cfRule>
  </conditionalFormatting>
  <conditionalFormatting sqref="K58">
    <cfRule type="expression" dxfId="128" priority="42" stopIfTrue="1">
      <formula>$K$58&gt;0</formula>
    </cfRule>
    <cfRule type="expression" dxfId="127" priority="43" stopIfTrue="1">
      <formula>$S$58&gt;0</formula>
    </cfRule>
  </conditionalFormatting>
  <conditionalFormatting sqref="D57">
    <cfRule type="expression" dxfId="126" priority="39" stopIfTrue="1">
      <formula>$O$34&gt;0</formula>
    </cfRule>
    <cfRule type="expression" dxfId="125" priority="40" stopIfTrue="1">
      <formula>$E$34&gt;0</formula>
    </cfRule>
    <cfRule type="expression" dxfId="124" priority="41" stopIfTrue="1">
      <formula>$D$57=0</formula>
    </cfRule>
  </conditionalFormatting>
  <conditionalFormatting sqref="I57">
    <cfRule type="expression" dxfId="123" priority="36" stopIfTrue="1">
      <formula>$O$34&gt;0</formula>
    </cfRule>
    <cfRule type="expression" dxfId="122" priority="37" stopIfTrue="1">
      <formula>$E$34&gt;0</formula>
    </cfRule>
    <cfRule type="expression" dxfId="121" priority="38" stopIfTrue="1">
      <formula>$I$57=0</formula>
    </cfRule>
  </conditionalFormatting>
  <conditionalFormatting sqref="D58">
    <cfRule type="expression" dxfId="120" priority="33" stopIfTrue="1">
      <formula>$O$34&gt;0</formula>
    </cfRule>
    <cfRule type="expression" dxfId="119" priority="34" stopIfTrue="1">
      <formula>$E$34&gt;0</formula>
    </cfRule>
    <cfRule type="expression" dxfId="118" priority="35" stopIfTrue="1">
      <formula>$D$58=0</formula>
    </cfRule>
  </conditionalFormatting>
  <conditionalFormatting sqref="I58">
    <cfRule type="expression" dxfId="117" priority="30" stopIfTrue="1">
      <formula>$O$34&gt;0</formula>
    </cfRule>
    <cfRule type="expression" dxfId="116" priority="31" stopIfTrue="1">
      <formula>$E$34&gt;0</formula>
    </cfRule>
    <cfRule type="expression" dxfId="115" priority="32" stopIfTrue="1">
      <formula>$I$58=0</formula>
    </cfRule>
  </conditionalFormatting>
  <conditionalFormatting sqref="N57">
    <cfRule type="expression" dxfId="114" priority="27" stopIfTrue="1">
      <formula>$O$34&gt;0</formula>
    </cfRule>
    <cfRule type="expression" dxfId="113" priority="28" stopIfTrue="1">
      <formula>$E$34&gt;0</formula>
    </cfRule>
    <cfRule type="expression" dxfId="112" priority="29" stopIfTrue="1">
      <formula>$N$57=0</formula>
    </cfRule>
  </conditionalFormatting>
  <conditionalFormatting sqref="S57">
    <cfRule type="expression" dxfId="111" priority="24" stopIfTrue="1">
      <formula>$E$34&gt;0</formula>
    </cfRule>
    <cfRule type="expression" dxfId="110" priority="25" stopIfTrue="1">
      <formula>$O$34&gt;0</formula>
    </cfRule>
    <cfRule type="expression" dxfId="109" priority="26" stopIfTrue="1">
      <formula>$S$57=0</formula>
    </cfRule>
  </conditionalFormatting>
  <conditionalFormatting sqref="N58">
    <cfRule type="expression" dxfId="108" priority="21" stopIfTrue="1">
      <formula>$O$34&gt;0</formula>
    </cfRule>
    <cfRule type="expression" dxfId="107" priority="22" stopIfTrue="1">
      <formula>$E$34&gt;0</formula>
    </cfRule>
    <cfRule type="expression" dxfId="106" priority="23" stopIfTrue="1">
      <formula>$N$58=0</formula>
    </cfRule>
  </conditionalFormatting>
  <conditionalFormatting sqref="S58">
    <cfRule type="expression" dxfId="105" priority="18" stopIfTrue="1">
      <formula>$O$34&gt;0</formula>
    </cfRule>
    <cfRule type="expression" dxfId="104" priority="19" stopIfTrue="1">
      <formula>$E$34&gt;0</formula>
    </cfRule>
    <cfRule type="expression" dxfId="103" priority="20" stopIfTrue="1">
      <formula>$S$58=0</formula>
    </cfRule>
  </conditionalFormatting>
  <conditionalFormatting sqref="X268:X281 Y275:Y276">
    <cfRule type="cellIs" dxfId="102" priority="17" stopIfTrue="1" operator="equal">
      <formula>"žž"</formula>
    </cfRule>
  </conditionalFormatting>
  <conditionalFormatting sqref="A12:B12">
    <cfRule type="expression" dxfId="101" priority="16">
      <formula>$A$12&gt;0</formula>
    </cfRule>
  </conditionalFormatting>
  <conditionalFormatting sqref="A17:B17">
    <cfRule type="expression" dxfId="100" priority="15">
      <formula>$A$17&gt;0</formula>
    </cfRule>
  </conditionalFormatting>
  <conditionalFormatting sqref="B3:I3">
    <cfRule type="expression" dxfId="99" priority="14" stopIfTrue="1">
      <formula>$B$3&lt;$A$12</formula>
    </cfRule>
  </conditionalFormatting>
  <conditionalFormatting sqref="L3:S3">
    <cfRule type="expression" dxfId="98" priority="13" stopIfTrue="1">
      <formula>$L$3&lt;$K$12</formula>
    </cfRule>
  </conditionalFormatting>
  <conditionalFormatting sqref="A10:B11">
    <cfRule type="expression" dxfId="97" priority="12" stopIfTrue="1">
      <formula>$A$12&lt;$D$9</formula>
    </cfRule>
  </conditionalFormatting>
  <conditionalFormatting sqref="A15:B16">
    <cfRule type="expression" dxfId="96" priority="11" stopIfTrue="1">
      <formula>$A$17&lt;$D$14</formula>
    </cfRule>
  </conditionalFormatting>
  <conditionalFormatting sqref="A20:B21">
    <cfRule type="expression" dxfId="95" priority="10" stopIfTrue="1">
      <formula>$A$22&lt;$D$19</formula>
    </cfRule>
  </conditionalFormatting>
  <conditionalFormatting sqref="A25:B26">
    <cfRule type="expression" dxfId="94" priority="9" stopIfTrue="1">
      <formula>$A$27&lt;$D$24</formula>
    </cfRule>
  </conditionalFormatting>
  <conditionalFormatting sqref="A30:B31">
    <cfRule type="expression" dxfId="93" priority="8" stopIfTrue="1">
      <formula>$A$32&lt;$D$29</formula>
    </cfRule>
  </conditionalFormatting>
  <conditionalFormatting sqref="A35:B36">
    <cfRule type="expression" dxfId="92" priority="7" stopIfTrue="1">
      <formula>$A$37&lt;$D$34</formula>
    </cfRule>
  </conditionalFormatting>
  <conditionalFormatting sqref="K8:L9">
    <cfRule type="expression" dxfId="91" priority="6" stopIfTrue="1">
      <formula>$K$12&lt;$N$9</formula>
    </cfRule>
  </conditionalFormatting>
  <conditionalFormatting sqref="K13:L14">
    <cfRule type="expression" dxfId="90" priority="5" stopIfTrue="1">
      <formula>$K$17&lt;$N$14</formula>
    </cfRule>
  </conditionalFormatting>
  <conditionalFormatting sqref="K18:L19">
    <cfRule type="expression" dxfId="89" priority="4" stopIfTrue="1">
      <formula>$K$22&lt;$N$19</formula>
    </cfRule>
  </conditionalFormatting>
  <conditionalFormatting sqref="K23:L24">
    <cfRule type="expression" dxfId="88" priority="3" stopIfTrue="1">
      <formula>$K$27&lt;$N$24</formula>
    </cfRule>
  </conditionalFormatting>
  <conditionalFormatting sqref="K28:L29">
    <cfRule type="expression" dxfId="87" priority="2" stopIfTrue="1">
      <formula>$K$32&lt;$N$29</formula>
    </cfRule>
  </conditionalFormatting>
  <conditionalFormatting sqref="K33:L34">
    <cfRule type="expression" dxfId="86" priority="1" stopIfTrue="1">
      <formula>$K$37&lt;$N$34</formula>
    </cfRule>
  </conditionalFormatting>
  <dataValidations count="8">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20" width="9.140625" style="1" customWidth="1"/>
  </cols>
  <sheetData>
    <row r="1" spans="1:19" ht="26.25" customHeight="1">
      <c r="B1" s="586" t="s">
        <v>0</v>
      </c>
      <c r="C1" s="586"/>
      <c r="D1" s="588" t="s">
        <v>1</v>
      </c>
      <c r="E1" s="588"/>
      <c r="F1" s="588"/>
      <c r="G1" s="588"/>
      <c r="H1" s="588"/>
      <c r="I1" s="588"/>
      <c r="K1" s="2" t="s">
        <v>2</v>
      </c>
      <c r="L1" s="582" t="s">
        <v>3</v>
      </c>
      <c r="M1" s="582"/>
      <c r="N1" s="582"/>
      <c r="O1" s="583" t="s">
        <v>4</v>
      </c>
      <c r="P1" s="583"/>
      <c r="Q1" s="584" t="s">
        <v>5</v>
      </c>
      <c r="R1" s="585"/>
      <c r="S1" s="585"/>
    </row>
    <row r="2" spans="1:19" ht="6" customHeight="1">
      <c r="B2" s="587"/>
      <c r="C2" s="587"/>
    </row>
    <row r="3" spans="1:19" ht="20.100000000000001" customHeight="1">
      <c r="A3" s="3" t="s">
        <v>6</v>
      </c>
      <c r="B3" s="579" t="s">
        <v>7</v>
      </c>
      <c r="C3" s="580"/>
      <c r="D3" s="580"/>
      <c r="E3" s="580"/>
      <c r="F3" s="580"/>
      <c r="G3" s="580"/>
      <c r="H3" s="580"/>
      <c r="I3" s="581"/>
      <c r="K3" s="3" t="s">
        <v>8</v>
      </c>
      <c r="L3" s="579" t="s">
        <v>9</v>
      </c>
      <c r="M3" s="580"/>
      <c r="N3" s="580"/>
      <c r="O3" s="580"/>
      <c r="P3" s="580"/>
      <c r="Q3" s="580"/>
      <c r="R3" s="580"/>
      <c r="S3" s="581"/>
    </row>
    <row r="4" spans="1:19" ht="5.0999999999999996" customHeight="1"/>
    <row r="5" spans="1:19" ht="12.95" customHeight="1">
      <c r="A5" s="593" t="s">
        <v>10</v>
      </c>
      <c r="B5" s="594"/>
      <c r="C5" s="591" t="s">
        <v>11</v>
      </c>
      <c r="D5" s="576" t="s">
        <v>12</v>
      </c>
      <c r="E5" s="577"/>
      <c r="F5" s="577"/>
      <c r="G5" s="578"/>
      <c r="H5" s="589" t="s">
        <v>13</v>
      </c>
      <c r="I5" s="590"/>
      <c r="K5" s="593" t="s">
        <v>10</v>
      </c>
      <c r="L5" s="594"/>
      <c r="M5" s="591" t="s">
        <v>11</v>
      </c>
      <c r="N5" s="576" t="s">
        <v>12</v>
      </c>
      <c r="O5" s="577"/>
      <c r="P5" s="577"/>
      <c r="Q5" s="578"/>
      <c r="R5" s="589" t="s">
        <v>13</v>
      </c>
      <c r="S5" s="590"/>
    </row>
    <row r="6" spans="1:19" ht="12.95" customHeight="1">
      <c r="A6" s="595" t="s">
        <v>14</v>
      </c>
      <c r="B6" s="596"/>
      <c r="C6" s="592"/>
      <c r="D6" s="4" t="s">
        <v>15</v>
      </c>
      <c r="E6" s="5" t="s">
        <v>16</v>
      </c>
      <c r="F6" s="5" t="s">
        <v>17</v>
      </c>
      <c r="G6" s="6" t="s">
        <v>18</v>
      </c>
      <c r="H6" s="7" t="s">
        <v>19</v>
      </c>
      <c r="I6" s="8" t="s">
        <v>20</v>
      </c>
      <c r="K6" s="595" t="s">
        <v>14</v>
      </c>
      <c r="L6" s="596"/>
      <c r="M6" s="592"/>
      <c r="N6" s="4" t="s">
        <v>15</v>
      </c>
      <c r="O6" s="5" t="s">
        <v>16</v>
      </c>
      <c r="P6" s="5" t="s">
        <v>17</v>
      </c>
      <c r="Q6" s="6" t="s">
        <v>18</v>
      </c>
      <c r="R6" s="7" t="s">
        <v>19</v>
      </c>
      <c r="S6" s="8" t="s">
        <v>20</v>
      </c>
    </row>
    <row r="7" spans="1:19" ht="5.0999999999999996" customHeight="1">
      <c r="A7" s="9"/>
      <c r="B7" s="9"/>
      <c r="K7" s="9"/>
      <c r="L7" s="9"/>
    </row>
    <row r="8" spans="1:19" ht="12.95" customHeight="1">
      <c r="A8" s="570" t="s">
        <v>21</v>
      </c>
      <c r="B8" s="571"/>
      <c r="C8" s="10">
        <v>1</v>
      </c>
      <c r="D8" s="11">
        <v>137</v>
      </c>
      <c r="E8" s="12">
        <v>51</v>
      </c>
      <c r="F8" s="12">
        <v>6</v>
      </c>
      <c r="G8" s="13">
        <f>IF(AND(ISBLANK(D8),ISBLANK(E8)),"",D8+E8)</f>
        <v>188</v>
      </c>
      <c r="H8" s="14">
        <f>IF(OR(ISNUMBER($G8),ISNUMBER($Q8)),(SIGN(N($G8)-N($Q8))+1)/2,"")</f>
        <v>0</v>
      </c>
      <c r="I8" s="15"/>
      <c r="K8" s="570" t="s">
        <v>22</v>
      </c>
      <c r="L8" s="571"/>
      <c r="M8" s="10">
        <v>1</v>
      </c>
      <c r="N8" s="11">
        <v>156</v>
      </c>
      <c r="O8" s="12">
        <v>63</v>
      </c>
      <c r="P8" s="12">
        <v>1</v>
      </c>
      <c r="Q8" s="13">
        <f>IF(AND(ISBLANK(N8),ISBLANK(O8)),"",N8+O8)</f>
        <v>219</v>
      </c>
      <c r="R8" s="14">
        <f>IF(ISNUMBER($H8),1-$H8,"")</f>
        <v>1</v>
      </c>
      <c r="S8" s="15"/>
    </row>
    <row r="9" spans="1:19" ht="12.95" customHeight="1">
      <c r="A9" s="572"/>
      <c r="B9" s="573"/>
      <c r="C9" s="16">
        <v>2</v>
      </c>
      <c r="D9" s="17">
        <v>154</v>
      </c>
      <c r="E9" s="18">
        <v>49</v>
      </c>
      <c r="F9" s="18">
        <v>6</v>
      </c>
      <c r="G9" s="19">
        <f>IF(AND(ISBLANK(D9),ISBLANK(E9)),"",D9+E9)</f>
        <v>203</v>
      </c>
      <c r="H9" s="20">
        <f>IF(OR(ISNUMBER($G9),ISNUMBER($Q9)),(SIGN(N($G9)-N($Q9))+1)/2,"")</f>
        <v>0</v>
      </c>
      <c r="I9" s="15"/>
      <c r="K9" s="572"/>
      <c r="L9" s="573"/>
      <c r="M9" s="16">
        <v>2</v>
      </c>
      <c r="N9" s="17">
        <v>150</v>
      </c>
      <c r="O9" s="18">
        <v>68</v>
      </c>
      <c r="P9" s="18">
        <v>2</v>
      </c>
      <c r="Q9" s="19">
        <f>IF(AND(ISBLANK(N9),ISBLANK(O9)),"",N9+O9)</f>
        <v>218</v>
      </c>
      <c r="R9" s="20">
        <f>IF(ISNUMBER($H9),1-$H9,"")</f>
        <v>1</v>
      </c>
      <c r="S9" s="15"/>
    </row>
    <row r="10" spans="1:19" ht="12.95" customHeight="1">
      <c r="A10" s="566" t="s">
        <v>23</v>
      </c>
      <c r="B10" s="567"/>
      <c r="C10" s="16">
        <v>3</v>
      </c>
      <c r="D10" s="17"/>
      <c r="E10" s="18"/>
      <c r="F10" s="18"/>
      <c r="G10" s="19" t="str">
        <f>IF(AND(ISBLANK(D10),ISBLANK(E10)),"",D10+E10)</f>
        <v/>
      </c>
      <c r="H10" s="20" t="str">
        <f>IF(OR(ISNUMBER($G10),ISNUMBER($Q10)),(SIGN(N($G10)-N($Q10))+1)/2,"")</f>
        <v/>
      </c>
      <c r="I10" s="15"/>
      <c r="K10" s="566" t="s">
        <v>24</v>
      </c>
      <c r="L10" s="567"/>
      <c r="M10" s="16">
        <v>3</v>
      </c>
      <c r="N10" s="17"/>
      <c r="O10" s="18"/>
      <c r="P10" s="18"/>
      <c r="Q10" s="19" t="str">
        <f>IF(AND(ISBLANK(N10),ISBLANK(O10)),"",N10+O10)</f>
        <v/>
      </c>
      <c r="R10" s="20" t="str">
        <f>IF(ISNUMBER($H10),1-$H10,"")</f>
        <v/>
      </c>
      <c r="S10" s="15"/>
    </row>
    <row r="11" spans="1:19" ht="12.95" customHeight="1">
      <c r="A11" s="568"/>
      <c r="B11" s="569"/>
      <c r="C11" s="21">
        <v>4</v>
      </c>
      <c r="D11" s="22"/>
      <c r="E11" s="23"/>
      <c r="F11" s="23"/>
      <c r="G11" s="24" t="str">
        <f>IF(AND(ISBLANK(D11),ISBLANK(E11)),"",D11+E11)</f>
        <v/>
      </c>
      <c r="H11" s="25" t="str">
        <f>IF(OR(ISNUMBER($G11),ISNUMBER($Q11)),(SIGN(N($G11)-N($Q11))+1)/2,"")</f>
        <v/>
      </c>
      <c r="I11" s="564">
        <f>IF(ISNUMBER(H12),(SIGN(1000*($H12-$R12)+$G12-$Q12)+1)/2,"")</f>
        <v>0</v>
      </c>
      <c r="K11" s="568"/>
      <c r="L11" s="569"/>
      <c r="M11" s="21">
        <v>4</v>
      </c>
      <c r="N11" s="22"/>
      <c r="O11" s="23"/>
      <c r="P11" s="23"/>
      <c r="Q11" s="24" t="str">
        <f>IF(AND(ISBLANK(N11),ISBLANK(O11)),"",N11+O11)</f>
        <v/>
      </c>
      <c r="R11" s="25" t="str">
        <f>IF(ISNUMBER($H11),1-$H11,"")</f>
        <v/>
      </c>
      <c r="S11" s="564">
        <f>IF(ISNUMBER($I11),1-$I11,"")</f>
        <v>1</v>
      </c>
    </row>
    <row r="12" spans="1:19" ht="15.95" customHeight="1">
      <c r="A12" s="574">
        <v>1441</v>
      </c>
      <c r="B12" s="575"/>
      <c r="C12" s="26" t="s">
        <v>18</v>
      </c>
      <c r="D12" s="27">
        <f>IF(ISNUMBER($G12),SUM(D8:D11),"")</f>
        <v>291</v>
      </c>
      <c r="E12" s="28">
        <f>IF(ISNUMBER($G12),SUM(E8:E11),"")</f>
        <v>100</v>
      </c>
      <c r="F12" s="28">
        <f>IF(ISNUMBER($G12),SUM(F8:F11),"")</f>
        <v>12</v>
      </c>
      <c r="G12" s="29">
        <f>IF(SUM($G8:$G11)+SUM($Q8:$Q11)&gt;0,SUM(G8:G11),"")</f>
        <v>391</v>
      </c>
      <c r="H12" s="27">
        <f>IF(ISNUMBER($G12),SUM(H8:H11),"")</f>
        <v>0</v>
      </c>
      <c r="I12" s="565"/>
      <c r="K12" s="574">
        <v>20059</v>
      </c>
      <c r="L12" s="575"/>
      <c r="M12" s="26" t="s">
        <v>18</v>
      </c>
      <c r="N12" s="27">
        <f>IF(ISNUMBER($G12),SUM(N8:N11),"")</f>
        <v>306</v>
      </c>
      <c r="O12" s="28">
        <f>IF(ISNUMBER($G12),SUM(O8:O11),"")</f>
        <v>131</v>
      </c>
      <c r="P12" s="28">
        <f>IF(ISNUMBER($G12),SUM(P8:P11),"")</f>
        <v>3</v>
      </c>
      <c r="Q12" s="29">
        <f>IF(SUM($G8:$G11)+SUM($Q8:$Q11)&gt;0,SUM(Q8:Q11),"")</f>
        <v>437</v>
      </c>
      <c r="R12" s="27">
        <f>IF(ISNUMBER($G12),SUM(R8:R11),"")</f>
        <v>2</v>
      </c>
      <c r="S12" s="565"/>
    </row>
    <row r="13" spans="1:19" ht="12.95" customHeight="1">
      <c r="A13" s="570" t="s">
        <v>25</v>
      </c>
      <c r="B13" s="571"/>
      <c r="C13" s="10">
        <v>1</v>
      </c>
      <c r="D13" s="11">
        <v>153</v>
      </c>
      <c r="E13" s="12">
        <v>53</v>
      </c>
      <c r="F13" s="12">
        <v>7</v>
      </c>
      <c r="G13" s="13">
        <f>IF(AND(ISBLANK(D13),ISBLANK(E13)),"",D13+E13)</f>
        <v>206</v>
      </c>
      <c r="H13" s="14">
        <f>IF(OR(ISNUMBER($G13),ISNUMBER($Q13)),(SIGN(N($G13)-N($Q13))+1)/2,"")</f>
        <v>0</v>
      </c>
      <c r="I13" s="15"/>
      <c r="K13" s="570" t="s">
        <v>26</v>
      </c>
      <c r="L13" s="571"/>
      <c r="M13" s="10">
        <v>1</v>
      </c>
      <c r="N13" s="11">
        <v>136</v>
      </c>
      <c r="O13" s="12">
        <v>104</v>
      </c>
      <c r="P13" s="12">
        <v>2</v>
      </c>
      <c r="Q13" s="13">
        <f>IF(AND(ISBLANK(N13),ISBLANK(O13)),"",N13+O13)</f>
        <v>240</v>
      </c>
      <c r="R13" s="14">
        <f>IF(ISNUMBER($H13),1-$H13,"")</f>
        <v>1</v>
      </c>
      <c r="S13" s="15"/>
    </row>
    <row r="14" spans="1:19" ht="12.95" customHeight="1">
      <c r="A14" s="572"/>
      <c r="B14" s="573"/>
      <c r="C14" s="16">
        <v>2</v>
      </c>
      <c r="D14" s="17">
        <v>136</v>
      </c>
      <c r="E14" s="18">
        <v>44</v>
      </c>
      <c r="F14" s="18">
        <v>10</v>
      </c>
      <c r="G14" s="19">
        <f>IF(AND(ISBLANK(D14),ISBLANK(E14)),"",D14+E14)</f>
        <v>180</v>
      </c>
      <c r="H14" s="20">
        <f>IF(OR(ISNUMBER($G14),ISNUMBER($Q14)),(SIGN(N($G14)-N($Q14))+1)/2,"")</f>
        <v>0</v>
      </c>
      <c r="I14" s="15"/>
      <c r="K14" s="572"/>
      <c r="L14" s="573"/>
      <c r="M14" s="16">
        <v>2</v>
      </c>
      <c r="N14" s="17">
        <v>151</v>
      </c>
      <c r="O14" s="18">
        <v>63</v>
      </c>
      <c r="P14" s="18">
        <v>3</v>
      </c>
      <c r="Q14" s="19">
        <f>IF(AND(ISBLANK(N14),ISBLANK(O14)),"",N14+O14)</f>
        <v>214</v>
      </c>
      <c r="R14" s="20">
        <f>IF(ISNUMBER($H14),1-$H14,"")</f>
        <v>1</v>
      </c>
      <c r="S14" s="15"/>
    </row>
    <row r="15" spans="1:19" ht="12.95" customHeight="1">
      <c r="A15" s="566" t="s">
        <v>27</v>
      </c>
      <c r="B15" s="567"/>
      <c r="C15" s="16">
        <v>3</v>
      </c>
      <c r="D15" s="17"/>
      <c r="E15" s="18"/>
      <c r="F15" s="18"/>
      <c r="G15" s="19" t="str">
        <f>IF(AND(ISBLANK(D15),ISBLANK(E15)),"",D15+E15)</f>
        <v/>
      </c>
      <c r="H15" s="20" t="str">
        <f>IF(OR(ISNUMBER($G15),ISNUMBER($Q15)),(SIGN(N($G15)-N($Q15))+1)/2,"")</f>
        <v/>
      </c>
      <c r="I15" s="15"/>
      <c r="K15" s="566" t="s">
        <v>28</v>
      </c>
      <c r="L15" s="567"/>
      <c r="M15" s="16">
        <v>3</v>
      </c>
      <c r="N15" s="17"/>
      <c r="O15" s="18"/>
      <c r="P15" s="18"/>
      <c r="Q15" s="19" t="str">
        <f>IF(AND(ISBLANK(N15),ISBLANK(O15)),"",N15+O15)</f>
        <v/>
      </c>
      <c r="R15" s="20" t="str">
        <f>IF(ISNUMBER($H15),1-$H15,"")</f>
        <v/>
      </c>
      <c r="S15" s="15"/>
    </row>
    <row r="16" spans="1:19" ht="12.95" customHeight="1">
      <c r="A16" s="568"/>
      <c r="B16" s="569"/>
      <c r="C16" s="21">
        <v>4</v>
      </c>
      <c r="D16" s="22"/>
      <c r="E16" s="23"/>
      <c r="F16" s="23"/>
      <c r="G16" s="24" t="str">
        <f>IF(AND(ISBLANK(D16),ISBLANK(E16)),"",D16+E16)</f>
        <v/>
      </c>
      <c r="H16" s="25" t="str">
        <f>IF(OR(ISNUMBER($G16),ISNUMBER($Q16)),(SIGN(N($G16)-N($Q16))+1)/2,"")</f>
        <v/>
      </c>
      <c r="I16" s="564">
        <f>IF(ISNUMBER(H17),(SIGN(1000*($H17-$R17)+$G17-$Q17)+1)/2,"")</f>
        <v>0</v>
      </c>
      <c r="K16" s="568"/>
      <c r="L16" s="569"/>
      <c r="M16" s="21">
        <v>4</v>
      </c>
      <c r="N16" s="22"/>
      <c r="O16" s="23"/>
      <c r="P16" s="23"/>
      <c r="Q16" s="24" t="str">
        <f>IF(AND(ISBLANK(N16),ISBLANK(O16)),"",N16+O16)</f>
        <v/>
      </c>
      <c r="R16" s="25" t="str">
        <f>IF(ISNUMBER($H16),1-$H16,"")</f>
        <v/>
      </c>
      <c r="S16" s="564">
        <f>IF(ISNUMBER($I16),1-$I16,"")</f>
        <v>1</v>
      </c>
    </row>
    <row r="17" spans="1:19" ht="15.95" customHeight="1">
      <c r="A17" s="574">
        <v>22254</v>
      </c>
      <c r="B17" s="575"/>
      <c r="C17" s="26" t="s">
        <v>18</v>
      </c>
      <c r="D17" s="27">
        <f>IF(ISNUMBER($G17),SUM(D13:D16),"")</f>
        <v>289</v>
      </c>
      <c r="E17" s="28">
        <f>IF(ISNUMBER($G17),SUM(E13:E16),"")</f>
        <v>97</v>
      </c>
      <c r="F17" s="28">
        <f>IF(ISNUMBER($G17),SUM(F13:F16),"")</f>
        <v>17</v>
      </c>
      <c r="G17" s="29">
        <f>IF(SUM($G13:$G16)+SUM($Q13:$Q16)&gt;0,SUM(G13:G16),"")</f>
        <v>386</v>
      </c>
      <c r="H17" s="27">
        <f>IF(ISNUMBER($G17),SUM(H13:H16),"")</f>
        <v>0</v>
      </c>
      <c r="I17" s="565"/>
      <c r="K17" s="574">
        <v>13398</v>
      </c>
      <c r="L17" s="575"/>
      <c r="M17" s="26" t="s">
        <v>18</v>
      </c>
      <c r="N17" s="27">
        <f>IF(ISNUMBER($G17),SUM(N13:N16),"")</f>
        <v>287</v>
      </c>
      <c r="O17" s="28">
        <f>IF(ISNUMBER($G17),SUM(O13:O16),"")</f>
        <v>167</v>
      </c>
      <c r="P17" s="28">
        <f>IF(ISNUMBER($G17),SUM(P13:P16),"")</f>
        <v>5</v>
      </c>
      <c r="Q17" s="29">
        <f>IF(SUM($G13:$G16)+SUM($Q13:$Q16)&gt;0,SUM(Q13:Q16),"")</f>
        <v>454</v>
      </c>
      <c r="R17" s="27">
        <f>IF(ISNUMBER($G17),SUM(R13:R16),"")</f>
        <v>2</v>
      </c>
      <c r="S17" s="565"/>
    </row>
    <row r="18" spans="1:19" ht="12.95" customHeight="1">
      <c r="A18" s="570" t="s">
        <v>29</v>
      </c>
      <c r="B18" s="571"/>
      <c r="C18" s="10">
        <v>1</v>
      </c>
      <c r="D18" s="11">
        <v>121</v>
      </c>
      <c r="E18" s="12">
        <v>53</v>
      </c>
      <c r="F18" s="12">
        <v>10</v>
      </c>
      <c r="G18" s="13">
        <f>IF(AND(ISBLANK(D18),ISBLANK(E18)),"",D18+E18)</f>
        <v>174</v>
      </c>
      <c r="H18" s="14">
        <f>IF(OR(ISNUMBER($G18),ISNUMBER($Q18)),(SIGN(N($G18)-N($Q18))+1)/2,"")</f>
        <v>0</v>
      </c>
      <c r="I18" s="15"/>
      <c r="K18" s="570" t="s">
        <v>30</v>
      </c>
      <c r="L18" s="571"/>
      <c r="M18" s="10">
        <v>1</v>
      </c>
      <c r="N18" s="11">
        <v>138</v>
      </c>
      <c r="O18" s="12">
        <v>50</v>
      </c>
      <c r="P18" s="12">
        <v>7</v>
      </c>
      <c r="Q18" s="13">
        <f>IF(AND(ISBLANK(N18),ISBLANK(O18)),"",N18+O18)</f>
        <v>188</v>
      </c>
      <c r="R18" s="14">
        <f>IF(ISNUMBER($H18),1-$H18,"")</f>
        <v>1</v>
      </c>
      <c r="S18" s="15"/>
    </row>
    <row r="19" spans="1:19" ht="12.95" customHeight="1">
      <c r="A19" s="572"/>
      <c r="B19" s="573"/>
      <c r="C19" s="16">
        <v>2</v>
      </c>
      <c r="D19" s="17">
        <v>116</v>
      </c>
      <c r="E19" s="18">
        <v>54</v>
      </c>
      <c r="F19" s="18">
        <v>8</v>
      </c>
      <c r="G19" s="19">
        <f>IF(AND(ISBLANK(D19),ISBLANK(E19)),"",D19+E19)</f>
        <v>170</v>
      </c>
      <c r="H19" s="20">
        <f>IF(OR(ISNUMBER($G19),ISNUMBER($Q19)),(SIGN(N($G19)-N($Q19))+1)/2,"")</f>
        <v>0</v>
      </c>
      <c r="I19" s="15"/>
      <c r="K19" s="572"/>
      <c r="L19" s="573"/>
      <c r="M19" s="16">
        <v>2</v>
      </c>
      <c r="N19" s="17">
        <v>139</v>
      </c>
      <c r="O19" s="18">
        <v>35</v>
      </c>
      <c r="P19" s="18">
        <v>10</v>
      </c>
      <c r="Q19" s="19">
        <f>IF(AND(ISBLANK(N19),ISBLANK(O19)),"",N19+O19)</f>
        <v>174</v>
      </c>
      <c r="R19" s="20">
        <f>IF(ISNUMBER($H19),1-$H19,"")</f>
        <v>1</v>
      </c>
      <c r="S19" s="15"/>
    </row>
    <row r="20" spans="1:19" ht="12.95" customHeight="1">
      <c r="A20" s="566" t="s">
        <v>31</v>
      </c>
      <c r="B20" s="567"/>
      <c r="C20" s="16">
        <v>3</v>
      </c>
      <c r="D20" s="17"/>
      <c r="E20" s="18"/>
      <c r="F20" s="18"/>
      <c r="G20" s="19" t="str">
        <f>IF(AND(ISBLANK(D20),ISBLANK(E20)),"",D20+E20)</f>
        <v/>
      </c>
      <c r="H20" s="20" t="str">
        <f>IF(OR(ISNUMBER($G20),ISNUMBER($Q20)),(SIGN(N($G20)-N($Q20))+1)/2,"")</f>
        <v/>
      </c>
      <c r="I20" s="15"/>
      <c r="K20" s="566" t="s">
        <v>32</v>
      </c>
      <c r="L20" s="567"/>
      <c r="M20" s="16">
        <v>3</v>
      </c>
      <c r="N20" s="17"/>
      <c r="O20" s="18"/>
      <c r="P20" s="18"/>
      <c r="Q20" s="19" t="str">
        <f>IF(AND(ISBLANK(N20),ISBLANK(O20)),"",N20+O20)</f>
        <v/>
      </c>
      <c r="R20" s="20" t="str">
        <f>IF(ISNUMBER($H20),1-$H20,"")</f>
        <v/>
      </c>
      <c r="S20" s="15"/>
    </row>
    <row r="21" spans="1:19" ht="12.95" customHeight="1">
      <c r="A21" s="568"/>
      <c r="B21" s="569"/>
      <c r="C21" s="21">
        <v>4</v>
      </c>
      <c r="D21" s="22"/>
      <c r="E21" s="23"/>
      <c r="F21" s="23"/>
      <c r="G21" s="24" t="str">
        <f>IF(AND(ISBLANK(D21),ISBLANK(E21)),"",D21+E21)</f>
        <v/>
      </c>
      <c r="H21" s="25" t="str">
        <f>IF(OR(ISNUMBER($G21),ISNUMBER($Q21)),(SIGN(N($G21)-N($Q21))+1)/2,"")</f>
        <v/>
      </c>
      <c r="I21" s="564">
        <f>IF(ISNUMBER(H22),(SIGN(1000*($H22-$R22)+$G22-$Q22)+1)/2,"")</f>
        <v>0</v>
      </c>
      <c r="K21" s="568"/>
      <c r="L21" s="569"/>
      <c r="M21" s="21">
        <v>4</v>
      </c>
      <c r="N21" s="22"/>
      <c r="O21" s="23"/>
      <c r="P21" s="23"/>
      <c r="Q21" s="24" t="str">
        <f>IF(AND(ISBLANK(N21),ISBLANK(O21)),"",N21+O21)</f>
        <v/>
      </c>
      <c r="R21" s="25" t="str">
        <f>IF(ISNUMBER($H21),1-$H21,"")</f>
        <v/>
      </c>
      <c r="S21" s="564">
        <f>IF(ISNUMBER($I21),1-$I21,"")</f>
        <v>1</v>
      </c>
    </row>
    <row r="22" spans="1:19" ht="15.95" customHeight="1">
      <c r="A22" s="574">
        <v>25538</v>
      </c>
      <c r="B22" s="575"/>
      <c r="C22" s="26" t="s">
        <v>18</v>
      </c>
      <c r="D22" s="27">
        <f>IF(ISNUMBER($G22),SUM(D18:D21),"")</f>
        <v>237</v>
      </c>
      <c r="E22" s="28">
        <f>IF(ISNUMBER($G22),SUM(E18:E21),"")</f>
        <v>107</v>
      </c>
      <c r="F22" s="28">
        <f>IF(ISNUMBER($G22),SUM(F18:F21),"")</f>
        <v>18</v>
      </c>
      <c r="G22" s="29">
        <f>IF(SUM($G18:$G21)+SUM($Q18:$Q21)&gt;0,SUM(G18:G21),"")</f>
        <v>344</v>
      </c>
      <c r="H22" s="27">
        <f>IF(ISNUMBER($G22),SUM(H18:H21),"")</f>
        <v>0</v>
      </c>
      <c r="I22" s="565"/>
      <c r="K22" s="574">
        <v>2590</v>
      </c>
      <c r="L22" s="575"/>
      <c r="M22" s="26" t="s">
        <v>18</v>
      </c>
      <c r="N22" s="27">
        <f>IF(ISNUMBER($G22),SUM(N18:N21),"")</f>
        <v>277</v>
      </c>
      <c r="O22" s="28">
        <f>IF(ISNUMBER($G22),SUM(O18:O21),"")</f>
        <v>85</v>
      </c>
      <c r="P22" s="28">
        <f>IF(ISNUMBER($G22),SUM(P18:P21),"")</f>
        <v>17</v>
      </c>
      <c r="Q22" s="29">
        <f>IF(SUM($G18:$G21)+SUM($Q18:$Q21)&gt;0,SUM(Q18:Q21),"")</f>
        <v>362</v>
      </c>
      <c r="R22" s="27">
        <f>IF(ISNUMBER($G22),SUM(R18:R21),"")</f>
        <v>2</v>
      </c>
      <c r="S22" s="565"/>
    </row>
    <row r="23" spans="1:19" ht="12.95" customHeight="1">
      <c r="A23" s="570" t="s">
        <v>33</v>
      </c>
      <c r="B23" s="571"/>
      <c r="C23" s="10">
        <v>1</v>
      </c>
      <c r="D23" s="11">
        <v>131</v>
      </c>
      <c r="E23" s="12">
        <v>45</v>
      </c>
      <c r="F23" s="12">
        <v>6</v>
      </c>
      <c r="G23" s="13">
        <f>IF(AND(ISBLANK(D23),ISBLANK(E23)),"",D23+E23)</f>
        <v>176</v>
      </c>
      <c r="H23" s="14">
        <f>IF(OR(ISNUMBER($G23),ISNUMBER($Q23)),(SIGN(N($G23)-N($Q23))+1)/2,"")</f>
        <v>1</v>
      </c>
      <c r="I23" s="15"/>
      <c r="K23" s="570" t="s">
        <v>34</v>
      </c>
      <c r="L23" s="571"/>
      <c r="M23" s="10">
        <v>1</v>
      </c>
      <c r="N23" s="11">
        <v>116</v>
      </c>
      <c r="O23" s="12">
        <v>41</v>
      </c>
      <c r="P23" s="12">
        <v>5</v>
      </c>
      <c r="Q23" s="13">
        <f>IF(AND(ISBLANK(N23),ISBLANK(O23)),"",N23+O23)</f>
        <v>157</v>
      </c>
      <c r="R23" s="14">
        <f>IF(ISNUMBER($H23),1-$H23,"")</f>
        <v>0</v>
      </c>
      <c r="S23" s="15"/>
    </row>
    <row r="24" spans="1:19" ht="12.95" customHeight="1">
      <c r="A24" s="572"/>
      <c r="B24" s="573"/>
      <c r="C24" s="16">
        <v>2</v>
      </c>
      <c r="D24" s="17">
        <v>136</v>
      </c>
      <c r="E24" s="18">
        <v>54</v>
      </c>
      <c r="F24" s="18">
        <v>4</v>
      </c>
      <c r="G24" s="19">
        <f>IF(AND(ISBLANK(D24),ISBLANK(E24)),"",D24+E24)</f>
        <v>190</v>
      </c>
      <c r="H24" s="20">
        <f>IF(OR(ISNUMBER($G24),ISNUMBER($Q24)),(SIGN(N($G24)-N($Q24))+1)/2,"")</f>
        <v>1</v>
      </c>
      <c r="I24" s="15"/>
      <c r="K24" s="572"/>
      <c r="L24" s="573"/>
      <c r="M24" s="16">
        <v>2</v>
      </c>
      <c r="N24" s="17">
        <v>129</v>
      </c>
      <c r="O24" s="18">
        <v>44</v>
      </c>
      <c r="P24" s="18">
        <v>9</v>
      </c>
      <c r="Q24" s="19">
        <f>IF(AND(ISBLANK(N24),ISBLANK(O24)),"",N24+O24)</f>
        <v>173</v>
      </c>
      <c r="R24" s="20">
        <f>IF(ISNUMBER($H24),1-$H24,"")</f>
        <v>0</v>
      </c>
      <c r="S24" s="15"/>
    </row>
    <row r="25" spans="1:19" ht="12.95" customHeight="1">
      <c r="A25" s="566" t="s">
        <v>35</v>
      </c>
      <c r="B25" s="567"/>
      <c r="C25" s="16">
        <v>3</v>
      </c>
      <c r="D25" s="17"/>
      <c r="E25" s="18"/>
      <c r="F25" s="18"/>
      <c r="G25" s="19" t="str">
        <f>IF(AND(ISBLANK(D25),ISBLANK(E25)),"",D25+E25)</f>
        <v/>
      </c>
      <c r="H25" s="20" t="str">
        <f>IF(OR(ISNUMBER($G25),ISNUMBER($Q25)),(SIGN(N($G25)-N($Q25))+1)/2,"")</f>
        <v/>
      </c>
      <c r="I25" s="15"/>
      <c r="K25" s="566" t="s">
        <v>36</v>
      </c>
      <c r="L25" s="567"/>
      <c r="M25" s="16">
        <v>3</v>
      </c>
      <c r="N25" s="17"/>
      <c r="O25" s="18"/>
      <c r="P25" s="18"/>
      <c r="Q25" s="19" t="str">
        <f>IF(AND(ISBLANK(N25),ISBLANK(O25)),"",N25+O25)</f>
        <v/>
      </c>
      <c r="R25" s="20" t="str">
        <f>IF(ISNUMBER($H25),1-$H25,"")</f>
        <v/>
      </c>
      <c r="S25" s="15"/>
    </row>
    <row r="26" spans="1:19" ht="12.95" customHeight="1">
      <c r="A26" s="568"/>
      <c r="B26" s="569"/>
      <c r="C26" s="21">
        <v>4</v>
      </c>
      <c r="D26" s="22"/>
      <c r="E26" s="23"/>
      <c r="F26" s="23"/>
      <c r="G26" s="24" t="str">
        <f>IF(AND(ISBLANK(D26),ISBLANK(E26)),"",D26+E26)</f>
        <v/>
      </c>
      <c r="H26" s="25" t="str">
        <f>IF(OR(ISNUMBER($G26),ISNUMBER($Q26)),(SIGN(N($G26)-N($Q26))+1)/2,"")</f>
        <v/>
      </c>
      <c r="I26" s="564">
        <f>IF(ISNUMBER(H27),(SIGN(1000*($H27-$R27)+$G27-$Q27)+1)/2,"")</f>
        <v>1</v>
      </c>
      <c r="K26" s="568"/>
      <c r="L26" s="569"/>
      <c r="M26" s="21">
        <v>4</v>
      </c>
      <c r="N26" s="22"/>
      <c r="O26" s="23"/>
      <c r="P26" s="23"/>
      <c r="Q26" s="24" t="str">
        <f>IF(AND(ISBLANK(N26),ISBLANK(O26)),"",N26+O26)</f>
        <v/>
      </c>
      <c r="R26" s="25" t="str">
        <f>IF(ISNUMBER($H26),1-$H26,"")</f>
        <v/>
      </c>
      <c r="S26" s="564">
        <f>IF(ISNUMBER($I26),1-$I26,"")</f>
        <v>0</v>
      </c>
    </row>
    <row r="27" spans="1:19" ht="15.95" customHeight="1">
      <c r="A27" s="574">
        <v>5778</v>
      </c>
      <c r="B27" s="575"/>
      <c r="C27" s="26" t="s">
        <v>18</v>
      </c>
      <c r="D27" s="27">
        <f>IF(ISNUMBER($G27),SUM(D23:D26),"")</f>
        <v>267</v>
      </c>
      <c r="E27" s="28">
        <f>IF(ISNUMBER($G27),SUM(E23:E26),"")</f>
        <v>99</v>
      </c>
      <c r="F27" s="28">
        <f>IF(ISNUMBER($G27),SUM(F23:F26),"")</f>
        <v>10</v>
      </c>
      <c r="G27" s="29">
        <f>IF(SUM($G23:$G26)+SUM($Q23:$Q26)&gt;0,SUM(G23:G26),"")</f>
        <v>366</v>
      </c>
      <c r="H27" s="27">
        <f>IF(ISNUMBER($G27),SUM(H23:H26),"")</f>
        <v>2</v>
      </c>
      <c r="I27" s="565"/>
      <c r="K27" s="574">
        <v>24715</v>
      </c>
      <c r="L27" s="575"/>
      <c r="M27" s="26" t="s">
        <v>18</v>
      </c>
      <c r="N27" s="27">
        <f>IF(ISNUMBER($G27),SUM(N23:N26),"")</f>
        <v>245</v>
      </c>
      <c r="O27" s="28">
        <f>IF(ISNUMBER($G27),SUM(O23:O26),"")</f>
        <v>85</v>
      </c>
      <c r="P27" s="28">
        <f>IF(ISNUMBER($G27),SUM(P23:P26),"")</f>
        <v>14</v>
      </c>
      <c r="Q27" s="29">
        <f>IF(SUM($G23:$G26)+SUM($Q23:$Q26)&gt;0,SUM(Q23:Q26),"")</f>
        <v>330</v>
      </c>
      <c r="R27" s="27">
        <f>IF(ISNUMBER($G27),SUM(R23:R26),"")</f>
        <v>0</v>
      </c>
      <c r="S27" s="565"/>
    </row>
    <row r="28" spans="1:19" ht="12.95" customHeight="1">
      <c r="A28" s="570" t="s">
        <v>37</v>
      </c>
      <c r="B28" s="571"/>
      <c r="C28" s="10">
        <v>1</v>
      </c>
      <c r="D28" s="11">
        <v>138</v>
      </c>
      <c r="E28" s="12">
        <v>89</v>
      </c>
      <c r="F28" s="12">
        <v>1</v>
      </c>
      <c r="G28" s="13">
        <f>IF(AND(ISBLANK(D28),ISBLANK(E28)),"",D28+E28)</f>
        <v>227</v>
      </c>
      <c r="H28" s="14">
        <f>IF(OR(ISNUMBER($G28),ISNUMBER($Q28)),(SIGN(N($G28)-N($Q28))+1)/2,"")</f>
        <v>1</v>
      </c>
      <c r="I28" s="15"/>
      <c r="K28" s="570" t="s">
        <v>38</v>
      </c>
      <c r="L28" s="571"/>
      <c r="M28" s="10">
        <v>1</v>
      </c>
      <c r="N28" s="11">
        <v>147</v>
      </c>
      <c r="O28" s="12">
        <v>63</v>
      </c>
      <c r="P28" s="12">
        <v>3</v>
      </c>
      <c r="Q28" s="13">
        <f>IF(AND(ISBLANK(N28),ISBLANK(O28)),"",N28+O28)</f>
        <v>210</v>
      </c>
      <c r="R28" s="14">
        <f>IF(ISNUMBER($H28),1-$H28,"")</f>
        <v>0</v>
      </c>
      <c r="S28" s="15"/>
    </row>
    <row r="29" spans="1:19" ht="12.95" customHeight="1">
      <c r="A29" s="572"/>
      <c r="B29" s="573"/>
      <c r="C29" s="16">
        <v>2</v>
      </c>
      <c r="D29" s="17">
        <v>133</v>
      </c>
      <c r="E29" s="18">
        <v>52</v>
      </c>
      <c r="F29" s="18">
        <v>7</v>
      </c>
      <c r="G29" s="19">
        <f>IF(AND(ISBLANK(D29),ISBLANK(E29)),"",D29+E29)</f>
        <v>185</v>
      </c>
      <c r="H29" s="20">
        <f>IF(OR(ISNUMBER($G29),ISNUMBER($Q29)),(SIGN(N($G29)-N($Q29))+1)/2,"")</f>
        <v>0</v>
      </c>
      <c r="I29" s="15"/>
      <c r="K29" s="572"/>
      <c r="L29" s="573"/>
      <c r="M29" s="16">
        <v>2</v>
      </c>
      <c r="N29" s="17">
        <v>157</v>
      </c>
      <c r="O29" s="18">
        <v>54</v>
      </c>
      <c r="P29" s="18">
        <v>5</v>
      </c>
      <c r="Q29" s="19">
        <f>IF(AND(ISBLANK(N29),ISBLANK(O29)),"",N29+O29)</f>
        <v>211</v>
      </c>
      <c r="R29" s="20">
        <f>IF(ISNUMBER($H29),1-$H29,"")</f>
        <v>1</v>
      </c>
      <c r="S29" s="15"/>
    </row>
    <row r="30" spans="1:19" ht="12.95" customHeight="1">
      <c r="A30" s="566" t="s">
        <v>39</v>
      </c>
      <c r="B30" s="567"/>
      <c r="C30" s="16">
        <v>3</v>
      </c>
      <c r="D30" s="17"/>
      <c r="E30" s="18"/>
      <c r="F30" s="18"/>
      <c r="G30" s="19" t="str">
        <f>IF(AND(ISBLANK(D30),ISBLANK(E30)),"",D30+E30)</f>
        <v/>
      </c>
      <c r="H30" s="20" t="str">
        <f>IF(OR(ISNUMBER($G30),ISNUMBER($Q30)),(SIGN(N($G30)-N($Q30))+1)/2,"")</f>
        <v/>
      </c>
      <c r="I30" s="15"/>
      <c r="K30" s="566" t="s">
        <v>40</v>
      </c>
      <c r="L30" s="567"/>
      <c r="M30" s="16">
        <v>3</v>
      </c>
      <c r="N30" s="17"/>
      <c r="O30" s="18"/>
      <c r="P30" s="18"/>
      <c r="Q30" s="19" t="str">
        <f>IF(AND(ISBLANK(N30),ISBLANK(O30)),"",N30+O30)</f>
        <v/>
      </c>
      <c r="R30" s="20" t="str">
        <f>IF(ISNUMBER($H30),1-$H30,"")</f>
        <v/>
      </c>
      <c r="S30" s="15"/>
    </row>
    <row r="31" spans="1:19" ht="12.95" customHeight="1">
      <c r="A31" s="568"/>
      <c r="B31" s="569"/>
      <c r="C31" s="21">
        <v>4</v>
      </c>
      <c r="D31" s="22"/>
      <c r="E31" s="23"/>
      <c r="F31" s="23"/>
      <c r="G31" s="24" t="str">
        <f>IF(AND(ISBLANK(D31),ISBLANK(E31)),"",D31+E31)</f>
        <v/>
      </c>
      <c r="H31" s="25" t="str">
        <f>IF(OR(ISNUMBER($G31),ISNUMBER($Q31)),(SIGN(N($G31)-N($Q31))+1)/2,"")</f>
        <v/>
      </c>
      <c r="I31" s="564">
        <f>IF(ISNUMBER(H32),(SIGN(1000*($H32-$R32)+$G32-$Q32)+1)/2,"")</f>
        <v>0</v>
      </c>
      <c r="K31" s="568"/>
      <c r="L31" s="569"/>
      <c r="M31" s="21">
        <v>4</v>
      </c>
      <c r="N31" s="22"/>
      <c r="O31" s="23"/>
      <c r="P31" s="23"/>
      <c r="Q31" s="24" t="str">
        <f>IF(AND(ISBLANK(N31),ISBLANK(O31)),"",N31+O31)</f>
        <v/>
      </c>
      <c r="R31" s="25" t="str">
        <f>IF(ISNUMBER($H31),1-$H31,"")</f>
        <v/>
      </c>
      <c r="S31" s="564">
        <f>IF(ISNUMBER($I31),1-$I31,"")</f>
        <v>1</v>
      </c>
    </row>
    <row r="32" spans="1:19" ht="15.95" customHeight="1">
      <c r="A32" s="574">
        <v>22253</v>
      </c>
      <c r="B32" s="575"/>
      <c r="C32" s="26" t="s">
        <v>18</v>
      </c>
      <c r="D32" s="27">
        <f>IF(ISNUMBER($G32),SUM(D28:D31),"")</f>
        <v>271</v>
      </c>
      <c r="E32" s="28">
        <f>IF(ISNUMBER($G32),SUM(E28:E31),"")</f>
        <v>141</v>
      </c>
      <c r="F32" s="28">
        <f>IF(ISNUMBER($G32),SUM(F28:F31),"")</f>
        <v>8</v>
      </c>
      <c r="G32" s="29">
        <f>IF(SUM($G28:$G31)+SUM($Q28:$Q31)&gt;0,SUM(G28:G31),"")</f>
        <v>412</v>
      </c>
      <c r="H32" s="27">
        <f>IF(ISNUMBER($G32),SUM(H28:H31),"")</f>
        <v>1</v>
      </c>
      <c r="I32" s="565"/>
      <c r="K32" s="574">
        <v>12386</v>
      </c>
      <c r="L32" s="575"/>
      <c r="M32" s="26" t="s">
        <v>18</v>
      </c>
      <c r="N32" s="27">
        <f>IF(ISNUMBER($G32),SUM(N28:N31),"")</f>
        <v>304</v>
      </c>
      <c r="O32" s="28">
        <f>IF(ISNUMBER($G32),SUM(O28:O31),"")</f>
        <v>117</v>
      </c>
      <c r="P32" s="28">
        <f>IF(ISNUMBER($G32),SUM(P28:P31),"")</f>
        <v>8</v>
      </c>
      <c r="Q32" s="29">
        <f>IF(SUM($G28:$G31)+SUM($Q28:$Q31)&gt;0,SUM(Q28:Q31),"")</f>
        <v>421</v>
      </c>
      <c r="R32" s="27">
        <f>IF(ISNUMBER($G32),SUM(R28:R31),"")</f>
        <v>1</v>
      </c>
      <c r="S32" s="565"/>
    </row>
    <row r="33" spans="1:19" ht="12.95" customHeight="1">
      <c r="A33" s="570" t="s">
        <v>41</v>
      </c>
      <c r="B33" s="571"/>
      <c r="C33" s="10">
        <v>1</v>
      </c>
      <c r="D33" s="11">
        <v>130</v>
      </c>
      <c r="E33" s="12">
        <v>54</v>
      </c>
      <c r="F33" s="12">
        <v>8</v>
      </c>
      <c r="G33" s="13">
        <f>IF(AND(ISBLANK(D33),ISBLANK(E33)),"",D33+E33)</f>
        <v>184</v>
      </c>
      <c r="H33" s="14">
        <f>IF(OR(ISNUMBER($G33),ISNUMBER($Q33)),(SIGN(N($G33)-N($Q33))+1)/2,"")</f>
        <v>0</v>
      </c>
      <c r="I33" s="15"/>
      <c r="K33" s="570" t="s">
        <v>42</v>
      </c>
      <c r="L33" s="571"/>
      <c r="M33" s="10">
        <v>1</v>
      </c>
      <c r="N33" s="11">
        <v>156</v>
      </c>
      <c r="O33" s="12">
        <v>80</v>
      </c>
      <c r="P33" s="12">
        <v>1</v>
      </c>
      <c r="Q33" s="13">
        <f>IF(AND(ISBLANK(N33),ISBLANK(O33)),"",N33+O33)</f>
        <v>236</v>
      </c>
      <c r="R33" s="14">
        <f>IF(ISNUMBER($H33),1-$H33,"")</f>
        <v>1</v>
      </c>
      <c r="S33" s="15"/>
    </row>
    <row r="34" spans="1:19" ht="12.95" customHeight="1">
      <c r="A34" s="572"/>
      <c r="B34" s="573"/>
      <c r="C34" s="16">
        <v>2</v>
      </c>
      <c r="D34" s="17">
        <v>128</v>
      </c>
      <c r="E34" s="18">
        <v>40</v>
      </c>
      <c r="F34" s="18">
        <v>6</v>
      </c>
      <c r="G34" s="19">
        <f>IF(AND(ISBLANK(D34),ISBLANK(E34)),"",D34+E34)</f>
        <v>168</v>
      </c>
      <c r="H34" s="20">
        <f>IF(OR(ISNUMBER($G34),ISNUMBER($Q34)),(SIGN(N($G34)-N($Q34))+1)/2,"")</f>
        <v>0</v>
      </c>
      <c r="I34" s="15"/>
      <c r="K34" s="572"/>
      <c r="L34" s="573"/>
      <c r="M34" s="16">
        <v>2</v>
      </c>
      <c r="N34" s="17">
        <v>162</v>
      </c>
      <c r="O34" s="18">
        <v>63</v>
      </c>
      <c r="P34" s="18">
        <v>1</v>
      </c>
      <c r="Q34" s="19">
        <f>IF(AND(ISBLANK(N34),ISBLANK(O34)),"",N34+O34)</f>
        <v>225</v>
      </c>
      <c r="R34" s="20">
        <f>IF(ISNUMBER($H34),1-$H34,"")</f>
        <v>1</v>
      </c>
      <c r="S34" s="15"/>
    </row>
    <row r="35" spans="1:19" ht="12.95" customHeight="1">
      <c r="A35" s="566" t="s">
        <v>43</v>
      </c>
      <c r="B35" s="567"/>
      <c r="C35" s="16">
        <v>3</v>
      </c>
      <c r="D35" s="17"/>
      <c r="E35" s="18"/>
      <c r="F35" s="18"/>
      <c r="G35" s="19" t="str">
        <f>IF(AND(ISBLANK(D35),ISBLANK(E35)),"",D35+E35)</f>
        <v/>
      </c>
      <c r="H35" s="20" t="str">
        <f>IF(OR(ISNUMBER($G35),ISNUMBER($Q35)),(SIGN(N($G35)-N($Q35))+1)/2,"")</f>
        <v/>
      </c>
      <c r="I35" s="15"/>
      <c r="K35" s="566" t="s">
        <v>44</v>
      </c>
      <c r="L35" s="567"/>
      <c r="M35" s="16">
        <v>3</v>
      </c>
      <c r="N35" s="17"/>
      <c r="O35" s="18"/>
      <c r="P35" s="18"/>
      <c r="Q35" s="19" t="str">
        <f>IF(AND(ISBLANK(N35),ISBLANK(O35)),"",N35+O35)</f>
        <v/>
      </c>
      <c r="R35" s="20" t="str">
        <f>IF(ISNUMBER($H35),1-$H35,"")</f>
        <v/>
      </c>
      <c r="S35" s="15"/>
    </row>
    <row r="36" spans="1:19" ht="12.95" customHeight="1">
      <c r="A36" s="568"/>
      <c r="B36" s="569"/>
      <c r="C36" s="21">
        <v>4</v>
      </c>
      <c r="D36" s="22"/>
      <c r="E36" s="23"/>
      <c r="F36" s="23"/>
      <c r="G36" s="24" t="str">
        <f>IF(AND(ISBLANK(D36),ISBLANK(E36)),"",D36+E36)</f>
        <v/>
      </c>
      <c r="H36" s="25" t="str">
        <f>IF(OR(ISNUMBER($G36),ISNUMBER($Q36)),(SIGN(N($G36)-N($Q36))+1)/2,"")</f>
        <v/>
      </c>
      <c r="I36" s="564">
        <f>IF(ISNUMBER(H37),(SIGN(1000*($H37-$R37)+$G37-$Q37)+1)/2,"")</f>
        <v>0</v>
      </c>
      <c r="K36" s="568"/>
      <c r="L36" s="569"/>
      <c r="M36" s="21">
        <v>4</v>
      </c>
      <c r="N36" s="22"/>
      <c r="O36" s="23"/>
      <c r="P36" s="23"/>
      <c r="Q36" s="24" t="str">
        <f>IF(AND(ISBLANK(N36),ISBLANK(O36)),"",N36+O36)</f>
        <v/>
      </c>
      <c r="R36" s="25" t="str">
        <f>IF(ISNUMBER($H36),1-$H36,"")</f>
        <v/>
      </c>
      <c r="S36" s="564">
        <f>IF(ISNUMBER($I36),1-$I36,"")</f>
        <v>1</v>
      </c>
    </row>
    <row r="37" spans="1:19" ht="15.95" customHeight="1">
      <c r="A37" s="574">
        <v>22252</v>
      </c>
      <c r="B37" s="575"/>
      <c r="C37" s="26" t="s">
        <v>18</v>
      </c>
      <c r="D37" s="27">
        <f>IF(ISNUMBER($G37),SUM(D33:D36),"")</f>
        <v>258</v>
      </c>
      <c r="E37" s="28">
        <f>IF(ISNUMBER($G37),SUM(E33:E36),"")</f>
        <v>94</v>
      </c>
      <c r="F37" s="28">
        <f>IF(ISNUMBER($G37),SUM(F33:F36),"")</f>
        <v>14</v>
      </c>
      <c r="G37" s="29">
        <f>IF(SUM($G33:$G36)+SUM($Q33:$Q36)&gt;0,SUM(G33:G36),"")</f>
        <v>352</v>
      </c>
      <c r="H37" s="27">
        <f>IF(ISNUMBER($G37),SUM(H33:H36),"")</f>
        <v>0</v>
      </c>
      <c r="I37" s="565"/>
      <c r="K37" s="574">
        <v>10974</v>
      </c>
      <c r="L37" s="575"/>
      <c r="M37" s="26" t="s">
        <v>18</v>
      </c>
      <c r="N37" s="27">
        <f>IF(ISNUMBER($G37),SUM(N33:N36),"")</f>
        <v>318</v>
      </c>
      <c r="O37" s="28">
        <f>IF(ISNUMBER($G37),SUM(O33:O36),"")</f>
        <v>143</v>
      </c>
      <c r="P37" s="28">
        <f>IF(ISNUMBER($G37),SUM(P33:P36),"")</f>
        <v>2</v>
      </c>
      <c r="Q37" s="29">
        <f>IF(SUM($G33:$G36)+SUM($Q33:$Q36)&gt;0,SUM(Q33:Q36),"")</f>
        <v>461</v>
      </c>
      <c r="R37" s="27">
        <f>IF(ISNUMBER($G37),SUM(R33:R36),"")</f>
        <v>2</v>
      </c>
      <c r="S37" s="565"/>
    </row>
    <row r="38" spans="1:19" ht="5.0999999999999996" customHeight="1"/>
    <row r="39" spans="1:19" ht="20.100000000000001" customHeight="1">
      <c r="A39" s="30"/>
      <c r="B39" s="31"/>
      <c r="C39" s="32" t="s">
        <v>45</v>
      </c>
      <c r="D39" s="33">
        <f>IF(ISNUMBER($G39),SUM(D12,D17,D22,D27,D32,D37),"")</f>
        <v>1613</v>
      </c>
      <c r="E39" s="34">
        <f>IF(ISNUMBER($G39),SUM(E12,E17,E22,E27,E32,E37),"")</f>
        <v>638</v>
      </c>
      <c r="F39" s="34">
        <f>IF(ISNUMBER($G39),SUM(F12,F17,F22,F27,F32,F37),"")</f>
        <v>79</v>
      </c>
      <c r="G39" s="35">
        <f>IF(SUM($G$8:$G$37)+SUM($Q$8:$Q$37)&gt;0,SUM(G12,G17,G22,G27,G32,G37),"")</f>
        <v>2251</v>
      </c>
      <c r="H39" s="36">
        <f>IF(SUM($G$8:$G$37)+SUM($Q$8:$Q$37)&gt;0,SUM(H12,H17,H22,H27,H32,H37),"")</f>
        <v>3</v>
      </c>
      <c r="I39" s="37">
        <f>IF(ISNUMBER($G39),(SIGN($G39-$Q39)+1)/IF(COUNT(I$11,I$16,I$21,I$26,I$31,I$36)&gt;3,1,2),"")</f>
        <v>0</v>
      </c>
      <c r="K39" s="30"/>
      <c r="L39" s="31"/>
      <c r="M39" s="32" t="s">
        <v>45</v>
      </c>
      <c r="N39" s="33">
        <f>IF(ISNUMBER($G39),SUM(N12,N17,N22,N27,N32,N37),"")</f>
        <v>1737</v>
      </c>
      <c r="O39" s="34">
        <f>IF(ISNUMBER($G39),SUM(O12,O17,O22,O27,O32,O37),"")</f>
        <v>728</v>
      </c>
      <c r="P39" s="34">
        <f>IF(ISNUMBER($G39),SUM(P12,P17,P22,P27,P32,P37),"")</f>
        <v>49</v>
      </c>
      <c r="Q39" s="35">
        <f>IF(SUM($G$8:$G$37)+SUM($Q$8:$Q$37)&gt;0,SUM(Q12,Q17,Q22,Q27,Q32,Q37),"")</f>
        <v>2465</v>
      </c>
      <c r="R39" s="36">
        <f>IF(SUM($G$8:$G$37)+SUM($Q$8:$Q$37)&gt;0,SUM(R12,R17,R22,R27,R32,R37),"")</f>
        <v>9</v>
      </c>
      <c r="S39" s="37">
        <f>IF(ISNUMBER($I39),IF(COUNT(S$11,S$16,S$21,S$26,S$31,S$36)&gt;3,2,1)-$I39,"")</f>
        <v>2</v>
      </c>
    </row>
    <row r="40" spans="1:19" ht="5.0999999999999996" customHeight="1"/>
    <row r="41" spans="1:19" ht="18" customHeight="1">
      <c r="A41" s="38"/>
      <c r="B41" s="42" t="s">
        <v>46</v>
      </c>
      <c r="C41" s="607" t="s">
        <v>47</v>
      </c>
      <c r="D41" s="607"/>
      <c r="E41" s="607"/>
      <c r="G41" s="597" t="s">
        <v>48</v>
      </c>
      <c r="H41" s="597"/>
      <c r="I41" s="39">
        <f>IF(ISNUMBER(I$39),SUM(I11,I16,I21,I26,I31,I36,I39),"")</f>
        <v>1</v>
      </c>
      <c r="K41" s="38"/>
      <c r="L41" s="42" t="s">
        <v>46</v>
      </c>
      <c r="M41" s="607" t="s">
        <v>49</v>
      </c>
      <c r="N41" s="607"/>
      <c r="O41" s="607"/>
      <c r="Q41" s="597" t="s">
        <v>48</v>
      </c>
      <c r="R41" s="597"/>
      <c r="S41" s="39">
        <f>IF(ISNUMBER(S$39),SUM(S11,S16,S21,S26,S31,S36,S39),"")</f>
        <v>7</v>
      </c>
    </row>
    <row r="42" spans="1:19" ht="18" customHeight="1">
      <c r="A42" s="38"/>
      <c r="B42" s="42" t="s">
        <v>50</v>
      </c>
      <c r="C42" s="608"/>
      <c r="D42" s="608"/>
      <c r="E42" s="608"/>
      <c r="G42" s="41"/>
      <c r="H42" s="41"/>
      <c r="I42" s="41"/>
      <c r="K42" s="38"/>
      <c r="L42" s="42" t="s">
        <v>50</v>
      </c>
      <c r="M42" s="608"/>
      <c r="N42" s="608"/>
      <c r="O42" s="608"/>
      <c r="Q42" s="41"/>
      <c r="R42" s="41"/>
      <c r="S42" s="41"/>
    </row>
    <row r="43" spans="1:19" ht="20.100000000000001" customHeight="1">
      <c r="A43" s="42" t="s">
        <v>51</v>
      </c>
      <c r="B43" s="42" t="s">
        <v>52</v>
      </c>
      <c r="C43" s="609"/>
      <c r="D43" s="609"/>
      <c r="E43" s="609"/>
      <c r="F43" s="609"/>
      <c r="G43" s="609"/>
      <c r="H43" s="609"/>
      <c r="I43" s="42"/>
      <c r="J43" s="42"/>
      <c r="K43" s="42" t="s">
        <v>53</v>
      </c>
      <c r="L43" s="609"/>
      <c r="M43" s="609"/>
      <c r="O43" s="42" t="s">
        <v>50</v>
      </c>
      <c r="P43" s="609"/>
      <c r="Q43" s="609"/>
      <c r="R43" s="609"/>
      <c r="S43" s="609"/>
    </row>
    <row r="44" spans="1:19" ht="9.9499999999999993" customHeight="1">
      <c r="E44" s="38"/>
      <c r="H44" s="38"/>
    </row>
    <row r="45" spans="1:19" ht="30" customHeight="1">
      <c r="A45" s="40" t="str">
        <f>"Technické podmínky utkání:   " &amp; $B$3 &amp; IF(ISBLANK($B$3),""," – ") &amp; $L$3</f>
        <v>Technické podmínky utkání:   SK Žižkov Praha D – Slavoj Velké Popovice B</v>
      </c>
    </row>
    <row r="46" spans="1:19" ht="20.100000000000001" customHeight="1">
      <c r="B46" s="2" t="s">
        <v>54</v>
      </c>
      <c r="C46" s="605" t="s">
        <v>55</v>
      </c>
      <c r="D46" s="605"/>
      <c r="I46" s="2" t="s">
        <v>56</v>
      </c>
      <c r="J46" s="605">
        <v>21.3</v>
      </c>
      <c r="K46" s="605"/>
    </row>
    <row r="47" spans="1:19" ht="20.100000000000001" customHeight="1">
      <c r="B47" s="2" t="s">
        <v>57</v>
      </c>
      <c r="C47" s="606" t="s">
        <v>58</v>
      </c>
      <c r="D47" s="606"/>
      <c r="I47" s="2" t="s">
        <v>59</v>
      </c>
      <c r="J47" s="606">
        <v>10</v>
      </c>
      <c r="K47" s="606"/>
      <c r="P47" s="2" t="s">
        <v>60</v>
      </c>
      <c r="Q47" s="601" t="s">
        <v>61</v>
      </c>
      <c r="R47" s="601"/>
      <c r="S47" s="601"/>
    </row>
    <row r="48" spans="1:19" ht="9.9499999999999993" customHeight="1"/>
    <row r="49" spans="1:19" ht="15" customHeight="1">
      <c r="A49" s="598" t="s">
        <v>62</v>
      </c>
      <c r="B49" s="599"/>
      <c r="C49" s="599"/>
      <c r="D49" s="599"/>
      <c r="E49" s="599"/>
      <c r="F49" s="599"/>
      <c r="G49" s="599"/>
      <c r="H49" s="599"/>
      <c r="I49" s="599"/>
      <c r="J49" s="599"/>
      <c r="K49" s="599"/>
      <c r="L49" s="599"/>
      <c r="M49" s="599"/>
      <c r="N49" s="599"/>
      <c r="O49" s="599"/>
      <c r="P49" s="599"/>
      <c r="Q49" s="599"/>
      <c r="R49" s="599"/>
      <c r="S49" s="600"/>
    </row>
    <row r="50" spans="1:19" ht="81" customHeight="1">
      <c r="A50" s="602"/>
      <c r="B50" s="603"/>
      <c r="C50" s="603"/>
      <c r="D50" s="603"/>
      <c r="E50" s="603"/>
      <c r="F50" s="603"/>
      <c r="G50" s="603"/>
      <c r="H50" s="603"/>
      <c r="I50" s="603"/>
      <c r="J50" s="603"/>
      <c r="K50" s="603"/>
      <c r="L50" s="603"/>
      <c r="M50" s="603"/>
      <c r="N50" s="603"/>
      <c r="O50" s="603"/>
      <c r="P50" s="603"/>
      <c r="Q50" s="603"/>
      <c r="R50" s="603"/>
      <c r="S50" s="604"/>
    </row>
    <row r="51" spans="1:19" ht="5.0999999999999996" customHeight="1"/>
    <row r="52" spans="1:19" ht="15" customHeight="1">
      <c r="A52" s="598" t="s">
        <v>63</v>
      </c>
      <c r="B52" s="599"/>
      <c r="C52" s="599"/>
      <c r="D52" s="599"/>
      <c r="E52" s="599"/>
      <c r="F52" s="599"/>
      <c r="G52" s="599"/>
      <c r="H52" s="599"/>
      <c r="I52" s="599"/>
      <c r="J52" s="599"/>
      <c r="K52" s="599"/>
      <c r="L52" s="599"/>
      <c r="M52" s="599"/>
      <c r="N52" s="599"/>
      <c r="O52" s="599"/>
      <c r="P52" s="599"/>
      <c r="Q52" s="599"/>
      <c r="R52" s="599"/>
      <c r="S52" s="600"/>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6</v>
      </c>
      <c r="B54" s="44"/>
      <c r="C54" s="44"/>
      <c r="D54" s="44"/>
      <c r="E54" s="44"/>
      <c r="F54" s="44"/>
      <c r="G54" s="44"/>
      <c r="H54" s="44"/>
      <c r="I54" s="44"/>
      <c r="J54" s="44"/>
      <c r="K54" s="60" t="s">
        <v>8</v>
      </c>
      <c r="L54" s="44"/>
      <c r="M54" s="44"/>
      <c r="N54" s="44"/>
      <c r="O54" s="44"/>
      <c r="P54" s="44"/>
      <c r="Q54" s="44"/>
      <c r="R54" s="44"/>
      <c r="S54" s="45"/>
    </row>
    <row r="55" spans="1:19" ht="21" customHeight="1">
      <c r="A55" s="52"/>
      <c r="B55" s="59" t="s">
        <v>64</v>
      </c>
      <c r="C55" s="46"/>
      <c r="D55" s="47"/>
      <c r="E55" s="59" t="s">
        <v>65</v>
      </c>
      <c r="F55" s="46"/>
      <c r="G55" s="46"/>
      <c r="H55" s="46"/>
      <c r="I55" s="47"/>
      <c r="J55" s="44"/>
      <c r="K55" s="54"/>
      <c r="L55" s="59" t="s">
        <v>64</v>
      </c>
      <c r="M55" s="46"/>
      <c r="N55" s="47"/>
      <c r="O55" s="59" t="s">
        <v>65</v>
      </c>
      <c r="P55" s="46"/>
      <c r="Q55" s="46"/>
      <c r="R55" s="46"/>
      <c r="S55" s="57"/>
    </row>
    <row r="56" spans="1:19" ht="21" customHeight="1">
      <c r="A56" s="53" t="s">
        <v>66</v>
      </c>
      <c r="B56" s="48" t="s">
        <v>67</v>
      </c>
      <c r="C56" s="49"/>
      <c r="D56" s="50" t="s">
        <v>68</v>
      </c>
      <c r="E56" s="48" t="s">
        <v>67</v>
      </c>
      <c r="F56" s="51"/>
      <c r="G56" s="51"/>
      <c r="H56" s="55"/>
      <c r="I56" s="50" t="s">
        <v>68</v>
      </c>
      <c r="J56" s="44"/>
      <c r="K56" s="56" t="s">
        <v>66</v>
      </c>
      <c r="L56" s="48" t="s">
        <v>67</v>
      </c>
      <c r="M56" s="49"/>
      <c r="N56" s="50" t="s">
        <v>68</v>
      </c>
      <c r="O56" s="48" t="s">
        <v>67</v>
      </c>
      <c r="P56" s="51"/>
      <c r="Q56" s="51"/>
      <c r="R56" s="55"/>
      <c r="S56" s="58" t="s">
        <v>68</v>
      </c>
    </row>
    <row r="57" spans="1:19" ht="21" customHeight="1">
      <c r="A57" s="67"/>
      <c r="B57" s="611"/>
      <c r="C57" s="612"/>
      <c r="D57" s="68"/>
      <c r="E57" s="611"/>
      <c r="F57" s="613"/>
      <c r="G57" s="613"/>
      <c r="H57" s="612"/>
      <c r="I57" s="68"/>
      <c r="J57" s="44"/>
      <c r="K57" s="69"/>
      <c r="L57" s="611"/>
      <c r="M57" s="612"/>
      <c r="N57" s="68"/>
      <c r="O57" s="611"/>
      <c r="P57" s="613"/>
      <c r="Q57" s="613"/>
      <c r="R57" s="612"/>
      <c r="S57" s="70"/>
    </row>
    <row r="58" spans="1:19" ht="21" customHeight="1">
      <c r="A58" s="67"/>
      <c r="B58" s="611"/>
      <c r="C58" s="612"/>
      <c r="D58" s="68"/>
      <c r="E58" s="611"/>
      <c r="F58" s="613"/>
      <c r="G58" s="613"/>
      <c r="H58" s="612"/>
      <c r="I58" s="68"/>
      <c r="J58" s="44"/>
      <c r="K58" s="69"/>
      <c r="L58" s="611"/>
      <c r="M58" s="612"/>
      <c r="N58" s="68"/>
      <c r="O58" s="611"/>
      <c r="P58" s="613"/>
      <c r="Q58" s="613"/>
      <c r="R58" s="612"/>
      <c r="S58" s="70"/>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598" t="s">
        <v>69</v>
      </c>
      <c r="B61" s="599"/>
      <c r="C61" s="599"/>
      <c r="D61" s="599"/>
      <c r="E61" s="599"/>
      <c r="F61" s="599"/>
      <c r="G61" s="599"/>
      <c r="H61" s="599"/>
      <c r="I61" s="599"/>
      <c r="J61" s="599"/>
      <c r="K61" s="599"/>
      <c r="L61" s="599"/>
      <c r="M61" s="599"/>
      <c r="N61" s="599"/>
      <c r="O61" s="599"/>
      <c r="P61" s="599"/>
      <c r="Q61" s="599"/>
      <c r="R61" s="599"/>
      <c r="S61" s="600"/>
    </row>
    <row r="62" spans="1:19" ht="81" customHeight="1">
      <c r="A62" s="602"/>
      <c r="B62" s="603"/>
      <c r="C62" s="603"/>
      <c r="D62" s="603"/>
      <c r="E62" s="603"/>
      <c r="F62" s="603"/>
      <c r="G62" s="603"/>
      <c r="H62" s="603"/>
      <c r="I62" s="603"/>
      <c r="J62" s="603"/>
      <c r="K62" s="603"/>
      <c r="L62" s="603"/>
      <c r="M62" s="603"/>
      <c r="N62" s="603"/>
      <c r="O62" s="603"/>
      <c r="P62" s="603"/>
      <c r="Q62" s="603"/>
      <c r="R62" s="603"/>
      <c r="S62" s="604"/>
    </row>
    <row r="63" spans="1:19" ht="5.0999999999999996" customHeight="1"/>
    <row r="64" spans="1:19" ht="15" customHeight="1">
      <c r="A64" s="598" t="s">
        <v>70</v>
      </c>
      <c r="B64" s="599"/>
      <c r="C64" s="599"/>
      <c r="D64" s="599"/>
      <c r="E64" s="599"/>
      <c r="F64" s="599"/>
      <c r="G64" s="599"/>
      <c r="H64" s="599"/>
      <c r="I64" s="599"/>
      <c r="J64" s="599"/>
      <c r="K64" s="599"/>
      <c r="L64" s="599"/>
      <c r="M64" s="599"/>
      <c r="N64" s="599"/>
      <c r="O64" s="599"/>
      <c r="P64" s="599"/>
      <c r="Q64" s="599"/>
      <c r="R64" s="599"/>
      <c r="S64" s="600"/>
    </row>
    <row r="65" spans="1:19" ht="81" customHeight="1">
      <c r="A65" s="602"/>
      <c r="B65" s="603"/>
      <c r="C65" s="603"/>
      <c r="D65" s="603"/>
      <c r="E65" s="603"/>
      <c r="F65" s="603"/>
      <c r="G65" s="603"/>
      <c r="H65" s="603"/>
      <c r="I65" s="603"/>
      <c r="J65" s="603"/>
      <c r="K65" s="603"/>
      <c r="L65" s="603"/>
      <c r="M65" s="603"/>
      <c r="N65" s="603"/>
      <c r="O65" s="603"/>
      <c r="P65" s="603"/>
      <c r="Q65" s="603"/>
      <c r="R65" s="603"/>
      <c r="S65" s="604"/>
    </row>
    <row r="66" spans="1:19" ht="30" customHeight="1">
      <c r="A66" s="65"/>
      <c r="B66" s="66" t="s">
        <v>71</v>
      </c>
      <c r="C66" s="610" t="s">
        <v>72</v>
      </c>
      <c r="D66" s="610"/>
      <c r="E66" s="610"/>
      <c r="F66" s="610"/>
      <c r="G66" s="610"/>
      <c r="H66" s="610"/>
    </row>
  </sheetData>
  <sheetProtection password="FC6B" sheet="1" objects="1" scenarios="1" formatCells="0" formatColumns="0" formatRows="0" insertColumns="0" insertRows="0" insertHyperlinks="0" deleteColumns="0" deleteRows="0" sort="0" autoFilter="0" pivotTables="0"/>
  <mergeCells count="95">
    <mergeCell ref="B57:C57"/>
    <mergeCell ref="B58:C58"/>
    <mergeCell ref="P43:S43"/>
    <mergeCell ref="L57:M57"/>
    <mergeCell ref="L58:M58"/>
    <mergeCell ref="E57:H57"/>
    <mergeCell ref="E58:H58"/>
    <mergeCell ref="O57:R57"/>
    <mergeCell ref="O58:R58"/>
    <mergeCell ref="C46:D46"/>
    <mergeCell ref="C66:H66"/>
    <mergeCell ref="A61:S61"/>
    <mergeCell ref="A62:S62"/>
    <mergeCell ref="A64:S64"/>
    <mergeCell ref="A65:S65"/>
    <mergeCell ref="A6:B6"/>
    <mergeCell ref="Q41:R41"/>
    <mergeCell ref="A52:S52"/>
    <mergeCell ref="Q47:S47"/>
    <mergeCell ref="A49:S49"/>
    <mergeCell ref="A50:S50"/>
    <mergeCell ref="J46:K46"/>
    <mergeCell ref="C47:D47"/>
    <mergeCell ref="J47:K47"/>
    <mergeCell ref="G41:H41"/>
    <mergeCell ref="C41:E41"/>
    <mergeCell ref="C42:E42"/>
    <mergeCell ref="C43:H43"/>
    <mergeCell ref="L43:M43"/>
    <mergeCell ref="M42:O42"/>
    <mergeCell ref="M41:O41"/>
    <mergeCell ref="A30:B31"/>
    <mergeCell ref="A32:B32"/>
    <mergeCell ref="I31:I32"/>
    <mergeCell ref="K23:L24"/>
    <mergeCell ref="K28:L29"/>
    <mergeCell ref="K30:L31"/>
    <mergeCell ref="K32:L32"/>
    <mergeCell ref="K27:L27"/>
    <mergeCell ref="A27:B27"/>
    <mergeCell ref="A28:B29"/>
    <mergeCell ref="L1:N1"/>
    <mergeCell ref="O1:P1"/>
    <mergeCell ref="Q1:S1"/>
    <mergeCell ref="B3:I3"/>
    <mergeCell ref="B1:C2"/>
    <mergeCell ref="D1:I1"/>
    <mergeCell ref="K8:L9"/>
    <mergeCell ref="A22:B22"/>
    <mergeCell ref="A23:B24"/>
    <mergeCell ref="A25:B26"/>
    <mergeCell ref="L3:S3"/>
    <mergeCell ref="I11:I12"/>
    <mergeCell ref="R5:S5"/>
    <mergeCell ref="K10:L11"/>
    <mergeCell ref="M5:M6"/>
    <mergeCell ref="K5:L5"/>
    <mergeCell ref="K6:L6"/>
    <mergeCell ref="H5:I5"/>
    <mergeCell ref="A8:B9"/>
    <mergeCell ref="C5:C6"/>
    <mergeCell ref="D5:G5"/>
    <mergeCell ref="A5:B5"/>
    <mergeCell ref="A33:B34"/>
    <mergeCell ref="A35:B36"/>
    <mergeCell ref="A37:B37"/>
    <mergeCell ref="N5:Q5"/>
    <mergeCell ref="K12:L12"/>
    <mergeCell ref="K17:L17"/>
    <mergeCell ref="A17:B17"/>
    <mergeCell ref="A18:B19"/>
    <mergeCell ref="A20:B21"/>
    <mergeCell ref="I16:I17"/>
    <mergeCell ref="I21:I22"/>
    <mergeCell ref="K13:L14"/>
    <mergeCell ref="A10:B11"/>
    <mergeCell ref="A12:B12"/>
    <mergeCell ref="A13:B14"/>
    <mergeCell ref="I26:I27"/>
    <mergeCell ref="I36:I37"/>
    <mergeCell ref="S11:S12"/>
    <mergeCell ref="A15:B16"/>
    <mergeCell ref="S16:S17"/>
    <mergeCell ref="S36:S37"/>
    <mergeCell ref="K33:L34"/>
    <mergeCell ref="S26:S27"/>
    <mergeCell ref="S31:S32"/>
    <mergeCell ref="K25:L26"/>
    <mergeCell ref="K35:L36"/>
    <mergeCell ref="K37:L37"/>
    <mergeCell ref="S21:S22"/>
    <mergeCell ref="K18:L19"/>
    <mergeCell ref="K20:L21"/>
    <mergeCell ref="K22:L22"/>
    <mergeCell ref="K15:L16"/>
  </mergeCells>
  <dataValidations count="183">
    <dataValidation type="whole" allowBlank="1" showInputMessage="1" showErrorMessage="1" errorTitle="Chybná hodnota" error="Zadaná hodnota musí být celé nezáporné číslo menší nebo rovno 225." sqref="D8">
      <formula1>0</formula1>
      <formula2>225</formula2>
    </dataValidation>
    <dataValidation type="whole" allowBlank="1" showInputMessage="1" showErrorMessage="1" errorTitle="Chybná hodnota" error="Zadaná hodnota musí být celé nezáporné číslo menší nebo rovno 225." sqref="D9">
      <formula1>0</formula1>
      <formula2>225</formula2>
    </dataValidation>
    <dataValidation type="whole" allowBlank="1" showInputMessage="1" showErrorMessage="1" errorTitle="Chybná hodnota" error="Zadaná hodnota musí být celé nezáporné číslo menší nebo rovno 225." sqref="D10">
      <formula1>0</formula1>
      <formula2>225</formula2>
    </dataValidation>
    <dataValidation type="whole" allowBlank="1" showInputMessage="1" showErrorMessage="1" errorTitle="Chybná hodnota" error="Zadaná hodnota musí být celé nezáporné číslo menší nebo rovno 225." sqref="D11">
      <formula1>0</formula1>
      <formula2>225</formula2>
    </dataValidation>
    <dataValidation type="whole" allowBlank="1" showInputMessage="1" showErrorMessage="1" errorTitle="Chybná hodnota" error="Zadaná hodnota musí být celé nezáporné číslo menší nebo rovno 225." sqref="E8">
      <formula1>0</formula1>
      <formula2>225</formula2>
    </dataValidation>
    <dataValidation type="whole" allowBlank="1" showInputMessage="1" showErrorMessage="1" errorTitle="Chybná hodnota" error="Zadaná hodnota musí být celé nezáporné číslo menší nebo rovno 225." sqref="E9">
      <formula1>0</formula1>
      <formula2>225</formula2>
    </dataValidation>
    <dataValidation type="whole" allowBlank="1" showInputMessage="1" showErrorMessage="1" errorTitle="Chybná hodnota" error="Zadaná hodnota musí být celé nezáporné číslo menší nebo rovno 225." sqref="E10">
      <formula1>0</formula1>
      <formula2>225</formula2>
    </dataValidation>
    <dataValidation type="whole" allowBlank="1" showInputMessage="1" showErrorMessage="1" errorTitle="Chybná hodnota" error="Zadaná hodnota musí být celé nezáporné číslo menší nebo rovno 225." sqref="E11">
      <formula1>0</formula1>
      <formula2>225</formula2>
    </dataValidation>
    <dataValidation type="whole" allowBlank="1" showInputMessage="1" showErrorMessage="1" errorTitle="Chybná hodnota" error="Zadaná hodnota musí být celé nezáporné číslo menší nebo rovno 225." sqref="D13">
      <formula1>0</formula1>
      <formula2>225</formula2>
    </dataValidation>
    <dataValidation type="whole" allowBlank="1" showInputMessage="1" showErrorMessage="1" errorTitle="Chybná hodnota" error="Zadaná hodnota musí být celé nezáporné číslo menší nebo rovno 225." sqref="D14">
      <formula1>0</formula1>
      <formula2>225</formula2>
    </dataValidation>
    <dataValidation type="whole" allowBlank="1" showInputMessage="1" showErrorMessage="1" errorTitle="Chybná hodnota" error="Zadaná hodnota musí být celé nezáporné číslo menší nebo rovno 225." sqref="D15">
      <formula1>0</formula1>
      <formula2>225</formula2>
    </dataValidation>
    <dataValidation type="whole" allowBlank="1" showInputMessage="1" showErrorMessage="1" errorTitle="Chybná hodnota" error="Zadaná hodnota musí být celé nezáporné číslo menší nebo rovno 225." sqref="D16">
      <formula1>0</formula1>
      <formula2>225</formula2>
    </dataValidation>
    <dataValidation type="whole" allowBlank="1" showInputMessage="1" showErrorMessage="1" errorTitle="Chybná hodnota" error="Zadaná hodnota musí být celé nezáporné číslo menší nebo rovno 225." sqref="E13">
      <formula1>0</formula1>
      <formula2>225</formula2>
    </dataValidation>
    <dataValidation type="whole" allowBlank="1" showInputMessage="1" showErrorMessage="1" errorTitle="Chybná hodnota" error="Zadaná hodnota musí být celé nezáporné číslo menší nebo rovno 225." sqref="E14">
      <formula1>0</formula1>
      <formula2>225</formula2>
    </dataValidation>
    <dataValidation type="whole" allowBlank="1" showInputMessage="1" showErrorMessage="1" errorTitle="Chybná hodnota" error="Zadaná hodnota musí být celé nezáporné číslo menší nebo rovno 225." sqref="E15">
      <formula1>0</formula1>
      <formula2>225</formula2>
    </dataValidation>
    <dataValidation type="whole" allowBlank="1" showInputMessage="1" showErrorMessage="1" errorTitle="Chybná hodnota" error="Zadaná hodnota musí být celé nezáporné číslo menší nebo rovno 225." sqref="E16">
      <formula1>0</formula1>
      <formula2>225</formula2>
    </dataValidation>
    <dataValidation type="whole" allowBlank="1" showInputMessage="1" showErrorMessage="1" errorTitle="Chybná hodnota" error="Zadaná hodnota musí být celé nezáporné číslo menší nebo rovno 225." sqref="D18">
      <formula1>0</formula1>
      <formula2>225</formula2>
    </dataValidation>
    <dataValidation type="whole" allowBlank="1" showInputMessage="1" showErrorMessage="1" errorTitle="Chybná hodnota" error="Zadaná hodnota musí být celé nezáporné číslo menší nebo rovno 225." sqref="D19">
      <formula1>0</formula1>
      <formula2>225</formula2>
    </dataValidation>
    <dataValidation type="whole" allowBlank="1" showInputMessage="1" showErrorMessage="1" errorTitle="Chybná hodnota" error="Zadaná hodnota musí být celé nezáporné číslo menší nebo rovno 225." sqref="D20">
      <formula1>0</formula1>
      <formula2>225</formula2>
    </dataValidation>
    <dataValidation type="whole" allowBlank="1" showInputMessage="1" showErrorMessage="1" errorTitle="Chybná hodnota" error="Zadaná hodnota musí být celé nezáporné číslo menší nebo rovno 225." sqref="D21">
      <formula1>0</formula1>
      <formula2>225</formula2>
    </dataValidation>
    <dataValidation type="whole" allowBlank="1" showInputMessage="1" showErrorMessage="1" errorTitle="Chybná hodnota" error="Zadaná hodnota musí být celé nezáporné číslo menší nebo rovno 225." sqref="E18">
      <formula1>0</formula1>
      <formula2>225</formula2>
    </dataValidation>
    <dataValidation type="whole" allowBlank="1" showInputMessage="1" showErrorMessage="1" errorTitle="Chybná hodnota" error="Zadaná hodnota musí být celé nezáporné číslo menší nebo rovno 225." sqref="E19">
      <formula1>0</formula1>
      <formula2>225</formula2>
    </dataValidation>
    <dataValidation type="whole" allowBlank="1" showInputMessage="1" showErrorMessage="1" errorTitle="Chybná hodnota" error="Zadaná hodnota musí být celé nezáporné číslo menší nebo rovno 225." sqref="E20">
      <formula1>0</formula1>
      <formula2>225</formula2>
    </dataValidation>
    <dataValidation type="whole" allowBlank="1" showInputMessage="1" showErrorMessage="1" errorTitle="Chybná hodnota" error="Zadaná hodnota musí být celé nezáporné číslo menší nebo rovno 225." sqref="E21">
      <formula1>0</formula1>
      <formula2>225</formula2>
    </dataValidation>
    <dataValidation type="whole" allowBlank="1" showInputMessage="1" showErrorMessage="1" errorTitle="Chybná hodnota" error="Zadaná hodnota musí být celé nezáporné číslo menší nebo rovno 225." sqref="D23">
      <formula1>0</formula1>
      <formula2>225</formula2>
    </dataValidation>
    <dataValidation type="whole" allowBlank="1" showInputMessage="1" showErrorMessage="1" errorTitle="Chybná hodnota" error="Zadaná hodnota musí být celé nezáporné číslo menší nebo rovno 225." sqref="D24">
      <formula1>0</formula1>
      <formula2>225</formula2>
    </dataValidation>
    <dataValidation type="whole" allowBlank="1" showInputMessage="1" showErrorMessage="1" errorTitle="Chybná hodnota" error="Zadaná hodnota musí být celé nezáporné číslo menší nebo rovno 225." sqref="D25">
      <formula1>0</formula1>
      <formula2>225</formula2>
    </dataValidation>
    <dataValidation type="whole" allowBlank="1" showInputMessage="1" showErrorMessage="1" errorTitle="Chybná hodnota" error="Zadaná hodnota musí být celé nezáporné číslo menší nebo rovno 225." sqref="D26">
      <formula1>0</formula1>
      <formula2>225</formula2>
    </dataValidation>
    <dataValidation type="whole" allowBlank="1" showInputMessage="1" showErrorMessage="1" errorTitle="Chybná hodnota" error="Zadaná hodnota musí být celé nezáporné číslo menší nebo rovno 225." sqref="E23">
      <formula1>0</formula1>
      <formula2>225</formula2>
    </dataValidation>
    <dataValidation type="whole" allowBlank="1" showInputMessage="1" showErrorMessage="1" errorTitle="Chybná hodnota" error="Zadaná hodnota musí být celé nezáporné číslo menší nebo rovno 225." sqref="E24">
      <formula1>0</formula1>
      <formula2>225</formula2>
    </dataValidation>
    <dataValidation type="whole" allowBlank="1" showInputMessage="1" showErrorMessage="1" errorTitle="Chybná hodnota" error="Zadaná hodnota musí být celé nezáporné číslo menší nebo rovno 225." sqref="E25">
      <formula1>0</formula1>
      <formula2>225</formula2>
    </dataValidation>
    <dataValidation type="whole" allowBlank="1" showInputMessage="1" showErrorMessage="1" errorTitle="Chybná hodnota" error="Zadaná hodnota musí být celé nezáporné číslo menší nebo rovno 225." sqref="E26">
      <formula1>0</formula1>
      <formula2>225</formula2>
    </dataValidation>
    <dataValidation type="whole" allowBlank="1" showInputMessage="1" showErrorMessage="1" errorTitle="Chybná hodnota" error="Zadaná hodnota musí být celé nezáporné číslo menší nebo rovno 225." sqref="D28">
      <formula1>0</formula1>
      <formula2>225</formula2>
    </dataValidation>
    <dataValidation type="whole" allowBlank="1" showInputMessage="1" showErrorMessage="1" errorTitle="Chybná hodnota" error="Zadaná hodnota musí být celé nezáporné číslo menší nebo rovno 225." sqref="D29">
      <formula1>0</formula1>
      <formula2>225</formula2>
    </dataValidation>
    <dataValidation type="whole" allowBlank="1" showInputMessage="1" showErrorMessage="1" errorTitle="Chybná hodnota" error="Zadaná hodnota musí být celé nezáporné číslo menší nebo rovno 225." sqref="D30">
      <formula1>0</formula1>
      <formula2>225</formula2>
    </dataValidation>
    <dataValidation type="whole" allowBlank="1" showInputMessage="1" showErrorMessage="1" errorTitle="Chybná hodnota" error="Zadaná hodnota musí být celé nezáporné číslo menší nebo rovno 225." sqref="D31">
      <formula1>0</formula1>
      <formula2>225</formula2>
    </dataValidation>
    <dataValidation type="whole" allowBlank="1" showInputMessage="1" showErrorMessage="1" errorTitle="Chybná hodnota" error="Zadaná hodnota musí být celé nezáporné číslo menší nebo rovno 225." sqref="E28">
      <formula1>0</formula1>
      <formula2>225</formula2>
    </dataValidation>
    <dataValidation type="whole" allowBlank="1" showInputMessage="1" showErrorMessage="1" errorTitle="Chybná hodnota" error="Zadaná hodnota musí být celé nezáporné číslo menší nebo rovno 225." sqref="E29">
      <formula1>0</formula1>
      <formula2>225</formula2>
    </dataValidation>
    <dataValidation type="whole" allowBlank="1" showInputMessage="1" showErrorMessage="1" errorTitle="Chybná hodnota" error="Zadaná hodnota musí být celé nezáporné číslo menší nebo rovno 225." sqref="E30">
      <formula1>0</formula1>
      <formula2>225</formula2>
    </dataValidation>
    <dataValidation type="whole" allowBlank="1" showInputMessage="1" showErrorMessage="1" errorTitle="Chybná hodnota" error="Zadaná hodnota musí být celé nezáporné číslo menší nebo rovno 225." sqref="E31">
      <formula1>0</formula1>
      <formula2>225</formula2>
    </dataValidation>
    <dataValidation type="whole" allowBlank="1" showInputMessage="1" showErrorMessage="1" errorTitle="Chybná hodnota" error="Zadaná hodnota musí být celé nezáporné číslo menší nebo rovno 225." sqref="D33">
      <formula1>0</formula1>
      <formula2>225</formula2>
    </dataValidation>
    <dataValidation type="whole" allowBlank="1" showInputMessage="1" showErrorMessage="1" errorTitle="Chybná hodnota" error="Zadaná hodnota musí být celé nezáporné číslo menší nebo rovno 225." sqref="D34">
      <formula1>0</formula1>
      <formula2>225</formula2>
    </dataValidation>
    <dataValidation type="whole" allowBlank="1" showInputMessage="1" showErrorMessage="1" errorTitle="Chybná hodnota" error="Zadaná hodnota musí být celé nezáporné číslo menší nebo rovno 225." sqref="D35">
      <formula1>0</formula1>
      <formula2>225</formula2>
    </dataValidation>
    <dataValidation type="whole" allowBlank="1" showInputMessage="1" showErrorMessage="1" errorTitle="Chybná hodnota" error="Zadaná hodnota musí být celé nezáporné číslo menší nebo rovno 225." sqref="D36">
      <formula1>0</formula1>
      <formula2>225</formula2>
    </dataValidation>
    <dataValidation type="whole" allowBlank="1" showInputMessage="1" showErrorMessage="1" errorTitle="Chybná hodnota" error="Zadaná hodnota musí být celé nezáporné číslo menší nebo rovno 225." sqref="E33">
      <formula1>0</formula1>
      <formula2>225</formula2>
    </dataValidation>
    <dataValidation type="whole" allowBlank="1" showInputMessage="1" showErrorMessage="1" errorTitle="Chybná hodnota" error="Zadaná hodnota musí být celé nezáporné číslo menší nebo rovno 225." sqref="E34">
      <formula1>0</formula1>
      <formula2>225</formula2>
    </dataValidation>
    <dataValidation type="whole" allowBlank="1" showInputMessage="1" showErrorMessage="1" errorTitle="Chybná hodnota" error="Zadaná hodnota musí být celé nezáporné číslo menší nebo rovno 225." sqref="E35">
      <formula1>0</formula1>
      <formula2>225</formula2>
    </dataValidation>
    <dataValidation type="whole" allowBlank="1" showInputMessage="1" showErrorMessage="1" errorTitle="Chybná hodnota" error="Zadaná hodnota musí být celé nezáporné číslo menší nebo rovno 225." sqref="E36">
      <formula1>0</formula1>
      <formula2>225</formula2>
    </dataValidation>
    <dataValidation type="whole" allowBlank="1" showInputMessage="1" showErrorMessage="1" errorTitle="Chybná hodnota" error="Zadaná hodnota musí být celé nezáporné číslo menší nebo rovno 225." sqref="N8">
      <formula1>0</formula1>
      <formula2>225</formula2>
    </dataValidation>
    <dataValidation type="whole" allowBlank="1" showInputMessage="1" showErrorMessage="1" errorTitle="Chybná hodnota" error="Zadaná hodnota musí být celé nezáporné číslo menší nebo rovno 225." sqref="N9">
      <formula1>0</formula1>
      <formula2>225</formula2>
    </dataValidation>
    <dataValidation type="whole" allowBlank="1" showInputMessage="1" showErrorMessage="1" errorTitle="Chybná hodnota" error="Zadaná hodnota musí být celé nezáporné číslo menší nebo rovno 225." sqref="N10">
      <formula1>0</formula1>
      <formula2>225</formula2>
    </dataValidation>
    <dataValidation type="whole" allowBlank="1" showInputMessage="1" showErrorMessage="1" errorTitle="Chybná hodnota" error="Zadaná hodnota musí být celé nezáporné číslo menší nebo rovno 225." sqref="N11">
      <formula1>0</formula1>
      <formula2>225</formula2>
    </dataValidation>
    <dataValidation type="whole" allowBlank="1" showInputMessage="1" showErrorMessage="1" errorTitle="Chybná hodnota" error="Zadaná hodnota musí být celé nezáporné číslo menší nebo rovno 225." sqref="O8">
      <formula1>0</formula1>
      <formula2>225</formula2>
    </dataValidation>
    <dataValidation type="whole" allowBlank="1" showInputMessage="1" showErrorMessage="1" errorTitle="Chybná hodnota" error="Zadaná hodnota musí být celé nezáporné číslo menší nebo rovno 225." sqref="O9">
      <formula1>0</formula1>
      <formula2>225</formula2>
    </dataValidation>
    <dataValidation type="whole" allowBlank="1" showInputMessage="1" showErrorMessage="1" errorTitle="Chybná hodnota" error="Zadaná hodnota musí být celé nezáporné číslo menší nebo rovno 225." sqref="O10">
      <formula1>0</formula1>
      <formula2>225</formula2>
    </dataValidation>
    <dataValidation type="whole" allowBlank="1" showInputMessage="1" showErrorMessage="1" errorTitle="Chybná hodnota" error="Zadaná hodnota musí být celé nezáporné číslo menší nebo rovno 225." sqref="O11">
      <formula1>0</formula1>
      <formula2>225</formula2>
    </dataValidation>
    <dataValidation type="whole" allowBlank="1" showInputMessage="1" showErrorMessage="1" errorTitle="Chybná hodnota" error="Zadaná hodnota musí být celé nezáporné číslo menší nebo rovno 225." sqref="N13">
      <formula1>0</formula1>
      <formula2>225</formula2>
    </dataValidation>
    <dataValidation type="whole" allowBlank="1" showInputMessage="1" showErrorMessage="1" errorTitle="Chybná hodnota" error="Zadaná hodnota musí být celé nezáporné číslo menší nebo rovno 225." sqref="N14">
      <formula1>0</formula1>
      <formula2>225</formula2>
    </dataValidation>
    <dataValidation type="whole" allowBlank="1" showInputMessage="1" showErrorMessage="1" errorTitle="Chybná hodnota" error="Zadaná hodnota musí být celé nezáporné číslo menší nebo rovno 225." sqref="N15">
      <formula1>0</formula1>
      <formula2>225</formula2>
    </dataValidation>
    <dataValidation type="whole" allowBlank="1" showInputMessage="1" showErrorMessage="1" errorTitle="Chybná hodnota" error="Zadaná hodnota musí být celé nezáporné číslo menší nebo rovno 225." sqref="N16">
      <formula1>0</formula1>
      <formula2>225</formula2>
    </dataValidation>
    <dataValidation type="whole" allowBlank="1" showInputMessage="1" showErrorMessage="1" errorTitle="Chybná hodnota" error="Zadaná hodnota musí být celé nezáporné číslo menší nebo rovno 225." sqref="O13">
      <formula1>0</formula1>
      <formula2>225</formula2>
    </dataValidation>
    <dataValidation type="whole" allowBlank="1" showInputMessage="1" showErrorMessage="1" errorTitle="Chybná hodnota" error="Zadaná hodnota musí být celé nezáporné číslo menší nebo rovno 225." sqref="O14">
      <formula1>0</formula1>
      <formula2>225</formula2>
    </dataValidation>
    <dataValidation type="whole" allowBlank="1" showInputMessage="1" showErrorMessage="1" errorTitle="Chybná hodnota" error="Zadaná hodnota musí být celé nezáporné číslo menší nebo rovno 225." sqref="O15">
      <formula1>0</formula1>
      <formula2>225</formula2>
    </dataValidation>
    <dataValidation type="whole" allowBlank="1" showInputMessage="1" showErrorMessage="1" errorTitle="Chybná hodnota" error="Zadaná hodnota musí být celé nezáporné číslo menší nebo rovno 225." sqref="O16">
      <formula1>0</formula1>
      <formula2>225</formula2>
    </dataValidation>
    <dataValidation type="whole" allowBlank="1" showInputMessage="1" showErrorMessage="1" errorTitle="Chybná hodnota" error="Zadaná hodnota musí být celé nezáporné číslo menší nebo rovno 225." sqref="N18">
      <formula1>0</formula1>
      <formula2>225</formula2>
    </dataValidation>
    <dataValidation type="whole" allowBlank="1" showInputMessage="1" showErrorMessage="1" errorTitle="Chybná hodnota" error="Zadaná hodnota musí být celé nezáporné číslo menší nebo rovno 225." sqref="N19">
      <formula1>0</formula1>
      <formula2>225</formula2>
    </dataValidation>
    <dataValidation type="whole" allowBlank="1" showInputMessage="1" showErrorMessage="1" errorTitle="Chybná hodnota" error="Zadaná hodnota musí být celé nezáporné číslo menší nebo rovno 225." sqref="N20">
      <formula1>0</formula1>
      <formula2>225</formula2>
    </dataValidation>
    <dataValidation type="whole" allowBlank="1" showInputMessage="1" showErrorMessage="1" errorTitle="Chybná hodnota" error="Zadaná hodnota musí být celé nezáporné číslo menší nebo rovno 225." sqref="N21">
      <formula1>0</formula1>
      <formula2>225</formula2>
    </dataValidation>
    <dataValidation type="whole" allowBlank="1" showInputMessage="1" showErrorMessage="1" errorTitle="Chybná hodnota" error="Zadaná hodnota musí být celé nezáporné číslo menší nebo rovno 225." sqref="O18">
      <formula1>0</formula1>
      <formula2>225</formula2>
    </dataValidation>
    <dataValidation type="whole" allowBlank="1" showInputMessage="1" showErrorMessage="1" errorTitle="Chybná hodnota" error="Zadaná hodnota musí být celé nezáporné číslo menší nebo rovno 225." sqref="O19">
      <formula1>0</formula1>
      <formula2>225</formula2>
    </dataValidation>
    <dataValidation type="whole" allowBlank="1" showInputMessage="1" showErrorMessage="1" errorTitle="Chybná hodnota" error="Zadaná hodnota musí být celé nezáporné číslo menší nebo rovno 225." sqref="O20">
      <formula1>0</formula1>
      <formula2>225</formula2>
    </dataValidation>
    <dataValidation type="whole" allowBlank="1" showInputMessage="1" showErrorMessage="1" errorTitle="Chybná hodnota" error="Zadaná hodnota musí být celé nezáporné číslo menší nebo rovno 225." sqref="O21">
      <formula1>0</formula1>
      <formula2>225</formula2>
    </dataValidation>
    <dataValidation type="whole" allowBlank="1" showInputMessage="1" showErrorMessage="1" errorTitle="Chybná hodnota" error="Zadaná hodnota musí být celé nezáporné číslo menší nebo rovno 225." sqref="N23">
      <formula1>0</formula1>
      <formula2>225</formula2>
    </dataValidation>
    <dataValidation type="whole" allowBlank="1" showInputMessage="1" showErrorMessage="1" errorTitle="Chybná hodnota" error="Zadaná hodnota musí být celé nezáporné číslo menší nebo rovno 225." sqref="N24">
      <formula1>0</formula1>
      <formula2>225</formula2>
    </dataValidation>
    <dataValidation type="whole" allowBlank="1" showInputMessage="1" showErrorMessage="1" errorTitle="Chybná hodnota" error="Zadaná hodnota musí být celé nezáporné číslo menší nebo rovno 225." sqref="N25">
      <formula1>0</formula1>
      <formula2>225</formula2>
    </dataValidation>
    <dataValidation type="whole" allowBlank="1" showInputMessage="1" showErrorMessage="1" errorTitle="Chybná hodnota" error="Zadaná hodnota musí být celé nezáporné číslo menší nebo rovno 225." sqref="N26">
      <formula1>0</formula1>
      <formula2>225</formula2>
    </dataValidation>
    <dataValidation type="whole" allowBlank="1" showInputMessage="1" showErrorMessage="1" errorTitle="Chybná hodnota" error="Zadaná hodnota musí být celé nezáporné číslo menší nebo rovno 225." sqref="O23">
      <formula1>0</formula1>
      <formula2>225</formula2>
    </dataValidation>
    <dataValidation type="whole" allowBlank="1" showInputMessage="1" showErrorMessage="1" errorTitle="Chybná hodnota" error="Zadaná hodnota musí být celé nezáporné číslo menší nebo rovno 225." sqref="O24">
      <formula1>0</formula1>
      <formula2>225</formula2>
    </dataValidation>
    <dataValidation type="whole" allowBlank="1" showInputMessage="1" showErrorMessage="1" errorTitle="Chybná hodnota" error="Zadaná hodnota musí být celé nezáporné číslo menší nebo rovno 225." sqref="O25">
      <formula1>0</formula1>
      <formula2>225</formula2>
    </dataValidation>
    <dataValidation type="whole" allowBlank="1" showInputMessage="1" showErrorMessage="1" errorTitle="Chybná hodnota" error="Zadaná hodnota musí být celé nezáporné číslo menší nebo rovno 225." sqref="O26">
      <formula1>0</formula1>
      <formula2>225</formula2>
    </dataValidation>
    <dataValidation type="whole" allowBlank="1" showInputMessage="1" showErrorMessage="1" errorTitle="Chybná hodnota" error="Zadaná hodnota musí být celé nezáporné číslo menší nebo rovno 225." sqref="N28">
      <formula1>0</formula1>
      <formula2>225</formula2>
    </dataValidation>
    <dataValidation type="whole" allowBlank="1" showInputMessage="1" showErrorMessage="1" errorTitle="Chybná hodnota" error="Zadaná hodnota musí být celé nezáporné číslo menší nebo rovno 225." sqref="N29">
      <formula1>0</formula1>
      <formula2>225</formula2>
    </dataValidation>
    <dataValidation type="whole" allowBlank="1" showInputMessage="1" showErrorMessage="1" errorTitle="Chybná hodnota" error="Zadaná hodnota musí být celé nezáporné číslo menší nebo rovno 225." sqref="N30">
      <formula1>0</formula1>
      <formula2>225</formula2>
    </dataValidation>
    <dataValidation type="whole" allowBlank="1" showInputMessage="1" showErrorMessage="1" errorTitle="Chybná hodnota" error="Zadaná hodnota musí být celé nezáporné číslo menší nebo rovno 225." sqref="N31">
      <formula1>0</formula1>
      <formula2>225</formula2>
    </dataValidation>
    <dataValidation type="whole" allowBlank="1" showInputMessage="1" showErrorMessage="1" errorTitle="Chybná hodnota" error="Zadaná hodnota musí být celé nezáporné číslo menší nebo rovno 225." sqref="O28">
      <formula1>0</formula1>
      <formula2>225</formula2>
    </dataValidation>
    <dataValidation type="whole" allowBlank="1" showInputMessage="1" showErrorMessage="1" errorTitle="Chybná hodnota" error="Zadaná hodnota musí být celé nezáporné číslo menší nebo rovno 225." sqref="O29">
      <formula1>0</formula1>
      <formula2>225</formula2>
    </dataValidation>
    <dataValidation type="whole" allowBlank="1" showInputMessage="1" showErrorMessage="1" errorTitle="Chybná hodnota" error="Zadaná hodnota musí být celé nezáporné číslo menší nebo rovno 225." sqref="O30">
      <formula1>0</formula1>
      <formula2>225</formula2>
    </dataValidation>
    <dataValidation type="whole" allowBlank="1" showInputMessage="1" showErrorMessage="1" errorTitle="Chybná hodnota" error="Zadaná hodnota musí být celé nezáporné číslo menší nebo rovno 225." sqref="O31">
      <formula1>0</formula1>
      <formula2>225</formula2>
    </dataValidation>
    <dataValidation type="whole" allowBlank="1" showInputMessage="1" showErrorMessage="1" errorTitle="Chybná hodnota" error="Zadaná hodnota musí být celé nezáporné číslo menší nebo rovno 225." sqref="N33">
      <formula1>0</formula1>
      <formula2>225</formula2>
    </dataValidation>
    <dataValidation type="whole" allowBlank="1" showInputMessage="1" showErrorMessage="1" errorTitle="Chybná hodnota" error="Zadaná hodnota musí být celé nezáporné číslo menší nebo rovno 225." sqref="N34">
      <formula1>0</formula1>
      <formula2>225</formula2>
    </dataValidation>
    <dataValidation type="whole" allowBlank="1" showInputMessage="1" showErrorMessage="1" errorTitle="Chybná hodnota" error="Zadaná hodnota musí být celé nezáporné číslo menší nebo rovno 225." sqref="N35">
      <formula1>0</formula1>
      <formula2>225</formula2>
    </dataValidation>
    <dataValidation type="whole" allowBlank="1" showInputMessage="1" showErrorMessage="1" errorTitle="Chybná hodnota" error="Zadaná hodnota musí být celé nezáporné číslo menší nebo rovno 225." sqref="N36">
      <formula1>0</formula1>
      <formula2>225</formula2>
    </dataValidation>
    <dataValidation type="whole" allowBlank="1" showInputMessage="1" showErrorMessage="1" errorTitle="Chybná hodnota" error="Zadaná hodnota musí být celé nezáporné číslo menší nebo rovno 225." sqref="O33">
      <formula1>0</formula1>
      <formula2>225</formula2>
    </dataValidation>
    <dataValidation type="whole" allowBlank="1" showInputMessage="1" showErrorMessage="1" errorTitle="Chybná hodnota" error="Zadaná hodnota musí být celé nezáporné číslo menší nebo rovno 225." sqref="O34">
      <formula1>0</formula1>
      <formula2>225</formula2>
    </dataValidation>
    <dataValidation type="whole" allowBlank="1" showInputMessage="1" showErrorMessage="1" errorTitle="Chybná hodnota" error="Zadaná hodnota musí být celé nezáporné číslo menší nebo rovno 225." sqref="O35">
      <formula1>0</formula1>
      <formula2>225</formula2>
    </dataValidation>
    <dataValidation type="whole" allowBlank="1" showInputMessage="1" showErrorMessage="1" errorTitle="Chybná hodnota" error="Zadaná hodnota musí být celé nezáporné číslo menší nebo rovno 225." sqref="O36">
      <formula1>0</formula1>
      <formula2>225</formula2>
    </dataValidation>
    <dataValidation type="whole" allowBlank="1" showInputMessage="1" showErrorMessage="1" errorTitle="Chybná hodnota" error="Zadaná hodnota musí být celé nezáporné číslo menší nebo rovno 25." sqref="F13">
      <formula1>0</formula1>
      <formula2>25</formula2>
    </dataValidation>
    <dataValidation type="whole" allowBlank="1" showInputMessage="1" showErrorMessage="1" errorTitle="Chybná hodnota" error="Zadaná hodnota musí být celé nezáporné číslo menší nebo rovno 25." sqref="F14">
      <formula1>0</formula1>
      <formula2>25</formula2>
    </dataValidation>
    <dataValidation type="whole" allowBlank="1" showInputMessage="1" showErrorMessage="1" errorTitle="Chybná hodnota" error="Zadaná hodnota musí být celé nezáporné číslo menší nebo rovno 25." sqref="F15">
      <formula1>0</formula1>
      <formula2>25</formula2>
    </dataValidation>
    <dataValidation type="whole" allowBlank="1" showInputMessage="1" showErrorMessage="1" errorTitle="Chybná hodnota" error="Zadaná hodnota musí být celé nezáporné číslo menší nebo rovno 25." sqref="F16">
      <formula1>0</formula1>
      <formula2>25</formula2>
    </dataValidation>
    <dataValidation type="whole" allowBlank="1" showInputMessage="1" showErrorMessage="1" errorTitle="Chybná hodnota" error="Zadaná hodnota musí být celé nezáporné číslo menší nebo rovno 25." sqref="P33">
      <formula1>0</formula1>
      <formula2>25</formula2>
    </dataValidation>
    <dataValidation type="whole" allowBlank="1" showInputMessage="1" showErrorMessage="1" errorTitle="Chybná hodnota" error="Zadaná hodnota musí být celé nezáporné číslo menší nebo rovno 25." sqref="P34">
      <formula1>0</formula1>
      <formula2>25</formula2>
    </dataValidation>
    <dataValidation type="whole" allowBlank="1" showInputMessage="1" showErrorMessage="1" errorTitle="Chybná hodnota" error="Zadaná hodnota musí být celé nezáporné číslo menší nebo rovno 25." sqref="P35">
      <formula1>0</formula1>
      <formula2>25</formula2>
    </dataValidation>
    <dataValidation type="whole" allowBlank="1" showInputMessage="1" showErrorMessage="1" errorTitle="Chybná hodnota" error="Zadaná hodnota musí být celé nezáporné číslo menší nebo rovno 25." sqref="P36">
      <formula1>0</formula1>
      <formula2>25</formula2>
    </dataValidation>
    <dataValidation type="whole" allowBlank="1" showInputMessage="1" showErrorMessage="1" errorTitle="Chybná hodnota" error="Zadaná hodnota musí být celé nezáporné číslo menší nebo rovno 25." sqref="F18">
      <formula1>0</formula1>
      <formula2>25</formula2>
    </dataValidation>
    <dataValidation type="whole" allowBlank="1" showInputMessage="1" showErrorMessage="1" errorTitle="Chybná hodnota" error="Zadaná hodnota musí být celé nezáporné číslo menší nebo rovno 25." sqref="F19">
      <formula1>0</formula1>
      <formula2>25</formula2>
    </dataValidation>
    <dataValidation type="whole" allowBlank="1" showInputMessage="1" showErrorMessage="1" errorTitle="Chybná hodnota" error="Zadaná hodnota musí být celé nezáporné číslo menší nebo rovno 25." sqref="F20">
      <formula1>0</formula1>
      <formula2>25</formula2>
    </dataValidation>
    <dataValidation type="whole" allowBlank="1" showInputMessage="1" showErrorMessage="1" errorTitle="Chybná hodnota" error="Zadaná hodnota musí být celé nezáporné číslo menší nebo rovno 25." sqref="F21">
      <formula1>0</formula1>
      <formula2>25</formula2>
    </dataValidation>
    <dataValidation type="whole" allowBlank="1" showInputMessage="1" showErrorMessage="1" errorTitle="Chybná hodnota" error="Zadaná hodnota musí být celé nezáporné číslo menší nebo rovno 25." sqref="F23">
      <formula1>0</formula1>
      <formula2>25</formula2>
    </dataValidation>
    <dataValidation type="whole" allowBlank="1" showInputMessage="1" showErrorMessage="1" errorTitle="Chybná hodnota" error="Zadaná hodnota musí být celé nezáporné číslo menší nebo rovno 25." sqref="F24">
      <formula1>0</formula1>
      <formula2>25</formula2>
    </dataValidation>
    <dataValidation type="whole" allowBlank="1" showInputMessage="1" showErrorMessage="1" errorTitle="Chybná hodnota" error="Zadaná hodnota musí být celé nezáporné číslo menší nebo rovno 25." sqref="F25">
      <formula1>0</formula1>
      <formula2>25</formula2>
    </dataValidation>
    <dataValidation type="whole" allowBlank="1" showInputMessage="1" showErrorMessage="1" errorTitle="Chybná hodnota" error="Zadaná hodnota musí být celé nezáporné číslo menší nebo rovno 25." sqref="F26">
      <formula1>0</formula1>
      <formula2>25</formula2>
    </dataValidation>
    <dataValidation type="whole" allowBlank="1" showInputMessage="1" showErrorMessage="1" errorTitle="Chybná hodnota" error="Zadaná hodnota musí být celé nezáporné číslo menší nebo rovno 25." sqref="F28">
      <formula1>0</formula1>
      <formula2>25</formula2>
    </dataValidation>
    <dataValidation type="whole" allowBlank="1" showInputMessage="1" showErrorMessage="1" errorTitle="Chybná hodnota" error="Zadaná hodnota musí být celé nezáporné číslo menší nebo rovno 25." sqref="F29">
      <formula1>0</formula1>
      <formula2>25</formula2>
    </dataValidation>
    <dataValidation type="whole" allowBlank="1" showInputMessage="1" showErrorMessage="1" errorTitle="Chybná hodnota" error="Zadaná hodnota musí být celé nezáporné číslo menší nebo rovno 25." sqref="F30">
      <formula1>0</formula1>
      <formula2>25</formula2>
    </dataValidation>
    <dataValidation type="whole" allowBlank="1" showInputMessage="1" showErrorMessage="1" errorTitle="Chybná hodnota" error="Zadaná hodnota musí být celé nezáporné číslo menší nebo rovno 25." sqref="F31">
      <formula1>0</formula1>
      <formula2>25</formula2>
    </dataValidation>
    <dataValidation type="whole" allowBlank="1" showInputMessage="1" showErrorMessage="1" errorTitle="Chybná hodnota" error="Zadaná hodnota musí být celé nezáporné číslo menší nebo rovno 25." sqref="F33">
      <formula1>0</formula1>
      <formula2>25</formula2>
    </dataValidation>
    <dataValidation type="whole" allowBlank="1" showInputMessage="1" showErrorMessage="1" errorTitle="Chybná hodnota" error="Zadaná hodnota musí být celé nezáporné číslo menší nebo rovno 25." sqref="F34">
      <formula1>0</formula1>
      <formula2>25</formula2>
    </dataValidation>
    <dataValidation type="whole" allowBlank="1" showInputMessage="1" showErrorMessage="1" errorTitle="Chybná hodnota" error="Zadaná hodnota musí být celé nezáporné číslo menší nebo rovno 25." sqref="F35">
      <formula1>0</formula1>
      <formula2>25</formula2>
    </dataValidation>
    <dataValidation type="whole" allowBlank="1" showInputMessage="1" showErrorMessage="1" errorTitle="Chybná hodnota" error="Zadaná hodnota musí být celé nezáporné číslo menší nebo rovno 25." sqref="F36">
      <formula1>0</formula1>
      <formula2>25</formula2>
    </dataValidation>
    <dataValidation type="whole" allowBlank="1" showInputMessage="1" showErrorMessage="1" errorTitle="Chybná hodnota" error="Zadaná hodnota musí být celé nezáporné číslo menší nebo rovno 25." sqref="P8">
      <formula1>0</formula1>
      <formula2>25</formula2>
    </dataValidation>
    <dataValidation type="whole" allowBlank="1" showInputMessage="1" showErrorMessage="1" errorTitle="Chybná hodnota" error="Zadaná hodnota musí být celé nezáporné číslo menší nebo rovno 25." sqref="P9">
      <formula1>0</formula1>
      <formula2>25</formula2>
    </dataValidation>
    <dataValidation type="whole" allowBlank="1" showInputMessage="1" showErrorMessage="1" errorTitle="Chybná hodnota" error="Zadaná hodnota musí být celé nezáporné číslo menší nebo rovno 25." sqref="P10">
      <formula1>0</formula1>
      <formula2>25</formula2>
    </dataValidation>
    <dataValidation type="whole" allowBlank="1" showInputMessage="1" showErrorMessage="1" errorTitle="Chybná hodnota" error="Zadaná hodnota musí být celé nezáporné číslo menší nebo rovno 25." sqref="P11">
      <formula1>0</formula1>
      <formula2>25</formula2>
    </dataValidation>
    <dataValidation type="whole" allowBlank="1" showInputMessage="1" showErrorMessage="1" errorTitle="Chybná hodnota" error="Zadaná hodnota musí být celé nezáporné číslo menší nebo rovno 25." sqref="P13">
      <formula1>0</formula1>
      <formula2>25</formula2>
    </dataValidation>
    <dataValidation type="whole" allowBlank="1" showInputMessage="1" showErrorMessage="1" errorTitle="Chybná hodnota" error="Zadaná hodnota musí být celé nezáporné číslo menší nebo rovno 25." sqref="P14">
      <formula1>0</formula1>
      <formula2>25</formula2>
    </dataValidation>
    <dataValidation type="whole" allowBlank="1" showInputMessage="1" showErrorMessage="1" errorTitle="Chybná hodnota" error="Zadaná hodnota musí být celé nezáporné číslo menší nebo rovno 25." sqref="P15">
      <formula1>0</formula1>
      <formula2>25</formula2>
    </dataValidation>
    <dataValidation type="whole" allowBlank="1" showInputMessage="1" showErrorMessage="1" errorTitle="Chybná hodnota" error="Zadaná hodnota musí být celé nezáporné číslo menší nebo rovno 25." sqref="P16">
      <formula1>0</formula1>
      <formula2>25</formula2>
    </dataValidation>
    <dataValidation type="whole" allowBlank="1" showInputMessage="1" showErrorMessage="1" errorTitle="Chybná hodnota" error="Zadaná hodnota musí být celé nezáporné číslo menší nebo rovno 25." sqref="P18">
      <formula1>0</formula1>
      <formula2>25</formula2>
    </dataValidation>
    <dataValidation type="whole" allowBlank="1" showInputMessage="1" showErrorMessage="1" errorTitle="Chybná hodnota" error="Zadaná hodnota musí být celé nezáporné číslo menší nebo rovno 25." sqref="P19">
      <formula1>0</formula1>
      <formula2>25</formula2>
    </dataValidation>
    <dataValidation type="whole" allowBlank="1" showInputMessage="1" showErrorMessage="1" errorTitle="Chybná hodnota" error="Zadaná hodnota musí být celé nezáporné číslo menší nebo rovno 25." sqref="P20">
      <formula1>0</formula1>
      <formula2>25</formula2>
    </dataValidation>
    <dataValidation type="whole" allowBlank="1" showInputMessage="1" showErrorMessage="1" errorTitle="Chybná hodnota" error="Zadaná hodnota musí být celé nezáporné číslo menší nebo rovno 25." sqref="P21">
      <formula1>0</formula1>
      <formula2>25</formula2>
    </dataValidation>
    <dataValidation type="whole" allowBlank="1" showInputMessage="1" showErrorMessage="1" errorTitle="Chybná hodnota" error="Zadaná hodnota musí být celé nezáporné číslo menší nebo rovno 25." sqref="P23">
      <formula1>0</formula1>
      <formula2>25</formula2>
    </dataValidation>
    <dataValidation type="whole" allowBlank="1" showInputMessage="1" showErrorMessage="1" errorTitle="Chybná hodnota" error="Zadaná hodnota musí být celé nezáporné číslo menší nebo rovno 25." sqref="P24">
      <formula1>0</formula1>
      <formula2>25</formula2>
    </dataValidation>
    <dataValidation type="whole" allowBlank="1" showInputMessage="1" showErrorMessage="1" errorTitle="Chybná hodnota" error="Zadaná hodnota musí být celé nezáporné číslo menší nebo rovno 25." sqref="P25">
      <formula1>0</formula1>
      <formula2>25</formula2>
    </dataValidation>
    <dataValidation type="whole" allowBlank="1" showInputMessage="1" showErrorMessage="1" errorTitle="Chybná hodnota" error="Zadaná hodnota musí být celé nezáporné číslo menší nebo rovno 25." sqref="P26">
      <formula1>0</formula1>
      <formula2>25</formula2>
    </dataValidation>
    <dataValidation type="whole" allowBlank="1" showInputMessage="1" showErrorMessage="1" errorTitle="Chybná hodnota" error="Zadaná hodnota musí být celé nezáporné číslo menší nebo rovno 25." sqref="P28">
      <formula1>0</formula1>
      <formula2>25</formula2>
    </dataValidation>
    <dataValidation type="whole" allowBlank="1" showInputMessage="1" showErrorMessage="1" errorTitle="Chybná hodnota" error="Zadaná hodnota musí být celé nezáporné číslo menší nebo rovno 25." sqref="P29">
      <formula1>0</formula1>
      <formula2>25</formula2>
    </dataValidation>
    <dataValidation type="whole" allowBlank="1" showInputMessage="1" showErrorMessage="1" errorTitle="Chybná hodnota" error="Zadaná hodnota musí být celé nezáporné číslo menší nebo rovno 25." sqref="P30">
      <formula1>0</formula1>
      <formula2>25</formula2>
    </dataValidation>
    <dataValidation type="whole" allowBlank="1" showInputMessage="1" showErrorMessage="1" errorTitle="Chybná hodnota" error="Zadaná hodnota musí být celé nezáporné číslo menší nebo rovno 25." sqref="P31">
      <formula1>0</formula1>
      <formula2>25</formula2>
    </dataValidation>
    <dataValidation type="whole" allowBlank="1" showInputMessage="1" showErrorMessage="1" sqref="A12">
      <formula1>0</formula1>
      <formula2>99999</formula2>
    </dataValidation>
    <dataValidation type="whole" allowBlank="1" showInputMessage="1" showErrorMessage="1" sqref="B12">
      <formula1>0</formula1>
      <formula2>99999</formula2>
    </dataValidation>
    <dataValidation type="whole" allowBlank="1" showInputMessage="1" showErrorMessage="1" sqref="A17">
      <formula1>0</formula1>
      <formula2>99999</formula2>
    </dataValidation>
    <dataValidation type="whole" allowBlank="1" showInputMessage="1" showErrorMessage="1" sqref="B17">
      <formula1>0</formula1>
      <formula2>99999</formula2>
    </dataValidation>
    <dataValidation type="whole" allowBlank="1" showInputMessage="1" showErrorMessage="1" sqref="A22">
      <formula1>0</formula1>
      <formula2>99999</formula2>
    </dataValidation>
    <dataValidation type="whole" allowBlank="1" showInputMessage="1" showErrorMessage="1" sqref="B22">
      <formula1>0</formula1>
      <formula2>99999</formula2>
    </dataValidation>
    <dataValidation type="whole" allowBlank="1" showInputMessage="1" showErrorMessage="1" sqref="A27">
      <formula1>0</formula1>
      <formula2>99999</formula2>
    </dataValidation>
    <dataValidation type="whole" allowBlank="1" showInputMessage="1" showErrorMessage="1" sqref="B27">
      <formula1>0</formula1>
      <formula2>99999</formula2>
    </dataValidation>
    <dataValidation type="whole" allowBlank="1" showInputMessage="1" showErrorMessage="1" sqref="A32">
      <formula1>0</formula1>
      <formula2>99999</formula2>
    </dataValidation>
    <dataValidation type="whole" allowBlank="1" showInputMessage="1" showErrorMessage="1" sqref="B32">
      <formula1>0</formula1>
      <formula2>99999</formula2>
    </dataValidation>
    <dataValidation type="whole" allowBlank="1" showInputMessage="1" showErrorMessage="1" sqref="A37">
      <formula1>0</formula1>
      <formula2>99999</formula2>
    </dataValidation>
    <dataValidation type="whole" allowBlank="1" showInputMessage="1" showErrorMessage="1" sqref="B37">
      <formula1>0</formula1>
      <formula2>99999</formula2>
    </dataValidation>
    <dataValidation type="whole" allowBlank="1" showInputMessage="1" showErrorMessage="1" sqref="K12">
      <formula1>0</formula1>
      <formula2>99999</formula2>
    </dataValidation>
    <dataValidation type="whole" allowBlank="1" showInputMessage="1" showErrorMessage="1" sqref="L12">
      <formula1>0</formula1>
      <formula2>99999</formula2>
    </dataValidation>
    <dataValidation type="whole" allowBlank="1" showInputMessage="1" showErrorMessage="1" sqref="K17">
      <formula1>0</formula1>
      <formula2>99999</formula2>
    </dataValidation>
    <dataValidation type="whole" allowBlank="1" showInputMessage="1" showErrorMessage="1" sqref="L17">
      <formula1>0</formula1>
      <formula2>99999</formula2>
    </dataValidation>
    <dataValidation type="whole" allowBlank="1" showInputMessage="1" showErrorMessage="1" sqref="K22">
      <formula1>0</formula1>
      <formula2>99999</formula2>
    </dataValidation>
    <dataValidation type="whole" allowBlank="1" showInputMessage="1" showErrorMessage="1" sqref="L22">
      <formula1>0</formula1>
      <formula2>99999</formula2>
    </dataValidation>
    <dataValidation type="whole" allowBlank="1" showInputMessage="1" showErrorMessage="1" sqref="K27">
      <formula1>0</formula1>
      <formula2>99999</formula2>
    </dataValidation>
    <dataValidation type="whole" allowBlank="1" showInputMessage="1" showErrorMessage="1" sqref="L27">
      <formula1>0</formula1>
      <formula2>99999</formula2>
    </dataValidation>
    <dataValidation type="whole" allowBlank="1" showInputMessage="1" showErrorMessage="1" sqref="K32">
      <formula1>0</formula1>
      <formula2>99999</formula2>
    </dataValidation>
    <dataValidation type="whole" allowBlank="1" showInputMessage="1" showErrorMessage="1" sqref="L32">
      <formula1>0</formula1>
      <formula2>99999</formula2>
    </dataValidation>
    <dataValidation type="whole" allowBlank="1" showInputMessage="1" showErrorMessage="1" sqref="K37">
      <formula1>0</formula1>
      <formula2>99999</formula2>
    </dataValidation>
    <dataValidation type="whole" allowBlank="1" showInputMessage="1" showErrorMessage="1" sqref="L37">
      <formula1>0</formula1>
      <formula2>99999</formula2>
    </dataValidation>
    <dataValidation type="whole" allowBlank="1" showInputMessage="1" showErrorMessage="1" sqref="D57">
      <formula1>0</formula1>
      <formula2>99999</formula2>
    </dataValidation>
    <dataValidation type="whole" allowBlank="1" showInputMessage="1" showErrorMessage="1" sqref="D58">
      <formula1>0</formula1>
      <formula2>99999</formula2>
    </dataValidation>
    <dataValidation type="whole" allowBlank="1" showInputMessage="1" showErrorMessage="1" sqref="I57">
      <formula1>0</formula1>
      <formula2>99999</formula2>
    </dataValidation>
    <dataValidation type="whole" allowBlank="1" showInputMessage="1" showErrorMessage="1" sqref="I58">
      <formula1>0</formula1>
      <formula2>99999</formula2>
    </dataValidation>
    <dataValidation type="whole" allowBlank="1" showInputMessage="1" showErrorMessage="1" sqref="N57">
      <formula1>0</formula1>
      <formula2>99999</formula2>
    </dataValidation>
    <dataValidation type="whole" allowBlank="1" showInputMessage="1" showErrorMessage="1" sqref="N58">
      <formula1>0</formula1>
      <formula2>99999</formula2>
    </dataValidation>
    <dataValidation type="whole" allowBlank="1" showInputMessage="1" showErrorMessage="1" sqref="S57">
      <formula1>0</formula1>
      <formula2>99999</formula2>
    </dataValidation>
    <dataValidation type="whole" allowBlank="1" showInputMessage="1" showErrorMessage="1" sqref="S58">
      <formula1>0</formula1>
      <formula2>99999</formula2>
    </dataValidation>
    <dataValidation type="whole" allowBlank="1" showInputMessage="1" showErrorMessage="1" sqref="A57">
      <formula1>1</formula1>
      <formula2>200</formula2>
    </dataValidation>
    <dataValidation type="whole" allowBlank="1" showInputMessage="1" showErrorMessage="1" sqref="A58">
      <formula1>1</formula1>
      <formula2>200</formula2>
    </dataValidation>
    <dataValidation type="whole" allowBlank="1" showInputMessage="1" showErrorMessage="1" sqref="K57">
      <formula1>1</formula1>
      <formula2>200</formula2>
    </dataValidation>
    <dataValidation type="whole" allowBlank="1" showInputMessage="1" showErrorMessage="1" sqref="K58">
      <formula1>1</formula1>
      <formula2>200</formula2>
    </dataValidation>
    <dataValidation type="whole" allowBlank="1" showInputMessage="1" showErrorMessage="1" errorTitle="Chybná hodnota" error="Zadaná hodnota musí být celé nezáporné číslo menší nebo rovno 25." sqref="F8">
      <formula1>0</formula1>
      <formula2>25</formula2>
    </dataValidation>
    <dataValidation type="whole" allowBlank="1" showInputMessage="1" showErrorMessage="1" errorTitle="Chybná hodnota" error="Zadaná hodnota musí být celé nezáporné číslo menší nebo rovno 25." sqref="F9">
      <formula1>0</formula1>
      <formula2>25</formula2>
    </dataValidation>
    <dataValidation type="whole" allowBlank="1" showInputMessage="1" showErrorMessage="1" errorTitle="Chybná hodnota" error="Zadaná hodnota musí být celé nezáporné číslo menší nebo rovno 25." sqref="F10">
      <formula1>0</formula1>
      <formula2>25</formula2>
    </dataValidation>
    <dataValidation type="whole" allowBlank="1" showInputMessage="1" showErrorMessage="1" errorTitle="Chybná hodnota" error="Zadaná hodnota musí být celé nezáporné číslo menší nebo rovno 25." sqref="F11">
      <formula1>0</formula1>
      <formula2>25</formula2>
    </dataValidation>
    <dataValidation type="date" allowBlank="1" showInputMessage="1" showErrorMessage="1" sqref="Q1">
      <formula1>36526</formula1>
      <formula2>73050</formula2>
    </dataValidation>
    <dataValidation type="date" allowBlank="1" showInputMessage="1" showErrorMessage="1" sqref="R1">
      <formula1>36526</formula1>
      <formula2>73050</formula2>
    </dataValidation>
    <dataValidation type="date" allowBlank="1" showInputMessage="1" showErrorMessage="1" sqref="S1">
      <formula1>36526</formula1>
      <formula2>73050</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4.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74" customWidth="1"/>
    <col min="2" max="2" width="15.7109375" style="74" customWidth="1"/>
    <col min="3" max="3" width="5.7109375" style="74" customWidth="1"/>
    <col min="4" max="5" width="6.7109375" style="74" customWidth="1"/>
    <col min="6" max="6" width="4.7109375" style="74" customWidth="1"/>
    <col min="7" max="7" width="6.7109375" style="74" customWidth="1"/>
    <col min="8" max="8" width="5.7109375" style="74" customWidth="1"/>
    <col min="9" max="9" width="6.7109375" style="75" customWidth="1"/>
    <col min="10" max="10" width="1.7109375" style="75" customWidth="1"/>
    <col min="11" max="11" width="10.7109375" style="75" customWidth="1"/>
    <col min="12" max="12" width="15.7109375" style="75" customWidth="1"/>
    <col min="13" max="13" width="5.7109375" style="74" customWidth="1"/>
    <col min="14" max="15" width="6.7109375" style="74" customWidth="1"/>
    <col min="16" max="16" width="4.7109375" style="74" customWidth="1"/>
    <col min="17" max="17" width="6.7109375" style="71" customWidth="1"/>
    <col min="18" max="18" width="5.7109375" style="71" customWidth="1"/>
    <col min="19" max="19" width="6.7109375" style="71" customWidth="1"/>
    <col min="20" max="20" width="1.5703125" style="71" customWidth="1"/>
    <col min="21" max="21" width="9.140625" style="73" customWidth="1"/>
    <col min="22" max="22" width="9.140625" style="72" hidden="1" customWidth="1"/>
    <col min="23" max="23" width="6.28515625" style="72" hidden="1" customWidth="1"/>
    <col min="24" max="24" width="21.42578125" style="72" hidden="1" customWidth="1"/>
    <col min="25" max="25" width="16.28515625" style="72" hidden="1" customWidth="1"/>
    <col min="26" max="26" width="28.140625" style="72" hidden="1" customWidth="1"/>
    <col min="27" max="27" width="8.28515625" style="72" hidden="1" customWidth="1"/>
    <col min="28" max="255" width="9.140625" style="71" hidden="1" customWidth="1"/>
    <col min="256" max="16384" width="0" style="71" hidden="1"/>
  </cols>
  <sheetData>
    <row r="1" spans="1:28" ht="40.5" customHeight="1">
      <c r="A1" s="71"/>
      <c r="B1" s="398" t="s">
        <v>397</v>
      </c>
      <c r="C1" s="398"/>
      <c r="D1" s="400" t="s">
        <v>1</v>
      </c>
      <c r="E1" s="400"/>
      <c r="F1" s="400"/>
      <c r="G1" s="400"/>
      <c r="H1" s="400"/>
      <c r="I1" s="400"/>
      <c r="J1" s="71"/>
      <c r="K1" s="262" t="s">
        <v>396</v>
      </c>
      <c r="L1" s="544" t="s">
        <v>112</v>
      </c>
      <c r="M1" s="544"/>
      <c r="N1" s="544"/>
      <c r="O1" s="394" t="s">
        <v>395</v>
      </c>
      <c r="P1" s="394"/>
      <c r="Q1" s="553">
        <v>43369</v>
      </c>
      <c r="R1" s="553"/>
      <c r="S1" s="553"/>
      <c r="V1" s="543"/>
      <c r="W1" s="543"/>
      <c r="X1" s="543"/>
      <c r="Y1" s="543"/>
      <c r="Z1" s="543"/>
      <c r="AA1" s="543"/>
      <c r="AB1" s="261"/>
    </row>
    <row r="2" spans="1:28" ht="9.9499999999999993" customHeight="1" thickBot="1">
      <c r="A2" s="71"/>
      <c r="B2" s="399"/>
      <c r="C2" s="399"/>
      <c r="D2" s="71"/>
      <c r="E2" s="71"/>
      <c r="F2" s="71"/>
      <c r="G2" s="71"/>
      <c r="H2" s="71"/>
      <c r="I2" s="71"/>
      <c r="J2" s="71"/>
      <c r="K2" s="71"/>
      <c r="L2" s="71"/>
      <c r="M2" s="71"/>
      <c r="N2" s="71"/>
      <c r="O2" s="71"/>
      <c r="P2" s="71"/>
    </row>
    <row r="3" spans="1:28" ht="20.100000000000001" customHeight="1" thickBot="1">
      <c r="A3" s="260" t="s">
        <v>6</v>
      </c>
      <c r="B3" s="545" t="s">
        <v>114</v>
      </c>
      <c r="C3" s="546"/>
      <c r="D3" s="546"/>
      <c r="E3" s="546"/>
      <c r="F3" s="546"/>
      <c r="G3" s="546"/>
      <c r="H3" s="546"/>
      <c r="I3" s="547"/>
      <c r="J3" s="71"/>
      <c r="K3" s="260" t="s">
        <v>8</v>
      </c>
      <c r="L3" s="545" t="s">
        <v>85</v>
      </c>
      <c r="M3" s="546"/>
      <c r="N3" s="546"/>
      <c r="O3" s="546"/>
      <c r="P3" s="546"/>
      <c r="Q3" s="546"/>
      <c r="R3" s="546"/>
      <c r="S3" s="547"/>
    </row>
    <row r="4" spans="1:28" ht="5.0999999999999996" customHeight="1">
      <c r="A4" s="71"/>
      <c r="B4" s="71"/>
      <c r="C4" s="71"/>
      <c r="D4" s="71"/>
      <c r="E4" s="71"/>
      <c r="F4" s="71"/>
      <c r="G4" s="71"/>
      <c r="H4" s="71"/>
      <c r="I4" s="71"/>
      <c r="J4" s="71"/>
      <c r="K4" s="71"/>
      <c r="L4" s="71"/>
      <c r="M4" s="71"/>
      <c r="N4" s="71"/>
      <c r="O4" s="71"/>
      <c r="P4" s="71"/>
    </row>
    <row r="5" spans="1:28" ht="12.95" customHeight="1">
      <c r="A5" s="513" t="s">
        <v>10</v>
      </c>
      <c r="B5" s="503"/>
      <c r="C5" s="551" t="s">
        <v>11</v>
      </c>
      <c r="D5" s="548" t="s">
        <v>12</v>
      </c>
      <c r="E5" s="549"/>
      <c r="F5" s="549"/>
      <c r="G5" s="550"/>
      <c r="H5" s="259" t="s">
        <v>19</v>
      </c>
      <c r="I5" s="259" t="s">
        <v>13</v>
      </c>
      <c r="J5" s="71"/>
      <c r="K5" s="513" t="s">
        <v>10</v>
      </c>
      <c r="L5" s="503"/>
      <c r="M5" s="551" t="s">
        <v>11</v>
      </c>
      <c r="N5" s="548" t="s">
        <v>12</v>
      </c>
      <c r="O5" s="549"/>
      <c r="P5" s="549"/>
      <c r="Q5" s="550"/>
      <c r="R5" s="259" t="s">
        <v>19</v>
      </c>
      <c r="S5" s="259" t="s">
        <v>13</v>
      </c>
    </row>
    <row r="6" spans="1:28" ht="12.95" customHeight="1">
      <c r="A6" s="540" t="s">
        <v>14</v>
      </c>
      <c r="B6" s="541"/>
      <c r="C6" s="552"/>
      <c r="D6" s="258" t="s">
        <v>15</v>
      </c>
      <c r="E6" s="257" t="s">
        <v>16</v>
      </c>
      <c r="F6" s="257" t="s">
        <v>17</v>
      </c>
      <c r="G6" s="256" t="s">
        <v>18</v>
      </c>
      <c r="H6" s="255" t="s">
        <v>394</v>
      </c>
      <c r="I6" s="255" t="s">
        <v>20</v>
      </c>
      <c r="J6" s="71"/>
      <c r="K6" s="540" t="s">
        <v>14</v>
      </c>
      <c r="L6" s="541"/>
      <c r="M6" s="552"/>
      <c r="N6" s="258" t="s">
        <v>15</v>
      </c>
      <c r="O6" s="257" t="s">
        <v>16</v>
      </c>
      <c r="P6" s="257" t="s">
        <v>17</v>
      </c>
      <c r="Q6" s="256" t="s">
        <v>18</v>
      </c>
      <c r="R6" s="255" t="s">
        <v>394</v>
      </c>
      <c r="S6" s="255" t="s">
        <v>20</v>
      </c>
    </row>
    <row r="7" spans="1:28" ht="5.0999999999999996" customHeight="1" thickBot="1">
      <c r="C7" s="71"/>
      <c r="D7" s="71"/>
      <c r="E7" s="71"/>
      <c r="F7" s="71"/>
      <c r="G7" s="71"/>
      <c r="H7" s="71"/>
      <c r="I7" s="71"/>
      <c r="J7" s="71"/>
      <c r="K7" s="74"/>
      <c r="L7" s="74"/>
      <c r="M7" s="71"/>
      <c r="N7" s="71"/>
      <c r="O7" s="71"/>
      <c r="P7" s="71"/>
    </row>
    <row r="8" spans="1:28" ht="12.95" customHeight="1" thickTop="1">
      <c r="A8" s="536" t="str">
        <f>DGET('3.vrC-dpC'!$A$106:$E$266,"příjmení",A92:A93)</f>
        <v>WOLF</v>
      </c>
      <c r="B8" s="537"/>
      <c r="C8" s="248" t="s">
        <v>392</v>
      </c>
      <c r="D8" s="253">
        <v>141</v>
      </c>
      <c r="E8" s="252">
        <v>61</v>
      </c>
      <c r="F8" s="252">
        <v>3</v>
      </c>
      <c r="G8" s="251">
        <f>IF(ISBLANK(D8),"",D8+E8)</f>
        <v>202</v>
      </c>
      <c r="H8" s="244">
        <f>IF(ISNUMBER(G8),IF(G8&gt;Q8,1,IF(G8=Q8,0.5,0)),"")</f>
        <v>0</v>
      </c>
      <c r="I8" s="254" t="s">
        <v>393</v>
      </c>
      <c r="J8" s="71"/>
      <c r="K8" s="536" t="str">
        <f>DGET('3.vrC-dpC'!$A$106:$E$266,"příjmení",K92:K93)</f>
        <v>MÁLEK</v>
      </c>
      <c r="L8" s="537"/>
      <c r="M8" s="248" t="s">
        <v>392</v>
      </c>
      <c r="N8" s="253">
        <v>146</v>
      </c>
      <c r="O8" s="252">
        <v>59</v>
      </c>
      <c r="P8" s="252">
        <v>5</v>
      </c>
      <c r="Q8" s="251">
        <f>IF(ISBLANK(N8),"",N8+O8)</f>
        <v>205</v>
      </c>
      <c r="R8" s="244">
        <f>IF(ISNUMBER(Q8),IF(G8&lt;Q8,1,IF(G8=Q8,0.5,0)),"")</f>
        <v>1</v>
      </c>
      <c r="S8" s="238"/>
    </row>
    <row r="9" spans="1:28" ht="12.95" customHeight="1" thickBot="1">
      <c r="A9" s="530"/>
      <c r="B9" s="531"/>
      <c r="C9" s="243" t="s">
        <v>391</v>
      </c>
      <c r="D9" s="242">
        <v>148</v>
      </c>
      <c r="E9" s="241">
        <v>69</v>
      </c>
      <c r="F9" s="241">
        <v>2</v>
      </c>
      <c r="G9" s="240">
        <f>IF(ISBLANK(D9),"",D9+E9)</f>
        <v>217</v>
      </c>
      <c r="H9" s="239">
        <f>IF(ISNUMBER(G9),IF(G9&gt;Q9,1,IF(G9=Q9,0.5,0)),"")</f>
        <v>1</v>
      </c>
      <c r="I9" s="250">
        <f>IF(COUNT(Q12),SUM(G12-Q12),"")</f>
        <v>37</v>
      </c>
      <c r="J9" s="71"/>
      <c r="K9" s="530"/>
      <c r="L9" s="531"/>
      <c r="M9" s="243" t="s">
        <v>391</v>
      </c>
      <c r="N9" s="242">
        <v>125</v>
      </c>
      <c r="O9" s="241">
        <v>52</v>
      </c>
      <c r="P9" s="241">
        <v>5</v>
      </c>
      <c r="Q9" s="240">
        <f>IF(ISBLANK(N9),"",N9+O9)</f>
        <v>177</v>
      </c>
      <c r="R9" s="239">
        <f>IF(ISNUMBER(Q9),IF(G9&lt;Q9,1,IF(G9=Q9,0.5,0)),"")</f>
        <v>0</v>
      </c>
      <c r="S9" s="238"/>
    </row>
    <row r="10" spans="1:28" ht="9.9499999999999993" customHeight="1" thickTop="1">
      <c r="A10" s="524" t="str">
        <f>DGET('3.vrC-dpC'!$A$106:$E$266,"jméno",A92:A93)</f>
        <v>Karel</v>
      </c>
      <c r="B10" s="525"/>
      <c r="C10" s="237"/>
      <c r="D10" s="236"/>
      <c r="E10" s="236"/>
      <c r="F10" s="236"/>
      <c r="G10" s="236"/>
      <c r="H10" s="236"/>
      <c r="I10" s="235"/>
      <c r="J10" s="71"/>
      <c r="K10" s="524" t="str">
        <f>DGET('3.vrC-dpC'!$A$106:$E$266,"jméno",K92:K93)</f>
        <v>Miroslav</v>
      </c>
      <c r="L10" s="525"/>
      <c r="M10" s="237"/>
      <c r="N10" s="236"/>
      <c r="O10" s="236"/>
      <c r="P10" s="236"/>
      <c r="Q10" s="236"/>
      <c r="R10" s="236"/>
      <c r="S10" s="235"/>
    </row>
    <row r="11" spans="1:28" ht="9.9499999999999993" customHeight="1" thickBot="1">
      <c r="A11" s="526"/>
      <c r="B11" s="527"/>
      <c r="C11" s="234"/>
      <c r="D11" s="233"/>
      <c r="E11" s="233"/>
      <c r="F11" s="233"/>
      <c r="G11" s="232"/>
      <c r="H11" s="232"/>
      <c r="I11" s="532">
        <f>IF(ISNUMBER(G12),IF(G12&gt;Q12,1,IF(G12=Q12,0.5,0)),"")</f>
        <v>1</v>
      </c>
      <c r="J11" s="71"/>
      <c r="K11" s="526"/>
      <c r="L11" s="527"/>
      <c r="M11" s="234"/>
      <c r="N11" s="233"/>
      <c r="O11" s="233"/>
      <c r="P11" s="233"/>
      <c r="Q11" s="232"/>
      <c r="R11" s="232"/>
      <c r="S11" s="532">
        <f>IF(ISNUMBER(Q12),IF(G12&lt;Q12,1,IF(G12=Q12,0.5,0)),"")</f>
        <v>0</v>
      </c>
    </row>
    <row r="12" spans="1:28" ht="15.95" customHeight="1" thickBot="1">
      <c r="A12" s="538">
        <v>13850</v>
      </c>
      <c r="B12" s="539"/>
      <c r="C12" s="231" t="s">
        <v>18</v>
      </c>
      <c r="D12" s="230">
        <f>IF(ISNUMBER(D8),SUM(D8:D11),"")</f>
        <v>289</v>
      </c>
      <c r="E12" s="229">
        <f>IF(ISNUMBER(E8),SUM(E8:E11),"")</f>
        <v>130</v>
      </c>
      <c r="F12" s="228">
        <f>IF(ISNUMBER(F8),SUM(F8:F11),"")</f>
        <v>5</v>
      </c>
      <c r="G12" s="227">
        <f>IF(ISNUMBER(G8),SUM(G8:G11),"")</f>
        <v>419</v>
      </c>
      <c r="H12" s="226">
        <f>IF(ISNUMBER($G12),SUM(H8:H11),"")</f>
        <v>1</v>
      </c>
      <c r="I12" s="533"/>
      <c r="J12" s="71"/>
      <c r="K12" s="554">
        <v>782</v>
      </c>
      <c r="L12" s="529"/>
      <c r="M12" s="231" t="s">
        <v>18</v>
      </c>
      <c r="N12" s="230">
        <f>IF(ISNUMBER(N8),SUM(N8:N11),"")</f>
        <v>271</v>
      </c>
      <c r="O12" s="229">
        <f>IF(ISNUMBER(O8),SUM(O8:O11),"")</f>
        <v>111</v>
      </c>
      <c r="P12" s="228">
        <f>IF(ISNUMBER(P8),SUM(P8:P11),"")</f>
        <v>10</v>
      </c>
      <c r="Q12" s="227">
        <f>IF(ISNUMBER(Q8),SUM(Q8:Q11),"")</f>
        <v>382</v>
      </c>
      <c r="R12" s="226">
        <f>IF(ISNUMBER($Q12),SUM(R7:R11),"")</f>
        <v>1</v>
      </c>
      <c r="S12" s="533"/>
    </row>
    <row r="13" spans="1:28" ht="12.95" customHeight="1" thickTop="1">
      <c r="A13" s="536" t="str">
        <f>DGET('3.vrC-dpC'!$A$106:$E$266,"příjmení",A94:A95)</f>
        <v>VILÍMOVSKÝ</v>
      </c>
      <c r="B13" s="537"/>
      <c r="C13" s="248" t="s">
        <v>392</v>
      </c>
      <c r="D13" s="247">
        <v>135</v>
      </c>
      <c r="E13" s="246">
        <v>44</v>
      </c>
      <c r="F13" s="246">
        <v>7</v>
      </c>
      <c r="G13" s="245">
        <f>IF(ISBLANK(D13),"",D13+E13)</f>
        <v>179</v>
      </c>
      <c r="H13" s="244">
        <f>IF(ISNUMBER(G13),IF(G13&gt;Q13,1,IF(G13=Q13,0.5,0)),"")</f>
        <v>0.5</v>
      </c>
      <c r="I13" s="534">
        <f>IF(COUNT(Q17),SUM(I9+G17-Q17),"")</f>
        <v>4</v>
      </c>
      <c r="J13" s="71"/>
      <c r="K13" s="536" t="str">
        <f>DGET('3.vrC-dpC'!$A$106:$E$266,"příjmení",K94:K95)</f>
        <v>MICHÁLEK</v>
      </c>
      <c r="L13" s="537"/>
      <c r="M13" s="248" t="s">
        <v>392</v>
      </c>
      <c r="N13" s="247">
        <v>127</v>
      </c>
      <c r="O13" s="246">
        <v>52</v>
      </c>
      <c r="P13" s="246">
        <v>6</v>
      </c>
      <c r="Q13" s="245">
        <f>IF(ISBLANK(N13),"",N13+O13)</f>
        <v>179</v>
      </c>
      <c r="R13" s="244">
        <f>IF(ISNUMBER(Q13),IF(G13&lt;Q13,1,IF(G13=Q13,0.5,0)),"")</f>
        <v>0.5</v>
      </c>
      <c r="S13" s="238"/>
    </row>
    <row r="14" spans="1:28" ht="12.95" customHeight="1" thickBot="1">
      <c r="A14" s="530"/>
      <c r="B14" s="531"/>
      <c r="C14" s="243" t="s">
        <v>391</v>
      </c>
      <c r="D14" s="242">
        <v>120</v>
      </c>
      <c r="E14" s="241">
        <v>43</v>
      </c>
      <c r="F14" s="241">
        <v>14</v>
      </c>
      <c r="G14" s="240">
        <f>IF(ISBLANK(D14),"",D14+E14)</f>
        <v>163</v>
      </c>
      <c r="H14" s="239">
        <f>IF(ISNUMBER(G14),IF(G14&gt;Q14,1,IF(G14=Q14,0.5,0)),"")</f>
        <v>0</v>
      </c>
      <c r="I14" s="535"/>
      <c r="J14" s="71"/>
      <c r="K14" s="530"/>
      <c r="L14" s="531"/>
      <c r="M14" s="243" t="s">
        <v>391</v>
      </c>
      <c r="N14" s="242">
        <v>134</v>
      </c>
      <c r="O14" s="241">
        <v>62</v>
      </c>
      <c r="P14" s="241">
        <v>5</v>
      </c>
      <c r="Q14" s="240">
        <f>IF(ISBLANK(N14),"",N14+O14)</f>
        <v>196</v>
      </c>
      <c r="R14" s="239">
        <f>IF(ISNUMBER(Q14),IF(G14&lt;Q14,1,IF(G14=Q14,0.5,0)),"")</f>
        <v>1</v>
      </c>
      <c r="S14" s="238"/>
    </row>
    <row r="15" spans="1:28" ht="9.9499999999999993" customHeight="1" thickTop="1">
      <c r="A15" s="524" t="str">
        <f>DGET('3.vrC-dpC'!$A$106:$E$266,"jméno",A94:A95)</f>
        <v>Jiří</v>
      </c>
      <c r="B15" s="525"/>
      <c r="C15" s="237"/>
      <c r="D15" s="236"/>
      <c r="E15" s="236"/>
      <c r="F15" s="236"/>
      <c r="G15" s="236"/>
      <c r="H15" s="236"/>
      <c r="I15" s="235"/>
      <c r="J15" s="71"/>
      <c r="K15" s="524" t="str">
        <f>DGET('3.vrC-dpC'!$A$106:$E$266,"jméno",K94:K95)</f>
        <v>Jaroslav</v>
      </c>
      <c r="L15" s="525"/>
      <c r="M15" s="237"/>
      <c r="N15" s="236"/>
      <c r="O15" s="236"/>
      <c r="P15" s="236"/>
      <c r="Q15" s="236"/>
      <c r="R15" s="236"/>
      <c r="S15" s="235"/>
    </row>
    <row r="16" spans="1:28" ht="9.9499999999999993" customHeight="1" thickBot="1">
      <c r="A16" s="526"/>
      <c r="B16" s="527"/>
      <c r="C16" s="234"/>
      <c r="D16" s="233"/>
      <c r="E16" s="233"/>
      <c r="F16" s="233"/>
      <c r="G16" s="232"/>
      <c r="H16" s="232"/>
      <c r="I16" s="532">
        <f>IF(ISNUMBER(G17),IF(G17&gt;Q17,1,IF(G17=Q17,0.5,0)),"")</f>
        <v>0</v>
      </c>
      <c r="J16" s="71"/>
      <c r="K16" s="526"/>
      <c r="L16" s="527"/>
      <c r="M16" s="234"/>
      <c r="N16" s="233"/>
      <c r="O16" s="233"/>
      <c r="P16" s="233"/>
      <c r="Q16" s="232"/>
      <c r="R16" s="232"/>
      <c r="S16" s="532">
        <f>IF(ISNUMBER(Q17),IF(G17&lt;Q17,1,IF(G17=Q17,0.5,0)),"")</f>
        <v>1</v>
      </c>
    </row>
    <row r="17" spans="1:19" s="71" customFormat="1" ht="15.95" customHeight="1" thickBot="1">
      <c r="A17" s="538">
        <v>1372</v>
      </c>
      <c r="B17" s="539"/>
      <c r="C17" s="231" t="s">
        <v>18</v>
      </c>
      <c r="D17" s="230">
        <f>IF(ISNUMBER(D13),SUM(D13:D16),"")</f>
        <v>255</v>
      </c>
      <c r="E17" s="229">
        <f>IF(ISNUMBER(E13),SUM(E13:E16),"")</f>
        <v>87</v>
      </c>
      <c r="F17" s="228">
        <f>IF(ISNUMBER(F13),SUM(F13:F16),"")</f>
        <v>21</v>
      </c>
      <c r="G17" s="227">
        <f>IF(ISNUMBER(G13),SUM(G13:G16),"")</f>
        <v>342</v>
      </c>
      <c r="H17" s="226">
        <f>IF(ISNUMBER($G17),SUM(H13:H16),"")</f>
        <v>0.5</v>
      </c>
      <c r="I17" s="533"/>
      <c r="K17" s="528">
        <v>14500</v>
      </c>
      <c r="L17" s="529"/>
      <c r="M17" s="231" t="s">
        <v>18</v>
      </c>
      <c r="N17" s="230">
        <f>IF(ISNUMBER(N13),SUM(N13:N16),"")</f>
        <v>261</v>
      </c>
      <c r="O17" s="229">
        <f>IF(ISNUMBER(O13),SUM(O13:O16),"")</f>
        <v>114</v>
      </c>
      <c r="P17" s="228">
        <f>IF(ISNUMBER(P13),SUM(P13:P16),"")</f>
        <v>11</v>
      </c>
      <c r="Q17" s="227">
        <f>IF(ISNUMBER(Q13),SUM(Q13:Q16),"")</f>
        <v>375</v>
      </c>
      <c r="R17" s="226">
        <f>IF(ISNUMBER($Q17),SUM(R13:R16),"")</f>
        <v>1.5</v>
      </c>
      <c r="S17" s="533"/>
    </row>
    <row r="18" spans="1:19" s="71" customFormat="1" ht="12.95" customHeight="1" thickTop="1">
      <c r="A18" s="536" t="str">
        <f>DGET('3.vrC-dpC'!$A$106:$E$266,"příjmení",A96:A97)</f>
        <v>STRNAD</v>
      </c>
      <c r="B18" s="537"/>
      <c r="C18" s="248" t="s">
        <v>392</v>
      </c>
      <c r="D18" s="247">
        <v>138</v>
      </c>
      <c r="E18" s="246">
        <v>54</v>
      </c>
      <c r="F18" s="246">
        <v>3</v>
      </c>
      <c r="G18" s="245">
        <f>IF(ISBLANK(D18),"",D18+E18)</f>
        <v>192</v>
      </c>
      <c r="H18" s="244">
        <f>IF(ISNUMBER(G18),IF(G18&gt;Q18,1,IF(G18=Q18,0.5,0)),"")</f>
        <v>0</v>
      </c>
      <c r="I18" s="534">
        <f>IF(COUNT(Q22),SUM(I13+G22-Q22),"")</f>
        <v>-17</v>
      </c>
      <c r="K18" s="536" t="str">
        <f>DGET('3.vrC-dpC'!$A$106:$E$266,"příjmení",K96:K97)</f>
        <v xml:space="preserve">ŠVARCOVÁ </v>
      </c>
      <c r="L18" s="537"/>
      <c r="M18" s="248" t="s">
        <v>392</v>
      </c>
      <c r="N18" s="247">
        <v>133</v>
      </c>
      <c r="O18" s="246">
        <v>61</v>
      </c>
      <c r="P18" s="246">
        <v>3</v>
      </c>
      <c r="Q18" s="245">
        <f>IF(ISBLANK(N18),"",N18+O18)</f>
        <v>194</v>
      </c>
      <c r="R18" s="244">
        <f>IF(ISNUMBER(Q18),IF(G18&lt;Q18,1,IF(G18=Q18,0.5,0)),"")</f>
        <v>1</v>
      </c>
      <c r="S18" s="238"/>
    </row>
    <row r="19" spans="1:19" s="71" customFormat="1" ht="12.95" customHeight="1" thickBot="1">
      <c r="A19" s="530"/>
      <c r="B19" s="531"/>
      <c r="C19" s="243" t="s">
        <v>391</v>
      </c>
      <c r="D19" s="242">
        <v>142</v>
      </c>
      <c r="E19" s="241">
        <v>63</v>
      </c>
      <c r="F19" s="241">
        <v>6</v>
      </c>
      <c r="G19" s="240">
        <f>IF(ISBLANK(D19),"",D19+E19)</f>
        <v>205</v>
      </c>
      <c r="H19" s="239">
        <f>IF(ISNUMBER(G19),IF(G19&gt;Q19,1,IF(G19=Q19,0.5,0)),"")</f>
        <v>0</v>
      </c>
      <c r="I19" s="535"/>
      <c r="K19" s="530"/>
      <c r="L19" s="531"/>
      <c r="M19" s="243" t="s">
        <v>391</v>
      </c>
      <c r="N19" s="242">
        <v>136</v>
      </c>
      <c r="O19" s="241">
        <v>88</v>
      </c>
      <c r="P19" s="241">
        <v>1</v>
      </c>
      <c r="Q19" s="240">
        <f>IF(ISBLANK(N19),"",N19+O19)</f>
        <v>224</v>
      </c>
      <c r="R19" s="239">
        <f>IF(ISNUMBER(Q19),IF(G19&lt;Q19,1,IF(G19=Q19,0.5,0)),"")</f>
        <v>1</v>
      </c>
      <c r="S19" s="238"/>
    </row>
    <row r="20" spans="1:19" s="71" customFormat="1" ht="9.9499999999999993" customHeight="1" thickTop="1">
      <c r="A20" s="524" t="str">
        <f>DGET('3.vrC-dpC'!$A$106:$E$266,"jméno",A96:A97)</f>
        <v>Vladimír</v>
      </c>
      <c r="B20" s="525"/>
      <c r="C20" s="237"/>
      <c r="D20" s="236"/>
      <c r="E20" s="236"/>
      <c r="F20" s="236"/>
      <c r="G20" s="236"/>
      <c r="H20" s="236"/>
      <c r="I20" s="235"/>
      <c r="K20" s="524" t="str">
        <f>DGET('3.vrC-dpC'!$A$106:$E$266,"jméno",K96:K97)</f>
        <v>Petra</v>
      </c>
      <c r="L20" s="525"/>
      <c r="M20" s="237"/>
      <c r="N20" s="236"/>
      <c r="O20" s="236"/>
      <c r="P20" s="236"/>
      <c r="Q20" s="236"/>
      <c r="R20" s="236"/>
      <c r="S20" s="235"/>
    </row>
    <row r="21" spans="1:19" s="71" customFormat="1" ht="9.9499999999999993" customHeight="1" thickBot="1">
      <c r="A21" s="526"/>
      <c r="B21" s="527"/>
      <c r="C21" s="234"/>
      <c r="D21" s="233"/>
      <c r="E21" s="233"/>
      <c r="F21" s="233"/>
      <c r="G21" s="232"/>
      <c r="H21" s="232"/>
      <c r="I21" s="532">
        <f>IF(ISNUMBER(G22),IF(G22&gt;Q22,1,IF(G22=Q22,0.5,0)),"")</f>
        <v>0</v>
      </c>
      <c r="K21" s="526"/>
      <c r="L21" s="527"/>
      <c r="M21" s="234"/>
      <c r="N21" s="233"/>
      <c r="O21" s="233"/>
      <c r="P21" s="233"/>
      <c r="Q21" s="232"/>
      <c r="R21" s="232"/>
      <c r="S21" s="532">
        <f>IF(ISNUMBER(Q22),IF(G22&lt;Q22,1,IF(G22=Q22,0.5,0)),"")</f>
        <v>1</v>
      </c>
    </row>
    <row r="22" spans="1:19" s="71" customFormat="1" ht="15.95" customHeight="1" thickBot="1">
      <c r="A22" s="528">
        <v>1366</v>
      </c>
      <c r="B22" s="542"/>
      <c r="C22" s="231" t="s">
        <v>18</v>
      </c>
      <c r="D22" s="230">
        <f>IF(ISNUMBER(D18),SUM(D18:D21),"")</f>
        <v>280</v>
      </c>
      <c r="E22" s="229">
        <f>IF(ISNUMBER(E18),SUM(E18:E21),"")</f>
        <v>117</v>
      </c>
      <c r="F22" s="228">
        <f>IF(ISNUMBER(F18),SUM(F18:F21),"")</f>
        <v>9</v>
      </c>
      <c r="G22" s="227">
        <f>IF(ISNUMBER(G18),SUM(G18:G21),"")</f>
        <v>397</v>
      </c>
      <c r="H22" s="226">
        <f>IF(ISNUMBER($G22),SUM(H18:H21),"")</f>
        <v>0</v>
      </c>
      <c r="I22" s="533"/>
      <c r="K22" s="528">
        <v>14518</v>
      </c>
      <c r="L22" s="529"/>
      <c r="M22" s="231" t="s">
        <v>18</v>
      </c>
      <c r="N22" s="230">
        <f>IF(ISNUMBER(N18),SUM(N18:N21),"")</f>
        <v>269</v>
      </c>
      <c r="O22" s="229">
        <f>IF(ISNUMBER(O18),SUM(O18:O21),"")</f>
        <v>149</v>
      </c>
      <c r="P22" s="228">
        <f>IF(ISNUMBER(P18),SUM(P18:P21),"")</f>
        <v>4</v>
      </c>
      <c r="Q22" s="227">
        <f>IF(ISNUMBER(Q18),SUM(Q18:Q21),"")</f>
        <v>418</v>
      </c>
      <c r="R22" s="226">
        <f>IF(ISNUMBER($Q22),SUM(R18:R21),"")</f>
        <v>2</v>
      </c>
      <c r="S22" s="533"/>
    </row>
    <row r="23" spans="1:19" s="71" customFormat="1" ht="12.95" customHeight="1" thickTop="1">
      <c r="A23" s="536" t="str">
        <f>DGET('3.vrC-dpC'!$A$106:$E$266,"příjmení",A98:A99)</f>
        <v>MYŠIČKOVÁ</v>
      </c>
      <c r="B23" s="537"/>
      <c r="C23" s="248" t="s">
        <v>392</v>
      </c>
      <c r="D23" s="247">
        <v>126</v>
      </c>
      <c r="E23" s="246">
        <v>30</v>
      </c>
      <c r="F23" s="246">
        <v>11</v>
      </c>
      <c r="G23" s="245">
        <f>IF(ISBLANK(D23),"",D23+E23)</f>
        <v>156</v>
      </c>
      <c r="H23" s="244">
        <f>IF(ISNUMBER(G23),IF(G23&gt;Q23,1,IF(G23=Q23,0.5,0)),"")</f>
        <v>0</v>
      </c>
      <c r="I23" s="534">
        <f>IF(COUNT(Q27),SUM(I18+G27-Q27),"")</f>
        <v>-36</v>
      </c>
      <c r="K23" s="536" t="str">
        <f>DGET('3.vrC-dpC'!$A$106:$E$266,"příjmení",K98:K99)</f>
        <v>SVOZÍLEK</v>
      </c>
      <c r="L23" s="537"/>
      <c r="M23" s="248" t="s">
        <v>392</v>
      </c>
      <c r="N23" s="247">
        <v>141</v>
      </c>
      <c r="O23" s="246">
        <v>53</v>
      </c>
      <c r="P23" s="246">
        <v>5</v>
      </c>
      <c r="Q23" s="245">
        <f>IF(ISBLANK(N23),"",N23+O23)</f>
        <v>194</v>
      </c>
      <c r="R23" s="244">
        <f>IF(ISNUMBER(Q23),IF(G23&lt;Q23,1,IF(G23=Q23,0.5,0)),"")</f>
        <v>1</v>
      </c>
      <c r="S23" s="238"/>
    </row>
    <row r="24" spans="1:19" s="71" customFormat="1" ht="12.95" customHeight="1" thickBot="1">
      <c r="A24" s="530"/>
      <c r="B24" s="531"/>
      <c r="C24" s="243" t="s">
        <v>391</v>
      </c>
      <c r="D24" s="242">
        <v>157</v>
      </c>
      <c r="E24" s="241">
        <v>59</v>
      </c>
      <c r="F24" s="241">
        <v>4</v>
      </c>
      <c r="G24" s="240">
        <f>IF(ISBLANK(D24),"",D24+E24)</f>
        <v>216</v>
      </c>
      <c r="H24" s="239">
        <f>IF(ISNUMBER(G24),IF(G24&gt;Q24,1,IF(G24=Q24,0.5,0)),"")</f>
        <v>1</v>
      </c>
      <c r="I24" s="535"/>
      <c r="K24" s="530"/>
      <c r="L24" s="531"/>
      <c r="M24" s="243" t="s">
        <v>391</v>
      </c>
      <c r="N24" s="242">
        <v>147</v>
      </c>
      <c r="O24" s="241">
        <v>50</v>
      </c>
      <c r="P24" s="241">
        <v>9</v>
      </c>
      <c r="Q24" s="240">
        <f>IF(ISBLANK(N24),"",N24+O24)</f>
        <v>197</v>
      </c>
      <c r="R24" s="239">
        <f>IF(ISNUMBER(Q24),IF(G24&lt;Q24,1,IF(G24=Q24,0.5,0)),"")</f>
        <v>0</v>
      </c>
      <c r="S24" s="238"/>
    </row>
    <row r="25" spans="1:19" s="71" customFormat="1" ht="9.9499999999999993" customHeight="1" thickTop="1">
      <c r="A25" s="524" t="str">
        <f>DGET('3.vrC-dpC'!$A$106:$E$266,"jméno",A98:A99)</f>
        <v>Jana</v>
      </c>
      <c r="B25" s="525"/>
      <c r="C25" s="249"/>
      <c r="D25" s="236"/>
      <c r="E25" s="236"/>
      <c r="F25" s="236"/>
      <c r="G25" s="236"/>
      <c r="H25" s="236"/>
      <c r="I25" s="235"/>
      <c r="K25" s="524" t="str">
        <f>DGET('3.vrC-dpC'!$A$106:$E$266,"jméno",K98:K99)</f>
        <v>Jiří</v>
      </c>
      <c r="L25" s="525"/>
      <c r="M25" s="237"/>
      <c r="N25" s="236"/>
      <c r="O25" s="236"/>
      <c r="P25" s="236"/>
      <c r="Q25" s="236"/>
      <c r="R25" s="236"/>
      <c r="S25" s="235"/>
    </row>
    <row r="26" spans="1:19" s="71" customFormat="1" ht="9.9499999999999993" customHeight="1" thickBot="1">
      <c r="A26" s="526"/>
      <c r="B26" s="527"/>
      <c r="C26" s="234"/>
      <c r="D26" s="233"/>
      <c r="E26" s="233"/>
      <c r="F26" s="233"/>
      <c r="G26" s="232"/>
      <c r="H26" s="232"/>
      <c r="I26" s="532">
        <f>IF(ISNUMBER(G27),IF(G27&gt;Q27,1,IF(G27=Q27,0.5,0)),"")</f>
        <v>0</v>
      </c>
      <c r="K26" s="526"/>
      <c r="L26" s="527"/>
      <c r="M26" s="234"/>
      <c r="N26" s="233"/>
      <c r="O26" s="233"/>
      <c r="P26" s="233"/>
      <c r="Q26" s="232"/>
      <c r="R26" s="232"/>
      <c r="S26" s="532">
        <f>IF(ISNUMBER(Q27),IF(G27&lt;Q27,1,IF(G27=Q27,0.5,0)),"")</f>
        <v>1</v>
      </c>
    </row>
    <row r="27" spans="1:19" s="71" customFormat="1" ht="15.95" customHeight="1" thickBot="1">
      <c r="A27" s="528">
        <v>823</v>
      </c>
      <c r="B27" s="542"/>
      <c r="C27" s="231" t="s">
        <v>18</v>
      </c>
      <c r="D27" s="230">
        <f>IF(ISNUMBER(D23),SUM(D23:D26),"")</f>
        <v>283</v>
      </c>
      <c r="E27" s="229">
        <f>IF(ISNUMBER(E23),SUM(E23:E26),"")</f>
        <v>89</v>
      </c>
      <c r="F27" s="228">
        <f>IF(ISNUMBER(F23),SUM(F23:F26),"")</f>
        <v>15</v>
      </c>
      <c r="G27" s="227">
        <f>IF(ISNUMBER(G23),SUM(G23:G26),"")</f>
        <v>372</v>
      </c>
      <c r="H27" s="226">
        <f>IF(ISNUMBER($G27),SUM(H23:H26),"")</f>
        <v>1</v>
      </c>
      <c r="I27" s="533"/>
      <c r="K27" s="528">
        <v>14372</v>
      </c>
      <c r="L27" s="529"/>
      <c r="M27" s="231" t="s">
        <v>18</v>
      </c>
      <c r="N27" s="230">
        <f>IF(ISNUMBER(N23),SUM(N23:N26),"")</f>
        <v>288</v>
      </c>
      <c r="O27" s="229">
        <f>IF(ISNUMBER(O23),SUM(O23:O26),"")</f>
        <v>103</v>
      </c>
      <c r="P27" s="228">
        <f>IF(ISNUMBER(P23),SUM(P23:P26),"")</f>
        <v>14</v>
      </c>
      <c r="Q27" s="227">
        <f>IF(ISNUMBER(Q23),SUM(Q23:Q26),"")</f>
        <v>391</v>
      </c>
      <c r="R27" s="226">
        <f>IF(ISNUMBER($Q27),SUM(R23:R26),"")</f>
        <v>1</v>
      </c>
      <c r="S27" s="533"/>
    </row>
    <row r="28" spans="1:19" s="71" customFormat="1" ht="12.95" customHeight="1" thickTop="1">
      <c r="A28" s="536" t="str">
        <f>DGET('3.vrC-dpC'!$A$106:$E$266,"příjmení",A100:A101)</f>
        <v>BĚLOHLÁVEK</v>
      </c>
      <c r="B28" s="537"/>
      <c r="C28" s="248" t="s">
        <v>392</v>
      </c>
      <c r="D28" s="247">
        <v>127</v>
      </c>
      <c r="E28" s="246">
        <v>44</v>
      </c>
      <c r="F28" s="246">
        <v>4</v>
      </c>
      <c r="G28" s="245">
        <f>IF(ISBLANK(D28),"",D28+E28)</f>
        <v>171</v>
      </c>
      <c r="H28" s="244">
        <f>IF(ISNUMBER(G28),IF(G28&gt;Q28,1,IF(G28=Q28,0.5,0)),"")</f>
        <v>1</v>
      </c>
      <c r="I28" s="534">
        <f>IF(COUNT(Q32),SUM(I23+G32-Q32),"")</f>
        <v>11</v>
      </c>
      <c r="K28" s="530" t="str">
        <f>DGET('3.vrC-dpC'!$A$106:$E$266,"příjmení",K100:K101)</f>
        <v>HNÁTEK</v>
      </c>
      <c r="L28" s="531"/>
      <c r="M28" s="248" t="s">
        <v>392</v>
      </c>
      <c r="N28" s="247">
        <v>104</v>
      </c>
      <c r="O28" s="246">
        <v>34</v>
      </c>
      <c r="P28" s="246">
        <v>9</v>
      </c>
      <c r="Q28" s="245">
        <f>IF(ISBLANK(N28),"",N28+O28)</f>
        <v>138</v>
      </c>
      <c r="R28" s="244">
        <f>IF(ISNUMBER(Q28),IF(G28&lt;Q28,1,IF(G28=Q28,0.5,0)),"")</f>
        <v>0</v>
      </c>
      <c r="S28" s="238"/>
    </row>
    <row r="29" spans="1:19" s="71" customFormat="1" ht="12.95" customHeight="1" thickBot="1">
      <c r="A29" s="530"/>
      <c r="B29" s="531"/>
      <c r="C29" s="243" t="s">
        <v>391</v>
      </c>
      <c r="D29" s="242">
        <v>128</v>
      </c>
      <c r="E29" s="241">
        <v>53</v>
      </c>
      <c r="F29" s="241">
        <v>7</v>
      </c>
      <c r="G29" s="240">
        <f>IF(ISBLANK(D29),"",D29+E29)</f>
        <v>181</v>
      </c>
      <c r="H29" s="239">
        <f>IF(ISNUMBER(G29),IF(G29&gt;Q29,1,IF(G29=Q29,0.5,0)),"")</f>
        <v>1</v>
      </c>
      <c r="I29" s="535"/>
      <c r="K29" s="530"/>
      <c r="L29" s="531"/>
      <c r="M29" s="243" t="s">
        <v>391</v>
      </c>
      <c r="N29" s="242">
        <v>120</v>
      </c>
      <c r="O29" s="241">
        <v>47</v>
      </c>
      <c r="P29" s="241">
        <v>6</v>
      </c>
      <c r="Q29" s="240">
        <f>IF(ISBLANK(N29),"",N29+O29)</f>
        <v>167</v>
      </c>
      <c r="R29" s="239">
        <f>IF(ISNUMBER(Q29),IF(G29&lt;Q29,1,IF(G29=Q29,0.5,0)),"")</f>
        <v>0</v>
      </c>
      <c r="S29" s="238"/>
    </row>
    <row r="30" spans="1:19" s="71" customFormat="1" ht="9.9499999999999993" customHeight="1" thickTop="1">
      <c r="A30" s="524" t="str">
        <f>DGET('3.vrC-dpC'!$A$106:$E$266,"jméno",A100:A101)</f>
        <v>Jaroslav</v>
      </c>
      <c r="B30" s="525"/>
      <c r="C30" s="237"/>
      <c r="D30" s="236"/>
      <c r="E30" s="236"/>
      <c r="F30" s="236"/>
      <c r="G30" s="236"/>
      <c r="H30" s="236"/>
      <c r="I30" s="235"/>
      <c r="K30" s="524" t="str">
        <f>DGET('3.vrC-dpC'!$A$106:$E$266,"jméno",K100:K101)</f>
        <v>Karel ml.</v>
      </c>
      <c r="L30" s="525"/>
      <c r="M30" s="237"/>
      <c r="N30" s="236"/>
      <c r="O30" s="236"/>
      <c r="P30" s="236"/>
      <c r="Q30" s="236"/>
      <c r="R30" s="236"/>
      <c r="S30" s="235"/>
    </row>
    <row r="31" spans="1:19" s="71" customFormat="1" ht="9.9499999999999993" customHeight="1" thickBot="1">
      <c r="A31" s="526"/>
      <c r="B31" s="527"/>
      <c r="C31" s="234"/>
      <c r="D31" s="233"/>
      <c r="E31" s="233"/>
      <c r="F31" s="233"/>
      <c r="G31" s="232"/>
      <c r="H31" s="232"/>
      <c r="I31" s="532">
        <f>IF(ISNUMBER(G32),IF(G32&gt;Q32,1,IF(G32=Q32,0.5,0)),"")</f>
        <v>1</v>
      </c>
      <c r="K31" s="526"/>
      <c r="L31" s="527"/>
      <c r="M31" s="234"/>
      <c r="N31" s="233"/>
      <c r="O31" s="233"/>
      <c r="P31" s="233"/>
      <c r="Q31" s="232"/>
      <c r="R31" s="232"/>
      <c r="S31" s="532">
        <f>IF(ISNUMBER(Q32),IF(G32&lt;Q32,1,IF(G32=Q32,0.5,0)),"")</f>
        <v>0</v>
      </c>
    </row>
    <row r="32" spans="1:19" s="71" customFormat="1" ht="15.95" customHeight="1" thickBot="1">
      <c r="A32" s="528">
        <v>9966</v>
      </c>
      <c r="B32" s="542"/>
      <c r="C32" s="231" t="s">
        <v>18</v>
      </c>
      <c r="D32" s="230">
        <f>IF(ISNUMBER(D28),SUM(D28:D31),"")</f>
        <v>255</v>
      </c>
      <c r="E32" s="229">
        <f>IF(ISNUMBER(E28),SUM(E28:E31),"")</f>
        <v>97</v>
      </c>
      <c r="F32" s="228">
        <f>IF(ISNUMBER(F28),SUM(F28:F31),"")</f>
        <v>11</v>
      </c>
      <c r="G32" s="227">
        <f>IF(ISNUMBER(G28),SUM(G28:G31),"")</f>
        <v>352</v>
      </c>
      <c r="H32" s="226">
        <f>IF(ISNUMBER($G32),SUM(H28:H31),"")</f>
        <v>2</v>
      </c>
      <c r="I32" s="533"/>
      <c r="K32" s="528">
        <v>10073</v>
      </c>
      <c r="L32" s="529"/>
      <c r="M32" s="231" t="s">
        <v>18</v>
      </c>
      <c r="N32" s="230">
        <f>IF(ISNUMBER(N28),SUM(N28:N31),"")</f>
        <v>224</v>
      </c>
      <c r="O32" s="229">
        <f>IF(ISNUMBER(O28),SUM(O28:O31),"")</f>
        <v>81</v>
      </c>
      <c r="P32" s="228">
        <f>IF(ISNUMBER(P28),SUM(P28:P31),"")</f>
        <v>15</v>
      </c>
      <c r="Q32" s="227">
        <f>IF(ISNUMBER(Q28),SUM(Q28:Q31),"")</f>
        <v>305</v>
      </c>
      <c r="R32" s="226">
        <f>IF(ISNUMBER($Q32),SUM(R28:R31),"")</f>
        <v>0</v>
      </c>
      <c r="S32" s="533"/>
    </row>
    <row r="33" spans="1:27" ht="12.95" customHeight="1" thickTop="1">
      <c r="A33" s="536" t="str">
        <f>DGET('3.vrC-dpC'!$A$106:$E$266,"příjmení",A102:A103)</f>
        <v>SVITAVSKÝ</v>
      </c>
      <c r="B33" s="537"/>
      <c r="C33" s="248" t="s">
        <v>392</v>
      </c>
      <c r="D33" s="247">
        <v>130</v>
      </c>
      <c r="E33" s="246">
        <v>61</v>
      </c>
      <c r="F33" s="246">
        <v>4</v>
      </c>
      <c r="G33" s="245">
        <f>IF(ISBLANK(D33),"",D33+E33)</f>
        <v>191</v>
      </c>
      <c r="H33" s="244">
        <f>IF(ISNUMBER(G33),IF(G33&gt;Q33,1,IF(G33=Q33,0.5,0)),"")</f>
        <v>1</v>
      </c>
      <c r="I33" s="534">
        <f>IF(COUNT(Q37),SUM(I28+G37-Q37),"")</f>
        <v>20</v>
      </c>
      <c r="J33" s="71"/>
      <c r="K33" s="530" t="str">
        <f>DGET('3.vrC-dpC'!$A$106:$E$266,"příjmení",K102:K103)</f>
        <v>ŠVARC</v>
      </c>
      <c r="L33" s="531"/>
      <c r="M33" s="248" t="s">
        <v>392</v>
      </c>
      <c r="N33" s="247">
        <v>143</v>
      </c>
      <c r="O33" s="246">
        <v>44</v>
      </c>
      <c r="P33" s="246">
        <v>6</v>
      </c>
      <c r="Q33" s="245">
        <f>IF(ISBLANK(N33),"",N33+O33)</f>
        <v>187</v>
      </c>
      <c r="R33" s="244">
        <f>IF(ISNUMBER(Q33),IF(G33&lt;Q33,1,IF(G33=Q33,0.5,0)),"")</f>
        <v>0</v>
      </c>
      <c r="S33" s="238"/>
    </row>
    <row r="34" spans="1:27" ht="12.95" customHeight="1" thickBot="1">
      <c r="A34" s="530"/>
      <c r="B34" s="531"/>
      <c r="C34" s="243" t="s">
        <v>391</v>
      </c>
      <c r="D34" s="242">
        <v>134</v>
      </c>
      <c r="E34" s="241">
        <v>72</v>
      </c>
      <c r="F34" s="241">
        <v>2</v>
      </c>
      <c r="G34" s="240">
        <f>IF(ISBLANK(D34),"",D34+E34)</f>
        <v>206</v>
      </c>
      <c r="H34" s="239">
        <f>IF(ISNUMBER(G34),IF(G34&gt;Q34,1,IF(G34=Q34,0.5,0)),"")</f>
        <v>1</v>
      </c>
      <c r="I34" s="535"/>
      <c r="J34" s="71"/>
      <c r="K34" s="530"/>
      <c r="L34" s="531"/>
      <c r="M34" s="243" t="s">
        <v>391</v>
      </c>
      <c r="N34" s="242">
        <v>131</v>
      </c>
      <c r="O34" s="241">
        <v>70</v>
      </c>
      <c r="P34" s="241">
        <v>2</v>
      </c>
      <c r="Q34" s="240">
        <f>IF(ISBLANK(N34),"",N34+O34)</f>
        <v>201</v>
      </c>
      <c r="R34" s="239">
        <f>IF(ISNUMBER(Q34),IF(G34&lt;Q34,1,IF(G34=Q34,0.5,0)),"")</f>
        <v>0</v>
      </c>
      <c r="S34" s="238"/>
    </row>
    <row r="35" spans="1:27" ht="9.9499999999999993" customHeight="1" thickTop="1">
      <c r="A35" s="524" t="str">
        <f>DGET('3.vrC-dpC'!$A$106:$E$266,"jméno",A102:A103)</f>
        <v>Karel</v>
      </c>
      <c r="B35" s="525"/>
      <c r="C35" s="237"/>
      <c r="D35" s="236"/>
      <c r="E35" s="236"/>
      <c r="F35" s="236"/>
      <c r="G35" s="236"/>
      <c r="H35" s="236"/>
      <c r="I35" s="235"/>
      <c r="J35" s="71"/>
      <c r="K35" s="524" t="str">
        <f>DGET('3.vrC-dpC'!$A$106:$E$266,"jméno",K102:K103)</f>
        <v>Milan</v>
      </c>
      <c r="L35" s="525"/>
      <c r="M35" s="237"/>
      <c r="N35" s="236"/>
      <c r="O35" s="236"/>
      <c r="P35" s="236"/>
      <c r="Q35" s="236"/>
      <c r="R35" s="236"/>
      <c r="S35" s="235"/>
    </row>
    <row r="36" spans="1:27" ht="9.9499999999999993" customHeight="1" thickBot="1">
      <c r="A36" s="526"/>
      <c r="B36" s="527"/>
      <c r="C36" s="234"/>
      <c r="D36" s="233"/>
      <c r="E36" s="233"/>
      <c r="F36" s="233"/>
      <c r="G36" s="232"/>
      <c r="H36" s="232"/>
      <c r="I36" s="532">
        <f>IF(ISNUMBER(G37),IF(G37&gt;Q37,1,IF(G37=Q37,0.5,0)),"")</f>
        <v>1</v>
      </c>
      <c r="J36" s="71"/>
      <c r="K36" s="526"/>
      <c r="L36" s="527"/>
      <c r="M36" s="234"/>
      <c r="N36" s="233"/>
      <c r="O36" s="233"/>
      <c r="P36" s="233"/>
      <c r="Q36" s="232"/>
      <c r="R36" s="232"/>
      <c r="S36" s="532">
        <f>IF(ISNUMBER(Q37),IF(G37&lt;Q37,1,IF(G37=Q37,0.5,0)),"")</f>
        <v>0</v>
      </c>
    </row>
    <row r="37" spans="1:27" ht="15.95" customHeight="1" thickBot="1">
      <c r="A37" s="528">
        <v>21853</v>
      </c>
      <c r="B37" s="542"/>
      <c r="C37" s="231" t="s">
        <v>18</v>
      </c>
      <c r="D37" s="230">
        <f>IF(ISNUMBER(D33),SUM(D33:D36),"")</f>
        <v>264</v>
      </c>
      <c r="E37" s="229">
        <f>IF(ISNUMBER(E33),SUM(E33:E36),"")</f>
        <v>133</v>
      </c>
      <c r="F37" s="228">
        <f>IF(ISNUMBER(F33),SUM(F33:F36),"")</f>
        <v>6</v>
      </c>
      <c r="G37" s="227">
        <f>IF(ISNUMBER(G33),SUM(G33:G36),"")</f>
        <v>397</v>
      </c>
      <c r="H37" s="226">
        <f>IF(ISNUMBER($G37),SUM(H33:H36),"")</f>
        <v>2</v>
      </c>
      <c r="I37" s="533"/>
      <c r="J37" s="71"/>
      <c r="K37" s="522">
        <v>14519</v>
      </c>
      <c r="L37" s="523"/>
      <c r="M37" s="231" t="s">
        <v>18</v>
      </c>
      <c r="N37" s="230">
        <f>IF(ISNUMBER(N33),SUM(N33:N36),"")</f>
        <v>274</v>
      </c>
      <c r="O37" s="229">
        <f>IF(ISNUMBER(O33),SUM(O33:O36),"")</f>
        <v>114</v>
      </c>
      <c r="P37" s="228">
        <f>IF(ISNUMBER(P33),SUM(P33:P36),"")</f>
        <v>8</v>
      </c>
      <c r="Q37" s="227">
        <f>IF(ISNUMBER(Q33),SUM(Q33:Q36),"")</f>
        <v>388</v>
      </c>
      <c r="R37" s="226">
        <f>IF(ISNUMBER($Q37),SUM(R33:R36),"")</f>
        <v>0</v>
      </c>
      <c r="S37" s="533"/>
    </row>
    <row r="38" spans="1:27" ht="5.0999999999999996" customHeight="1" thickTop="1" thickBot="1">
      <c r="A38" s="71"/>
      <c r="B38" s="71"/>
      <c r="C38" s="71"/>
      <c r="D38" s="71"/>
      <c r="E38" s="71"/>
      <c r="F38" s="71"/>
      <c r="G38" s="71"/>
      <c r="H38" s="71"/>
      <c r="I38" s="71"/>
      <c r="J38" s="71"/>
      <c r="K38" s="71"/>
      <c r="L38" s="71"/>
      <c r="M38" s="71"/>
      <c r="N38" s="71"/>
      <c r="O38" s="71"/>
      <c r="P38" s="71"/>
    </row>
    <row r="39" spans="1:27" ht="20.100000000000001" customHeight="1" thickBot="1">
      <c r="A39" s="225"/>
      <c r="B39" s="224"/>
      <c r="C39" s="223" t="s">
        <v>45</v>
      </c>
      <c r="D39" s="222">
        <f>IF(ISNUMBER(D12),SUM(D12,D17,D22,D27,D32,D37),"")</f>
        <v>1626</v>
      </c>
      <c r="E39" s="221">
        <f>IF(ISNUMBER(E12),SUM(E12,E17,E22,E27,E32,E37),"")</f>
        <v>653</v>
      </c>
      <c r="F39" s="220">
        <f>IF(ISNUMBER(F12),SUM(F12,F17,F22,F27,F32,F37),"")</f>
        <v>67</v>
      </c>
      <c r="G39" s="219">
        <f>IF(ISNUMBER(G12),SUM(G12,G17,G22,G27,G32,G37),"")</f>
        <v>2279</v>
      </c>
      <c r="H39" s="218">
        <f>IF(ISNUMBER($G39),SUM(H12,H17,H22,H27,H32,H37),"")</f>
        <v>6.5</v>
      </c>
      <c r="I39" s="217">
        <f>IF(ISNUMBER(G39),IF(G39&gt;Q39,2,IF(G39=Q39,1,0)),"")</f>
        <v>2</v>
      </c>
      <c r="J39" s="71"/>
      <c r="K39" s="225"/>
      <c r="L39" s="224"/>
      <c r="M39" s="223" t="s">
        <v>45</v>
      </c>
      <c r="N39" s="222">
        <f>IF(ISNUMBER(N12),SUM(N12,N17,N22,N27,N32,N37),"")</f>
        <v>1587</v>
      </c>
      <c r="O39" s="221">
        <f>IF(ISNUMBER(O12),SUM(O12,O17,O22,O27,O32,O37),"")</f>
        <v>672</v>
      </c>
      <c r="P39" s="220">
        <f>IF(ISNUMBER(P12),SUM(P12,P17,P22,P27,P32,P37),"")</f>
        <v>62</v>
      </c>
      <c r="Q39" s="219">
        <f>IF(ISNUMBER(Q12),SUM(Q12,Q17,Q22,Q27,Q32,Q37),"")</f>
        <v>2259</v>
      </c>
      <c r="R39" s="218">
        <f>IF(ISNUMBER($Q39),SUM(R12,R17,R22,R27,R32,R37),"")</f>
        <v>5.5</v>
      </c>
      <c r="S39" s="217">
        <f>IF(ISNUMBER(Q39),IF(G39&lt;Q39,2,IF(G39=Q39,1,0)),"")</f>
        <v>0</v>
      </c>
    </row>
    <row r="40" spans="1:27" ht="5.0999999999999996" customHeight="1" thickBot="1">
      <c r="A40" s="71"/>
      <c r="B40" s="71"/>
      <c r="C40" s="71"/>
      <c r="D40" s="71"/>
      <c r="E40" s="71"/>
      <c r="F40" s="71"/>
      <c r="G40" s="71"/>
      <c r="H40" s="71"/>
      <c r="I40" s="71"/>
      <c r="J40" s="71"/>
      <c r="K40" s="71"/>
      <c r="L40" s="71"/>
      <c r="M40" s="71"/>
      <c r="N40" s="71"/>
      <c r="O40" s="71"/>
      <c r="P40" s="71"/>
    </row>
    <row r="41" spans="1:27" ht="21.95" customHeight="1" thickBot="1">
      <c r="A41" s="215"/>
      <c r="B41" s="211" t="s">
        <v>46</v>
      </c>
      <c r="C41" s="509" t="str">
        <f>IF(ISBLANK(B3),"",+IF(L109=0,L108,L109))</f>
        <v>Svitavský Karel</v>
      </c>
      <c r="D41" s="509"/>
      <c r="E41" s="509"/>
      <c r="F41" s="71"/>
      <c r="G41" s="511" t="s">
        <v>48</v>
      </c>
      <c r="H41" s="512"/>
      <c r="I41" s="216">
        <f>IF(ISNUMBER(I11),SUM(I11,I16,I21,I26,I31,I36,I39),"")</f>
        <v>5</v>
      </c>
      <c r="J41" s="71"/>
      <c r="K41" s="215"/>
      <c r="L41" s="211" t="s">
        <v>46</v>
      </c>
      <c r="M41" s="509" t="str">
        <f>IF(ISBLANK(L3),"",+IF(L113=0,L112,L113))</f>
        <v>Málek Miroslav</v>
      </c>
      <c r="N41" s="509"/>
      <c r="O41" s="509"/>
      <c r="P41" s="71"/>
      <c r="Q41" s="511" t="s">
        <v>48</v>
      </c>
      <c r="R41" s="512"/>
      <c r="S41" s="216">
        <f>IF(ISNUMBER(S11),SUM(S11,S16,S21,S26,S31,S36,S39),"")</f>
        <v>3</v>
      </c>
    </row>
    <row r="42" spans="1:27" ht="20.100000000000001" customHeight="1">
      <c r="A42" s="215"/>
      <c r="B42" s="211" t="s">
        <v>50</v>
      </c>
      <c r="C42" s="417"/>
      <c r="D42" s="417"/>
      <c r="E42" s="417"/>
      <c r="F42" s="212"/>
      <c r="G42" s="212"/>
      <c r="H42" s="212"/>
      <c r="I42" s="212"/>
      <c r="J42" s="212"/>
      <c r="K42" s="215"/>
      <c r="L42" s="211" t="s">
        <v>50</v>
      </c>
      <c r="M42" s="417"/>
      <c r="N42" s="417"/>
      <c r="O42" s="417"/>
      <c r="P42" s="214"/>
      <c r="Q42" s="74"/>
      <c r="R42" s="74"/>
      <c r="S42" s="74"/>
    </row>
    <row r="43" spans="1:27" ht="20.25" customHeight="1">
      <c r="A43" s="211" t="s">
        <v>51</v>
      </c>
      <c r="B43" s="211" t="s">
        <v>52</v>
      </c>
      <c r="C43" s="510" t="s">
        <v>390</v>
      </c>
      <c r="D43" s="510"/>
      <c r="E43" s="510"/>
      <c r="F43" s="510"/>
      <c r="G43" s="510"/>
      <c r="H43" s="510"/>
      <c r="I43" s="211"/>
      <c r="J43" s="211"/>
      <c r="K43" s="211" t="s">
        <v>53</v>
      </c>
      <c r="L43" s="521"/>
      <c r="M43" s="521"/>
      <c r="N43" s="71"/>
      <c r="O43" s="211" t="s">
        <v>50</v>
      </c>
      <c r="P43" s="519"/>
      <c r="Q43" s="519"/>
      <c r="R43" s="519"/>
      <c r="S43" s="519"/>
      <c r="V43" s="213"/>
      <c r="W43" s="213"/>
      <c r="X43" s="213"/>
      <c r="Y43" s="213"/>
      <c r="Z43" s="213"/>
      <c r="AA43" s="213"/>
    </row>
    <row r="44" spans="1:27" ht="9.75" customHeight="1">
      <c r="A44" s="211"/>
      <c r="B44" s="211"/>
      <c r="C44" s="210"/>
      <c r="D44" s="210"/>
      <c r="E44" s="210"/>
      <c r="F44" s="210"/>
      <c r="G44" s="210"/>
      <c r="H44" s="210"/>
      <c r="I44" s="211"/>
      <c r="J44" s="211"/>
      <c r="K44" s="211"/>
      <c r="L44" s="212"/>
      <c r="M44" s="212"/>
      <c r="N44" s="71"/>
      <c r="O44" s="211"/>
      <c r="P44" s="210"/>
      <c r="Q44" s="210"/>
      <c r="R44" s="210"/>
      <c r="S44" s="210"/>
    </row>
    <row r="45" spans="1:27" ht="30" customHeight="1">
      <c r="A45" s="209" t="s">
        <v>389</v>
      </c>
      <c r="B45" s="71"/>
      <c r="C45" s="71"/>
      <c r="D45" s="71"/>
      <c r="E45" s="71"/>
      <c r="F45" s="208" t="str">
        <f>IF((B3=0)," ",(CONCATENATE(B3,"   vs   ",L3)))</f>
        <v>TJ Sokol Praha - Vršovice C   vs   KK Dopravní podniky Praha C</v>
      </c>
      <c r="G45" s="71"/>
      <c r="H45" s="71"/>
      <c r="I45" s="71"/>
      <c r="J45" s="71"/>
      <c r="K45" s="71"/>
      <c r="L45" s="71"/>
      <c r="M45" s="71"/>
      <c r="N45" s="71"/>
      <c r="O45" s="71"/>
      <c r="P45" s="71"/>
    </row>
    <row r="46" spans="1:27" ht="20.100000000000001" customHeight="1">
      <c r="A46" s="71"/>
      <c r="B46" s="207" t="s">
        <v>388</v>
      </c>
      <c r="C46" s="516" t="s">
        <v>406</v>
      </c>
      <c r="D46" s="516"/>
      <c r="E46" s="71"/>
      <c r="F46" s="71"/>
      <c r="G46" s="71"/>
      <c r="H46" s="71"/>
      <c r="I46" s="207" t="s">
        <v>387</v>
      </c>
      <c r="J46" s="517">
        <v>18</v>
      </c>
      <c r="K46" s="517"/>
      <c r="L46" s="71"/>
      <c r="M46" s="71"/>
      <c r="N46" s="71"/>
      <c r="O46" s="71"/>
      <c r="P46" s="71"/>
    </row>
    <row r="47" spans="1:27" ht="20.100000000000001" customHeight="1">
      <c r="A47" s="71"/>
      <c r="B47" s="207" t="s">
        <v>386</v>
      </c>
      <c r="C47" s="520" t="s">
        <v>405</v>
      </c>
      <c r="D47" s="520"/>
      <c r="E47" s="71"/>
      <c r="F47" s="71"/>
      <c r="G47" s="71"/>
      <c r="H47" s="71"/>
      <c r="I47" s="207" t="s">
        <v>384</v>
      </c>
      <c r="J47" s="518">
        <v>4</v>
      </c>
      <c r="K47" s="518"/>
      <c r="L47" s="71"/>
      <c r="M47" s="71"/>
      <c r="N47" s="71"/>
      <c r="O47" s="71"/>
      <c r="P47" s="207" t="s">
        <v>383</v>
      </c>
      <c r="Q47" s="407">
        <v>44444</v>
      </c>
      <c r="R47" s="408"/>
      <c r="S47" s="408"/>
    </row>
    <row r="48" spans="1:27" ht="9.9499999999999993" customHeight="1">
      <c r="A48" s="71"/>
      <c r="B48" s="71"/>
      <c r="C48" s="71"/>
      <c r="D48" s="71"/>
      <c r="E48" s="71"/>
      <c r="F48" s="71"/>
      <c r="G48" s="71"/>
      <c r="H48" s="71"/>
      <c r="I48" s="71"/>
      <c r="J48" s="71"/>
      <c r="K48" s="71"/>
      <c r="L48" s="71"/>
      <c r="M48" s="71"/>
      <c r="N48" s="71"/>
      <c r="O48" s="71"/>
      <c r="P48" s="71"/>
    </row>
    <row r="49" spans="1:19" s="71" customFormat="1" ht="15" customHeight="1">
      <c r="A49" s="513" t="s">
        <v>62</v>
      </c>
      <c r="B49" s="514"/>
      <c r="C49" s="514"/>
      <c r="D49" s="514"/>
      <c r="E49" s="514"/>
      <c r="F49" s="514"/>
      <c r="G49" s="514"/>
      <c r="H49" s="514"/>
      <c r="I49" s="514"/>
      <c r="J49" s="514"/>
      <c r="K49" s="514"/>
      <c r="L49" s="514"/>
      <c r="M49" s="514"/>
      <c r="N49" s="514"/>
      <c r="O49" s="514"/>
      <c r="P49" s="514"/>
      <c r="Q49" s="514"/>
      <c r="R49" s="514"/>
      <c r="S49" s="515"/>
    </row>
    <row r="50" spans="1:19" s="71" customFormat="1" ht="90" customHeight="1">
      <c r="A50" s="493"/>
      <c r="B50" s="494"/>
      <c r="C50" s="494"/>
      <c r="D50" s="494"/>
      <c r="E50" s="494"/>
      <c r="F50" s="494"/>
      <c r="G50" s="494"/>
      <c r="H50" s="494"/>
      <c r="I50" s="494"/>
      <c r="J50" s="494"/>
      <c r="K50" s="494"/>
      <c r="L50" s="494"/>
      <c r="M50" s="494"/>
      <c r="N50" s="494"/>
      <c r="O50" s="494"/>
      <c r="P50" s="494"/>
      <c r="Q50" s="494"/>
      <c r="R50" s="494"/>
      <c r="S50" s="495"/>
    </row>
    <row r="51" spans="1:19" s="71" customFormat="1" ht="5.0999999999999996" customHeight="1"/>
    <row r="52" spans="1:19" s="71" customFormat="1" ht="15" customHeight="1">
      <c r="A52" s="404" t="s">
        <v>63</v>
      </c>
      <c r="B52" s="405"/>
      <c r="C52" s="405"/>
      <c r="D52" s="405"/>
      <c r="E52" s="405"/>
      <c r="F52" s="405"/>
      <c r="G52" s="405"/>
      <c r="H52" s="405"/>
      <c r="I52" s="405"/>
      <c r="J52" s="405"/>
      <c r="K52" s="405"/>
      <c r="L52" s="405"/>
      <c r="M52" s="405"/>
      <c r="N52" s="405"/>
      <c r="O52" s="405"/>
      <c r="P52" s="405"/>
      <c r="Q52" s="405"/>
      <c r="R52" s="405"/>
      <c r="S52" s="406"/>
    </row>
    <row r="53" spans="1:19" s="71" customFormat="1" ht="6.75" customHeight="1">
      <c r="A53" s="206"/>
      <c r="B53" s="181"/>
      <c r="C53" s="181"/>
      <c r="D53" s="181"/>
      <c r="E53" s="181"/>
      <c r="F53" s="181"/>
      <c r="G53" s="181"/>
      <c r="H53" s="181"/>
      <c r="I53" s="181"/>
      <c r="J53" s="181"/>
      <c r="K53" s="181"/>
      <c r="L53" s="181"/>
      <c r="M53" s="181"/>
      <c r="N53" s="181"/>
      <c r="O53" s="181"/>
      <c r="P53" s="181"/>
      <c r="Q53" s="181"/>
      <c r="R53" s="181"/>
      <c r="S53" s="204"/>
    </row>
    <row r="54" spans="1:19" s="71" customFormat="1" ht="18" customHeight="1">
      <c r="A54" s="205" t="s">
        <v>6</v>
      </c>
      <c r="B54" s="181"/>
      <c r="C54" s="181"/>
      <c r="D54" s="181"/>
      <c r="E54" s="181"/>
      <c r="F54" s="181"/>
      <c r="G54" s="181"/>
      <c r="H54" s="181"/>
      <c r="I54" s="181"/>
      <c r="J54" s="181"/>
      <c r="K54" s="182" t="s">
        <v>8</v>
      </c>
      <c r="L54" s="181"/>
      <c r="M54" s="181"/>
      <c r="N54" s="181"/>
      <c r="O54" s="181"/>
      <c r="P54" s="181"/>
      <c r="Q54" s="181"/>
      <c r="R54" s="181"/>
      <c r="S54" s="204"/>
    </row>
    <row r="55" spans="1:19" s="71" customFormat="1" ht="18" customHeight="1">
      <c r="A55" s="203"/>
      <c r="B55" s="200" t="s">
        <v>64</v>
      </c>
      <c r="C55" s="199"/>
      <c r="D55" s="201"/>
      <c r="E55" s="200" t="s">
        <v>65</v>
      </c>
      <c r="F55" s="199"/>
      <c r="G55" s="199"/>
      <c r="H55" s="199"/>
      <c r="I55" s="201"/>
      <c r="J55" s="181"/>
      <c r="K55" s="202"/>
      <c r="L55" s="200" t="s">
        <v>64</v>
      </c>
      <c r="M55" s="199"/>
      <c r="N55" s="201"/>
      <c r="O55" s="200" t="s">
        <v>65</v>
      </c>
      <c r="P55" s="199"/>
      <c r="Q55" s="199"/>
      <c r="R55" s="199"/>
      <c r="S55" s="198"/>
    </row>
    <row r="56" spans="1:19" s="71" customFormat="1" ht="18" customHeight="1">
      <c r="A56" s="197" t="s">
        <v>66</v>
      </c>
      <c r="B56" s="193" t="s">
        <v>67</v>
      </c>
      <c r="C56" s="195"/>
      <c r="D56" s="194" t="s">
        <v>68</v>
      </c>
      <c r="E56" s="193" t="s">
        <v>67</v>
      </c>
      <c r="F56" s="192"/>
      <c r="G56" s="192"/>
      <c r="H56" s="191"/>
      <c r="I56" s="194" t="s">
        <v>68</v>
      </c>
      <c r="J56" s="181"/>
      <c r="K56" s="196" t="s">
        <v>66</v>
      </c>
      <c r="L56" s="193" t="s">
        <v>67</v>
      </c>
      <c r="M56" s="195"/>
      <c r="N56" s="194" t="s">
        <v>68</v>
      </c>
      <c r="O56" s="193" t="s">
        <v>67</v>
      </c>
      <c r="P56" s="192"/>
      <c r="Q56" s="192"/>
      <c r="R56" s="191"/>
      <c r="S56" s="190" t="s">
        <v>68</v>
      </c>
    </row>
    <row r="57" spans="1:19" s="71" customFormat="1" ht="18" customHeight="1">
      <c r="A57" s="189"/>
      <c r="B57" s="496" t="e">
        <f>DGET('3.vrC-dpC'!$A$106:$I$267,"celé",B93:B94)</f>
        <v>#NUM!</v>
      </c>
      <c r="C57" s="497"/>
      <c r="D57" s="187"/>
      <c r="E57" s="498" t="e">
        <f>DGET('3.vrC-dpC'!$A$106:$L$262,"celé",B95:B96)</f>
        <v>#NUM!</v>
      </c>
      <c r="F57" s="499"/>
      <c r="G57" s="499" t="e">
        <f>DGET('3.vrC-dpC'!$A$106:$L$262,"celé",G93:G94)</f>
        <v>#NUM!</v>
      </c>
      <c r="H57" s="500"/>
      <c r="I57" s="187"/>
      <c r="J57" s="181"/>
      <c r="K57" s="188"/>
      <c r="L57" s="496" t="e">
        <f>DGET('3.vrC-dpC'!$A$106:$L$262,"celé",L93:L94)</f>
        <v>#NUM!</v>
      </c>
      <c r="M57" s="497"/>
      <c r="N57" s="187"/>
      <c r="O57" s="498" t="e">
        <f>DGET('3.vrC-dpC'!$A$106:$L$262,"celé",L95:L96)</f>
        <v>#NUM!</v>
      </c>
      <c r="P57" s="499"/>
      <c r="Q57" s="499" t="e">
        <f>DGET('3.vrC-dpC'!$A$106:$L$262,"celé",Q92:Q93)</f>
        <v>#NUM!</v>
      </c>
      <c r="R57" s="500"/>
      <c r="S57" s="186"/>
    </row>
    <row r="58" spans="1:19" s="71" customFormat="1" ht="18" customHeight="1">
      <c r="A58" s="189"/>
      <c r="B58" s="496" t="e">
        <f>DGET('3.vrC-dpC'!$A$106:$L$262,"celé",B97:B98)</f>
        <v>#NUM!</v>
      </c>
      <c r="C58" s="497"/>
      <c r="D58" s="187"/>
      <c r="E58" s="498" t="e">
        <f>DGET('3.vrC-dpC'!$A$106:$L$262,"celé",B99:B100)</f>
        <v>#NUM!</v>
      </c>
      <c r="F58" s="499"/>
      <c r="G58" s="499" t="e">
        <f>DGET('3.vrC-dpC'!$A$106:$L$262,"celé",G94:G95)</f>
        <v>#NUM!</v>
      </c>
      <c r="H58" s="500"/>
      <c r="I58" s="187"/>
      <c r="J58" s="181"/>
      <c r="K58" s="188"/>
      <c r="L58" s="496" t="e">
        <f>DGET('3.vrC-dpC'!$A$106:$L$262,"celé",L97:L98)</f>
        <v>#NUM!</v>
      </c>
      <c r="M58" s="497"/>
      <c r="N58" s="187"/>
      <c r="O58" s="498" t="e">
        <f>DGET('3.vrC-dpC'!$A$106:$L$262,"celé",L99:L100)</f>
        <v>#NUM!</v>
      </c>
      <c r="P58" s="499"/>
      <c r="Q58" s="499" t="e">
        <f>DGET('3.vrC-dpC'!$A$106:$L$262,"celé",Q93:Q94)</f>
        <v>#NUM!</v>
      </c>
      <c r="R58" s="500"/>
      <c r="S58" s="186"/>
    </row>
    <row r="59" spans="1:19" s="71" customFormat="1" ht="11.25" customHeight="1">
      <c r="A59" s="185"/>
      <c r="B59" s="184"/>
      <c r="C59" s="184"/>
      <c r="D59" s="184"/>
      <c r="E59" s="184"/>
      <c r="F59" s="184"/>
      <c r="G59" s="184"/>
      <c r="H59" s="184"/>
      <c r="I59" s="184"/>
      <c r="J59" s="184"/>
      <c r="K59" s="184"/>
      <c r="L59" s="184"/>
      <c r="M59" s="184"/>
      <c r="N59" s="184"/>
      <c r="O59" s="184"/>
      <c r="P59" s="184"/>
      <c r="Q59" s="184"/>
      <c r="R59" s="184"/>
      <c r="S59" s="183"/>
    </row>
    <row r="60" spans="1:19" s="71" customFormat="1" ht="3.75" customHeight="1">
      <c r="A60" s="182"/>
      <c r="B60" s="181"/>
      <c r="C60" s="181"/>
      <c r="D60" s="181"/>
      <c r="E60" s="181"/>
      <c r="F60" s="181"/>
      <c r="G60" s="181"/>
      <c r="H60" s="181"/>
      <c r="I60" s="181"/>
      <c r="J60" s="181"/>
      <c r="K60" s="182"/>
      <c r="L60" s="181"/>
      <c r="M60" s="181"/>
      <c r="N60" s="181"/>
      <c r="O60" s="181"/>
      <c r="P60" s="181"/>
      <c r="Q60" s="181"/>
      <c r="R60" s="181"/>
      <c r="S60" s="181"/>
    </row>
    <row r="61" spans="1:19" s="71" customFormat="1" ht="19.5" customHeight="1">
      <c r="A61" s="502" t="s">
        <v>69</v>
      </c>
      <c r="B61" s="503"/>
      <c r="C61" s="503"/>
      <c r="D61" s="503"/>
      <c r="E61" s="503"/>
      <c r="F61" s="503"/>
      <c r="G61" s="503"/>
      <c r="H61" s="503"/>
      <c r="I61" s="503"/>
      <c r="J61" s="503"/>
      <c r="K61" s="503"/>
      <c r="L61" s="503"/>
      <c r="M61" s="503"/>
      <c r="N61" s="503"/>
      <c r="O61" s="503"/>
      <c r="P61" s="503"/>
      <c r="Q61" s="503"/>
      <c r="R61" s="503"/>
      <c r="S61" s="504"/>
    </row>
    <row r="62" spans="1:19" s="71" customFormat="1" ht="90" customHeight="1">
      <c r="A62" s="505"/>
      <c r="B62" s="506"/>
      <c r="C62" s="506"/>
      <c r="D62" s="506"/>
      <c r="E62" s="506"/>
      <c r="F62" s="506"/>
      <c r="G62" s="506"/>
      <c r="H62" s="506"/>
      <c r="I62" s="506"/>
      <c r="J62" s="506"/>
      <c r="K62" s="506"/>
      <c r="L62" s="506"/>
      <c r="M62" s="506"/>
      <c r="N62" s="506"/>
      <c r="O62" s="506"/>
      <c r="P62" s="506"/>
      <c r="Q62" s="506"/>
      <c r="R62" s="506"/>
      <c r="S62" s="507"/>
    </row>
    <row r="63" spans="1:19" s="71" customFormat="1" ht="5.0999999999999996" customHeight="1"/>
    <row r="64" spans="1:19" s="71" customFormat="1" ht="15" customHeight="1">
      <c r="A64" s="513" t="s">
        <v>70</v>
      </c>
      <c r="B64" s="514"/>
      <c r="C64" s="514"/>
      <c r="D64" s="514"/>
      <c r="E64" s="514"/>
      <c r="F64" s="514"/>
      <c r="G64" s="514"/>
      <c r="H64" s="514"/>
      <c r="I64" s="514"/>
      <c r="J64" s="514"/>
      <c r="K64" s="514"/>
      <c r="L64" s="514"/>
      <c r="M64" s="514"/>
      <c r="N64" s="514"/>
      <c r="O64" s="514"/>
      <c r="P64" s="514"/>
      <c r="Q64" s="514"/>
      <c r="R64" s="514"/>
      <c r="S64" s="515"/>
    </row>
    <row r="65" spans="1:27" ht="90" customHeight="1">
      <c r="A65" s="493"/>
      <c r="B65" s="494"/>
      <c r="C65" s="494"/>
      <c r="D65" s="494"/>
      <c r="E65" s="494"/>
      <c r="F65" s="494"/>
      <c r="G65" s="494"/>
      <c r="H65" s="494"/>
      <c r="I65" s="494"/>
      <c r="J65" s="494"/>
      <c r="K65" s="494"/>
      <c r="L65" s="494"/>
      <c r="M65" s="494"/>
      <c r="N65" s="494"/>
      <c r="O65" s="494"/>
      <c r="P65" s="494"/>
      <c r="Q65" s="494"/>
      <c r="R65" s="494"/>
      <c r="S65" s="495"/>
    </row>
    <row r="66" spans="1:27" ht="30" customHeight="1">
      <c r="A66" s="501" t="s">
        <v>382</v>
      </c>
      <c r="B66" s="501"/>
      <c r="C66" s="420"/>
      <c r="D66" s="420"/>
      <c r="E66" s="420"/>
      <c r="F66" s="420"/>
      <c r="G66" s="420"/>
      <c r="H66" s="420"/>
      <c r="I66" s="71"/>
      <c r="J66" s="71"/>
      <c r="K66" s="71"/>
      <c r="L66" s="71"/>
      <c r="M66" s="71"/>
      <c r="N66" s="71"/>
      <c r="O66" s="71"/>
      <c r="P66" s="71"/>
      <c r="V66" s="543"/>
      <c r="W66" s="543"/>
      <c r="X66" s="543"/>
      <c r="Y66" s="543"/>
      <c r="Z66" s="543"/>
      <c r="AA66" s="543"/>
    </row>
    <row r="67" spans="1:27" ht="30" customHeight="1">
      <c r="A67" s="180"/>
      <c r="B67" s="180"/>
      <c r="C67" s="179"/>
      <c r="D67" s="179"/>
      <c r="E67" s="179"/>
      <c r="F67" s="179"/>
      <c r="G67" s="179"/>
      <c r="H67" s="179"/>
      <c r="I67" s="71"/>
      <c r="J67" s="71"/>
      <c r="K67" s="71"/>
      <c r="L67" s="71"/>
      <c r="M67" s="71"/>
      <c r="N67" s="71"/>
      <c r="O67" s="71"/>
      <c r="P67" s="71"/>
      <c r="V67" s="92"/>
      <c r="W67" s="91"/>
      <c r="X67" s="91"/>
      <c r="Y67" s="91"/>
      <c r="Z67" s="91"/>
      <c r="AA67" s="91"/>
    </row>
    <row r="68" spans="1:27" ht="16.5">
      <c r="A68" s="446" t="s">
        <v>381</v>
      </c>
      <c r="B68" s="447"/>
      <c r="C68" s="447"/>
      <c r="D68" s="447"/>
      <c r="E68" s="447"/>
      <c r="F68" s="447"/>
      <c r="G68" s="447"/>
      <c r="H68" s="448"/>
      <c r="I68" s="443" t="s">
        <v>380</v>
      </c>
      <c r="J68" s="71"/>
      <c r="K68" s="173"/>
      <c r="L68" s="178"/>
      <c r="M68" s="178"/>
      <c r="N68" s="71"/>
      <c r="O68" s="73"/>
      <c r="P68" s="73"/>
      <c r="R68" s="73"/>
      <c r="S68" s="73"/>
      <c r="V68" s="81"/>
      <c r="W68" s="80"/>
      <c r="X68" s="79"/>
      <c r="Y68" s="78"/>
      <c r="Z68" s="77"/>
      <c r="AA68" s="76"/>
    </row>
    <row r="69" spans="1:27" ht="16.5">
      <c r="A69" s="449" t="s">
        <v>379</v>
      </c>
      <c r="B69" s="450"/>
      <c r="C69" s="450"/>
      <c r="D69" s="450"/>
      <c r="E69" s="450"/>
      <c r="F69" s="450"/>
      <c r="G69" s="450"/>
      <c r="H69" s="451"/>
      <c r="I69" s="444"/>
      <c r="J69" s="71"/>
      <c r="K69" s="177" t="s">
        <v>378</v>
      </c>
      <c r="L69" s="177" t="s">
        <v>377</v>
      </c>
      <c r="M69" s="169"/>
      <c r="N69" s="169"/>
      <c r="O69" s="169"/>
      <c r="P69" s="169"/>
      <c r="Q69" s="169"/>
      <c r="R69" s="73"/>
      <c r="S69" s="73"/>
      <c r="V69" s="81"/>
      <c r="W69" s="80"/>
      <c r="X69" s="79"/>
      <c r="Y69" s="78"/>
      <c r="Z69" s="77"/>
      <c r="AA69" s="76"/>
    </row>
    <row r="70" spans="1:27" ht="14.25">
      <c r="A70" s="176" t="s">
        <v>376</v>
      </c>
      <c r="B70" s="441" t="s">
        <v>375</v>
      </c>
      <c r="C70" s="441"/>
      <c r="D70" s="441" t="s">
        <v>67</v>
      </c>
      <c r="E70" s="441"/>
      <c r="F70" s="442" t="s">
        <v>374</v>
      </c>
      <c r="G70" s="442"/>
      <c r="H70" s="442"/>
      <c r="I70" s="445"/>
      <c r="J70" s="71"/>
      <c r="K70" s="175"/>
      <c r="L70" s="174">
        <v>606179306</v>
      </c>
      <c r="M70" s="173" t="s">
        <v>373</v>
      </c>
      <c r="N70" s="172"/>
      <c r="O70" s="73"/>
      <c r="P70" s="73"/>
      <c r="R70" s="73"/>
      <c r="S70" s="73"/>
      <c r="V70" s="81"/>
      <c r="W70" s="80"/>
      <c r="X70" s="79"/>
      <c r="Y70" s="78"/>
      <c r="Z70" s="77"/>
      <c r="AA70" s="76"/>
    </row>
    <row r="71" spans="1:27" ht="14.25">
      <c r="A71" s="171"/>
      <c r="B71" s="452" t="s">
        <v>372</v>
      </c>
      <c r="C71" s="453"/>
      <c r="D71" s="452" t="s">
        <v>32</v>
      </c>
      <c r="E71" s="453"/>
      <c r="F71" s="456">
        <v>44594</v>
      </c>
      <c r="G71" s="457"/>
      <c r="H71" s="458"/>
      <c r="I71" s="170" t="s">
        <v>364</v>
      </c>
      <c r="J71" s="71"/>
      <c r="K71" s="169"/>
      <c r="L71" s="430" t="s">
        <v>371</v>
      </c>
      <c r="M71" s="430"/>
      <c r="N71" s="430"/>
      <c r="O71" s="169"/>
      <c r="P71" s="169"/>
      <c r="Q71" s="168"/>
      <c r="R71" s="73"/>
      <c r="S71" s="73"/>
      <c r="V71" s="81"/>
      <c r="W71" s="80"/>
      <c r="X71" s="79"/>
      <c r="Y71" s="78"/>
      <c r="Z71" s="77"/>
      <c r="AA71" s="76"/>
    </row>
    <row r="72" spans="1:27" ht="14.25">
      <c r="A72" s="167"/>
      <c r="B72" s="454" t="s">
        <v>370</v>
      </c>
      <c r="C72" s="455"/>
      <c r="D72" s="454" t="s">
        <v>369</v>
      </c>
      <c r="E72" s="455"/>
      <c r="F72" s="459"/>
      <c r="G72" s="460"/>
      <c r="H72" s="461"/>
      <c r="I72" s="166"/>
      <c r="J72" s="71"/>
      <c r="K72" s="148" t="s">
        <v>404</v>
      </c>
      <c r="L72" s="147" t="s">
        <v>367</v>
      </c>
      <c r="M72" s="165" t="s">
        <v>366</v>
      </c>
      <c r="N72" s="144"/>
      <c r="O72" s="145"/>
      <c r="P72" s="145"/>
      <c r="Q72" s="144"/>
      <c r="R72" s="73"/>
      <c r="S72" s="73"/>
      <c r="V72" s="81"/>
      <c r="W72" s="80"/>
      <c r="X72" s="79"/>
      <c r="Y72" s="78"/>
      <c r="Z72" s="77"/>
      <c r="AA72" s="76"/>
    </row>
    <row r="73" spans="1:27" ht="15" customHeight="1">
      <c r="A73" s="143"/>
      <c r="B73" s="462"/>
      <c r="C73" s="463"/>
      <c r="D73" s="462"/>
      <c r="E73" s="463"/>
      <c r="F73" s="468"/>
      <c r="G73" s="465"/>
      <c r="H73" s="466"/>
      <c r="I73" s="164"/>
      <c r="J73" s="71"/>
      <c r="K73" s="142" t="s">
        <v>363</v>
      </c>
      <c r="L73" s="141" t="s">
        <v>362</v>
      </c>
      <c r="M73" s="140" t="s">
        <v>361</v>
      </c>
      <c r="N73" s="138"/>
      <c r="O73" s="139"/>
      <c r="P73" s="139"/>
      <c r="Q73" s="138"/>
      <c r="R73" s="73"/>
      <c r="S73" s="73"/>
      <c r="V73" s="81"/>
      <c r="W73" s="80"/>
      <c r="X73" s="79"/>
      <c r="Y73" s="78"/>
      <c r="Z73" s="77"/>
      <c r="AA73" s="76"/>
    </row>
    <row r="74" spans="1:27" ht="15" customHeight="1">
      <c r="A74" s="143"/>
      <c r="B74" s="462"/>
      <c r="C74" s="463"/>
      <c r="D74" s="462"/>
      <c r="E74" s="463"/>
      <c r="F74" s="468"/>
      <c r="G74" s="465"/>
      <c r="H74" s="466"/>
      <c r="I74" s="136"/>
      <c r="J74" s="71"/>
      <c r="K74" s="148" t="s">
        <v>360</v>
      </c>
      <c r="L74" s="147" t="s">
        <v>359</v>
      </c>
      <c r="M74" s="146" t="s">
        <v>358</v>
      </c>
      <c r="N74" s="144"/>
      <c r="O74" s="145"/>
      <c r="P74" s="145"/>
      <c r="Q74" s="144"/>
      <c r="R74" s="73"/>
      <c r="S74" s="73"/>
      <c r="V74" s="81"/>
      <c r="W74" s="80"/>
      <c r="X74" s="79"/>
      <c r="Y74" s="78"/>
      <c r="Z74" s="77"/>
      <c r="AA74" s="76"/>
    </row>
    <row r="75" spans="1:27" ht="15" customHeight="1">
      <c r="A75" s="143"/>
      <c r="B75" s="462"/>
      <c r="C75" s="463"/>
      <c r="D75" s="462"/>
      <c r="E75" s="463"/>
      <c r="F75" s="468"/>
      <c r="G75" s="465"/>
      <c r="H75" s="466"/>
      <c r="I75" s="136"/>
      <c r="J75" s="71"/>
      <c r="K75" s="142" t="s">
        <v>357</v>
      </c>
      <c r="L75" s="141" t="s">
        <v>356</v>
      </c>
      <c r="M75" s="140" t="s">
        <v>355</v>
      </c>
      <c r="N75" s="138"/>
      <c r="O75" s="139"/>
      <c r="P75" s="139"/>
      <c r="Q75" s="138"/>
      <c r="R75" s="73"/>
      <c r="S75" s="73"/>
      <c r="V75" s="81"/>
      <c r="W75" s="80"/>
      <c r="X75" s="79"/>
      <c r="Y75" s="78"/>
      <c r="Z75" s="77"/>
      <c r="AA75" s="76"/>
    </row>
    <row r="76" spans="1:27" ht="15" customHeight="1">
      <c r="A76" s="143"/>
      <c r="B76" s="462"/>
      <c r="C76" s="463"/>
      <c r="D76" s="462"/>
      <c r="E76" s="463"/>
      <c r="F76" s="468"/>
      <c r="G76" s="465"/>
      <c r="H76" s="466"/>
      <c r="I76" s="136"/>
      <c r="J76" s="71"/>
      <c r="K76" s="148" t="s">
        <v>354</v>
      </c>
      <c r="L76" s="147" t="s">
        <v>353</v>
      </c>
      <c r="M76" s="146" t="s">
        <v>352</v>
      </c>
      <c r="N76" s="144"/>
      <c r="O76" s="145"/>
      <c r="P76" s="145"/>
      <c r="Q76" s="144"/>
      <c r="R76" s="73"/>
      <c r="S76" s="73"/>
      <c r="V76" s="81"/>
      <c r="W76" s="80"/>
      <c r="X76" s="79"/>
      <c r="Y76" s="78"/>
      <c r="Z76" s="77"/>
      <c r="AA76" s="76"/>
    </row>
    <row r="77" spans="1:27" ht="15" customHeight="1">
      <c r="A77" s="143"/>
      <c r="B77" s="462"/>
      <c r="C77" s="463"/>
      <c r="D77" s="462"/>
      <c r="E77" s="463"/>
      <c r="F77" s="468"/>
      <c r="G77" s="465"/>
      <c r="H77" s="466"/>
      <c r="I77" s="136"/>
      <c r="J77" s="71"/>
      <c r="K77" s="142" t="s">
        <v>351</v>
      </c>
      <c r="L77" s="141" t="s">
        <v>350</v>
      </c>
      <c r="M77" s="140" t="s">
        <v>349</v>
      </c>
      <c r="N77" s="138"/>
      <c r="O77" s="139"/>
      <c r="P77" s="139"/>
      <c r="Q77" s="138"/>
      <c r="R77" s="73"/>
      <c r="S77" s="73"/>
      <c r="V77" s="81"/>
      <c r="W77" s="80"/>
      <c r="X77" s="79"/>
      <c r="Y77" s="78"/>
      <c r="Z77" s="77"/>
      <c r="AA77" s="76"/>
    </row>
    <row r="78" spans="1:27" ht="15" customHeight="1">
      <c r="A78" s="143"/>
      <c r="B78" s="462"/>
      <c r="C78" s="463"/>
      <c r="D78" s="462"/>
      <c r="E78" s="463"/>
      <c r="F78" s="468"/>
      <c r="G78" s="465"/>
      <c r="H78" s="466"/>
      <c r="I78" s="136"/>
      <c r="J78" s="71"/>
      <c r="K78" s="148" t="s">
        <v>348</v>
      </c>
      <c r="L78" s="147" t="s">
        <v>347</v>
      </c>
      <c r="M78" s="146" t="s">
        <v>346</v>
      </c>
      <c r="N78" s="144"/>
      <c r="O78" s="145"/>
      <c r="P78" s="145"/>
      <c r="Q78" s="144"/>
      <c r="R78" s="73"/>
      <c r="S78" s="73"/>
      <c r="V78" s="81"/>
      <c r="W78" s="80"/>
      <c r="X78" s="79"/>
      <c r="Y78" s="78"/>
      <c r="Z78" s="77"/>
      <c r="AA78" s="76"/>
    </row>
    <row r="79" spans="1:27" ht="15" customHeight="1">
      <c r="A79" s="143"/>
      <c r="B79" s="462"/>
      <c r="C79" s="463"/>
      <c r="D79" s="462"/>
      <c r="E79" s="463"/>
      <c r="F79" s="468"/>
      <c r="G79" s="465"/>
      <c r="H79" s="466"/>
      <c r="I79" s="163"/>
      <c r="J79" s="71"/>
      <c r="K79" s="142" t="s">
        <v>345</v>
      </c>
      <c r="L79" s="141" t="s">
        <v>344</v>
      </c>
      <c r="M79" s="140" t="s">
        <v>343</v>
      </c>
      <c r="N79" s="138"/>
      <c r="O79" s="139"/>
      <c r="P79" s="139"/>
      <c r="Q79" s="138"/>
      <c r="R79" s="73"/>
      <c r="S79" s="73"/>
      <c r="V79" s="81"/>
      <c r="W79" s="80"/>
      <c r="X79" s="79"/>
      <c r="Y79" s="78"/>
      <c r="Z79" s="77"/>
      <c r="AA79" s="76"/>
    </row>
    <row r="80" spans="1:27" ht="15" customHeight="1">
      <c r="A80" s="143"/>
      <c r="B80" s="462"/>
      <c r="C80" s="463"/>
      <c r="D80" s="462"/>
      <c r="E80" s="463"/>
      <c r="F80" s="468"/>
      <c r="G80" s="465"/>
      <c r="H80" s="466"/>
      <c r="I80" s="136"/>
      <c r="J80" s="71"/>
      <c r="K80" s="148" t="s">
        <v>342</v>
      </c>
      <c r="L80" s="147" t="s">
        <v>341</v>
      </c>
      <c r="M80" s="146" t="s">
        <v>340</v>
      </c>
      <c r="N80" s="144"/>
      <c r="O80" s="145"/>
      <c r="P80" s="145"/>
      <c r="Q80" s="144"/>
      <c r="R80" s="73"/>
      <c r="S80" s="73"/>
      <c r="V80" s="81"/>
      <c r="W80" s="80"/>
      <c r="X80" s="79"/>
      <c r="Y80" s="78"/>
      <c r="Z80" s="77"/>
      <c r="AA80" s="76"/>
    </row>
    <row r="81" spans="1:27" ht="15" customHeight="1">
      <c r="A81" s="143"/>
      <c r="B81" s="162"/>
      <c r="C81" s="161"/>
      <c r="D81" s="162"/>
      <c r="E81" s="161"/>
      <c r="F81" s="160"/>
      <c r="G81" s="159"/>
      <c r="H81" s="158"/>
      <c r="I81" s="136"/>
      <c r="J81" s="71"/>
      <c r="K81" s="142" t="s">
        <v>339</v>
      </c>
      <c r="L81" s="141" t="s">
        <v>338</v>
      </c>
      <c r="M81" s="140" t="s">
        <v>337</v>
      </c>
      <c r="N81" s="138"/>
      <c r="O81" s="139"/>
      <c r="P81" s="139"/>
      <c r="Q81" s="138"/>
      <c r="R81" s="73"/>
      <c r="S81" s="73"/>
      <c r="V81" s="81"/>
      <c r="W81" s="80"/>
      <c r="X81" s="79"/>
      <c r="Y81" s="78"/>
      <c r="Z81" s="77"/>
      <c r="AA81" s="76"/>
    </row>
    <row r="82" spans="1:27" ht="15" customHeight="1">
      <c r="A82" s="143"/>
      <c r="B82" s="462"/>
      <c r="C82" s="463"/>
      <c r="D82" s="462"/>
      <c r="E82" s="463"/>
      <c r="F82" s="468"/>
      <c r="G82" s="465"/>
      <c r="H82" s="466"/>
      <c r="I82" s="136"/>
      <c r="J82" s="71"/>
      <c r="K82" s="155" t="s">
        <v>336</v>
      </c>
      <c r="L82" s="157" t="s">
        <v>335</v>
      </c>
      <c r="M82" s="156" t="s">
        <v>334</v>
      </c>
      <c r="N82" s="149"/>
      <c r="O82" s="150"/>
      <c r="P82" s="150"/>
      <c r="Q82" s="149"/>
      <c r="R82" s="73"/>
      <c r="S82" s="73"/>
      <c r="V82" s="81"/>
      <c r="W82" s="80"/>
      <c r="X82" s="79"/>
      <c r="Y82" s="78"/>
      <c r="Z82" s="77"/>
      <c r="AA82" s="76"/>
    </row>
    <row r="83" spans="1:27" ht="15" customHeight="1">
      <c r="A83" s="143"/>
      <c r="B83" s="462"/>
      <c r="C83" s="463"/>
      <c r="D83" s="462"/>
      <c r="E83" s="463"/>
      <c r="F83" s="468"/>
      <c r="G83" s="465"/>
      <c r="H83" s="466"/>
      <c r="I83" s="136"/>
      <c r="J83" s="71"/>
      <c r="K83" s="155"/>
      <c r="L83" s="154" t="s">
        <v>333</v>
      </c>
      <c r="M83" s="153" t="s">
        <v>332</v>
      </c>
      <c r="N83" s="152"/>
      <c r="O83" s="151"/>
      <c r="P83" s="150"/>
      <c r="Q83" s="149"/>
      <c r="R83" s="73"/>
      <c r="S83" s="73"/>
      <c r="V83" s="81"/>
      <c r="W83" s="80"/>
      <c r="X83" s="79"/>
      <c r="Y83" s="78"/>
      <c r="Z83" s="77"/>
      <c r="AA83" s="76"/>
    </row>
    <row r="84" spans="1:27" ht="15" customHeight="1">
      <c r="A84" s="143"/>
      <c r="B84" s="462"/>
      <c r="C84" s="463"/>
      <c r="D84" s="462"/>
      <c r="E84" s="463"/>
      <c r="F84" s="468"/>
      <c r="G84" s="465"/>
      <c r="H84" s="466"/>
      <c r="I84" s="136"/>
      <c r="J84" s="71"/>
      <c r="K84" s="142" t="s">
        <v>331</v>
      </c>
      <c r="L84" s="141" t="s">
        <v>330</v>
      </c>
      <c r="M84" s="140" t="s">
        <v>329</v>
      </c>
      <c r="N84" s="138"/>
      <c r="O84" s="139"/>
      <c r="P84" s="139"/>
      <c r="Q84" s="138"/>
      <c r="R84" s="73"/>
      <c r="S84" s="73"/>
      <c r="V84" s="81"/>
      <c r="W84" s="80"/>
      <c r="X84" s="79"/>
      <c r="Y84" s="78"/>
      <c r="Z84" s="77"/>
      <c r="AA84" s="76"/>
    </row>
    <row r="85" spans="1:27" ht="15" customHeight="1">
      <c r="A85" s="143"/>
      <c r="B85" s="462"/>
      <c r="C85" s="463"/>
      <c r="D85" s="462"/>
      <c r="E85" s="463"/>
      <c r="F85" s="464"/>
      <c r="G85" s="465"/>
      <c r="H85" s="466"/>
      <c r="I85" s="136"/>
      <c r="J85" s="71"/>
      <c r="K85" s="148" t="s">
        <v>328</v>
      </c>
      <c r="L85" s="147" t="s">
        <v>327</v>
      </c>
      <c r="M85" s="146" t="s">
        <v>326</v>
      </c>
      <c r="N85" s="144"/>
      <c r="O85" s="145"/>
      <c r="P85" s="145"/>
      <c r="Q85" s="144"/>
      <c r="R85" s="73"/>
      <c r="S85" s="73"/>
      <c r="V85" s="81"/>
      <c r="W85" s="80"/>
      <c r="X85" s="79"/>
      <c r="Y85" s="78"/>
      <c r="Z85" s="77"/>
      <c r="AA85" s="76"/>
    </row>
    <row r="86" spans="1:27" ht="15" customHeight="1">
      <c r="A86" s="143"/>
      <c r="B86" s="462"/>
      <c r="C86" s="463"/>
      <c r="D86" s="462"/>
      <c r="E86" s="463"/>
      <c r="F86" s="468"/>
      <c r="G86" s="465"/>
      <c r="H86" s="466"/>
      <c r="I86" s="136"/>
      <c r="J86" s="71"/>
      <c r="K86" s="142" t="s">
        <v>325</v>
      </c>
      <c r="L86" s="141" t="s">
        <v>324</v>
      </c>
      <c r="M86" s="140" t="s">
        <v>323</v>
      </c>
      <c r="N86" s="138"/>
      <c r="O86" s="139"/>
      <c r="P86" s="139"/>
      <c r="Q86" s="138"/>
      <c r="R86" s="73"/>
      <c r="S86" s="73"/>
      <c r="V86" s="81"/>
      <c r="W86" s="80"/>
      <c r="X86" s="79"/>
      <c r="Y86" s="78"/>
      <c r="Z86" s="77"/>
      <c r="AA86" s="76"/>
    </row>
    <row r="87" spans="1:27" ht="15" customHeight="1">
      <c r="A87" s="137"/>
      <c r="B87" s="462"/>
      <c r="C87" s="463"/>
      <c r="D87" s="462"/>
      <c r="E87" s="463"/>
      <c r="F87" s="464"/>
      <c r="G87" s="465"/>
      <c r="H87" s="466"/>
      <c r="I87" s="136"/>
      <c r="J87" s="71"/>
      <c r="K87" s="133"/>
      <c r="L87" s="132"/>
      <c r="M87" s="131"/>
      <c r="N87" s="129"/>
      <c r="O87" s="130"/>
      <c r="P87" s="130"/>
      <c r="Q87" s="129"/>
      <c r="R87" s="73"/>
      <c r="S87" s="73"/>
      <c r="V87" s="81"/>
      <c r="W87" s="80"/>
      <c r="X87" s="79"/>
      <c r="Y87" s="78"/>
      <c r="Z87" s="77"/>
      <c r="AA87" s="76"/>
    </row>
    <row r="88" spans="1:27" ht="15" customHeight="1">
      <c r="A88" s="135"/>
      <c r="B88" s="491"/>
      <c r="C88" s="492"/>
      <c r="D88" s="491"/>
      <c r="E88" s="492"/>
      <c r="F88" s="477"/>
      <c r="G88" s="478"/>
      <c r="H88" s="479"/>
      <c r="I88" s="134"/>
      <c r="J88" s="71"/>
      <c r="K88" s="133"/>
      <c r="L88" s="132"/>
      <c r="M88" s="131"/>
      <c r="N88" s="129"/>
      <c r="O88" s="130"/>
      <c r="P88" s="130"/>
      <c r="Q88" s="129"/>
      <c r="R88" s="73"/>
      <c r="S88" s="73"/>
      <c r="V88" s="81"/>
      <c r="W88" s="80"/>
      <c r="X88" s="79"/>
      <c r="Y88" s="78"/>
      <c r="Z88" s="77"/>
      <c r="AA88" s="76"/>
    </row>
    <row r="89" spans="1:27">
      <c r="A89" s="71"/>
      <c r="B89" s="71"/>
      <c r="C89" s="71"/>
      <c r="D89" s="71"/>
      <c r="E89" s="71"/>
      <c r="F89" s="71"/>
      <c r="G89" s="71"/>
      <c r="H89" s="71"/>
      <c r="I89" s="71"/>
      <c r="J89" s="71"/>
      <c r="K89" s="73"/>
      <c r="L89" s="71"/>
      <c r="M89" s="71"/>
      <c r="N89" s="71"/>
      <c r="O89" s="73"/>
      <c r="P89" s="73"/>
      <c r="R89" s="73"/>
      <c r="S89" s="73"/>
      <c r="V89" s="81"/>
      <c r="W89" s="80"/>
      <c r="X89" s="79"/>
      <c r="Y89" s="78"/>
      <c r="Z89" s="77"/>
      <c r="AA89" s="76"/>
    </row>
    <row r="90" spans="1:27" hidden="1">
      <c r="A90" s="71"/>
      <c r="B90" s="71"/>
      <c r="C90" s="71"/>
      <c r="D90" s="71"/>
      <c r="E90" s="71"/>
      <c r="F90" s="71"/>
      <c r="G90" s="71"/>
      <c r="H90" s="71"/>
      <c r="I90" s="71"/>
      <c r="J90" s="71"/>
      <c r="K90" s="73"/>
      <c r="L90" s="71"/>
      <c r="M90" s="71"/>
      <c r="N90" s="116"/>
      <c r="O90" s="116"/>
      <c r="P90" s="73"/>
      <c r="R90" s="73"/>
      <c r="S90" s="73"/>
      <c r="V90" s="81"/>
      <c r="W90" s="80"/>
      <c r="X90" s="79"/>
      <c r="Y90" s="77"/>
      <c r="Z90" s="77"/>
      <c r="AA90" s="76"/>
    </row>
    <row r="91" spans="1:27" hidden="1">
      <c r="A91" s="128" t="s">
        <v>322</v>
      </c>
      <c r="B91" s="71"/>
      <c r="C91" s="71"/>
      <c r="D91" s="71"/>
      <c r="E91" s="71"/>
      <c r="F91" s="71"/>
      <c r="G91" s="71"/>
      <c r="H91" s="71"/>
      <c r="I91" s="116"/>
      <c r="J91" s="116"/>
      <c r="K91" s="128" t="s">
        <v>322</v>
      </c>
      <c r="L91" s="71"/>
      <c r="M91" s="116"/>
      <c r="N91" s="116"/>
      <c r="O91" s="116"/>
      <c r="P91" s="73"/>
      <c r="R91" s="73"/>
      <c r="S91" s="73"/>
      <c r="V91" s="81"/>
      <c r="W91" s="80"/>
      <c r="X91" s="79"/>
      <c r="Y91" s="77"/>
      <c r="Z91" s="77"/>
      <c r="AA91" s="76"/>
    </row>
    <row r="92" spans="1:27" hidden="1">
      <c r="A92" s="118" t="s">
        <v>320</v>
      </c>
      <c r="B92" s="127" t="s">
        <v>321</v>
      </c>
      <c r="C92" s="71"/>
      <c r="D92" s="71"/>
      <c r="E92" s="71"/>
      <c r="F92" s="71"/>
      <c r="G92" s="71"/>
      <c r="H92" s="71"/>
      <c r="I92" s="116"/>
      <c r="J92" s="116"/>
      <c r="K92" s="118" t="s">
        <v>320</v>
      </c>
      <c r="L92" s="127" t="s">
        <v>321</v>
      </c>
      <c r="M92" s="116"/>
      <c r="N92" s="116"/>
      <c r="O92" s="116"/>
      <c r="P92" s="115"/>
      <c r="R92" s="73"/>
      <c r="S92" s="73"/>
      <c r="V92" s="81"/>
      <c r="W92" s="80"/>
      <c r="X92" s="79"/>
      <c r="Y92" s="126"/>
      <c r="Z92" s="77"/>
      <c r="AA92" s="76"/>
    </row>
    <row r="93" spans="1:27" ht="15.75" hidden="1" customHeight="1">
      <c r="A93" s="117">
        <f>A12</f>
        <v>13850</v>
      </c>
      <c r="B93" s="124" t="s">
        <v>320</v>
      </c>
      <c r="C93" s="71"/>
      <c r="D93" s="71"/>
      <c r="E93" s="71"/>
      <c r="F93" s="71"/>
      <c r="G93" s="71"/>
      <c r="H93" s="71"/>
      <c r="I93" s="116"/>
      <c r="J93" s="116"/>
      <c r="K93" s="117">
        <f>K12</f>
        <v>782</v>
      </c>
      <c r="L93" s="124" t="s">
        <v>320</v>
      </c>
      <c r="M93" s="116"/>
      <c r="N93" s="116"/>
      <c r="O93" s="116"/>
      <c r="P93" s="115" t="s">
        <v>75</v>
      </c>
      <c r="R93" s="73"/>
      <c r="S93" s="73"/>
      <c r="V93" s="81"/>
      <c r="W93" s="80"/>
      <c r="X93" s="79"/>
      <c r="Y93" s="78"/>
      <c r="Z93" s="77"/>
      <c r="AA93" s="76"/>
    </row>
    <row r="94" spans="1:27" ht="15.75" hidden="1" customHeight="1">
      <c r="A94" s="118" t="s">
        <v>320</v>
      </c>
      <c r="B94" s="125">
        <f>D57</f>
        <v>0</v>
      </c>
      <c r="C94" s="71"/>
      <c r="D94" s="71"/>
      <c r="E94" s="71"/>
      <c r="F94" s="71"/>
      <c r="G94" s="71"/>
      <c r="H94" s="71"/>
      <c r="I94" s="116"/>
      <c r="J94" s="116"/>
      <c r="K94" s="118" t="s">
        <v>320</v>
      </c>
      <c r="L94" s="122">
        <f>N57</f>
        <v>0</v>
      </c>
      <c r="M94" s="116"/>
      <c r="N94" s="116"/>
      <c r="O94" s="116"/>
      <c r="P94" s="115" t="s">
        <v>87</v>
      </c>
      <c r="R94" s="73"/>
      <c r="S94" s="73"/>
      <c r="V94" s="81"/>
      <c r="W94" s="80"/>
      <c r="X94" s="79"/>
      <c r="Y94" s="78"/>
      <c r="Z94" s="77"/>
      <c r="AA94" s="76"/>
    </row>
    <row r="95" spans="1:27" ht="15.75" hidden="1" customHeight="1">
      <c r="A95" s="117">
        <f>A17</f>
        <v>1372</v>
      </c>
      <c r="B95" s="121" t="s">
        <v>320</v>
      </c>
      <c r="I95" s="116"/>
      <c r="J95" s="116"/>
      <c r="K95" s="117">
        <f>K17</f>
        <v>14500</v>
      </c>
      <c r="L95" s="121" t="s">
        <v>320</v>
      </c>
      <c r="M95" s="116"/>
      <c r="N95" s="116"/>
      <c r="O95" s="116"/>
      <c r="P95" s="115" t="s">
        <v>83</v>
      </c>
      <c r="R95" s="73"/>
      <c r="S95" s="106"/>
      <c r="V95" s="81"/>
      <c r="W95" s="80"/>
      <c r="X95" s="79"/>
      <c r="Y95" s="78"/>
      <c r="Z95" s="77"/>
      <c r="AA95" s="76"/>
    </row>
    <row r="96" spans="1:27" ht="15.75" hidden="1" customHeight="1">
      <c r="A96" s="118" t="s">
        <v>320</v>
      </c>
      <c r="B96" s="120">
        <f>I57</f>
        <v>0</v>
      </c>
      <c r="I96" s="116"/>
      <c r="J96" s="116"/>
      <c r="K96" s="118" t="s">
        <v>320</v>
      </c>
      <c r="L96" s="119">
        <f>S57</f>
        <v>0</v>
      </c>
      <c r="M96" s="116"/>
      <c r="N96" s="116"/>
      <c r="O96" s="116"/>
      <c r="P96" s="115" t="s">
        <v>79</v>
      </c>
      <c r="R96" s="73"/>
      <c r="S96" s="106"/>
      <c r="V96" s="81"/>
      <c r="W96" s="80"/>
      <c r="X96" s="79"/>
      <c r="Y96" s="78"/>
      <c r="Z96" s="77"/>
      <c r="AA96" s="76"/>
    </row>
    <row r="97" spans="1:27" ht="15.75" hidden="1" customHeight="1">
      <c r="A97" s="117">
        <f>A22</f>
        <v>1366</v>
      </c>
      <c r="B97" s="124" t="s">
        <v>320</v>
      </c>
      <c r="I97" s="116"/>
      <c r="J97" s="116"/>
      <c r="K97" s="117">
        <f>K22</f>
        <v>14518</v>
      </c>
      <c r="L97" s="124" t="s">
        <v>320</v>
      </c>
      <c r="M97" s="116"/>
      <c r="N97" s="116"/>
      <c r="O97" s="116"/>
      <c r="P97" s="115" t="s">
        <v>109</v>
      </c>
      <c r="R97" s="73"/>
      <c r="V97" s="105"/>
      <c r="W97" s="80"/>
      <c r="X97" s="79"/>
      <c r="Y97" s="77"/>
      <c r="Z97" s="105"/>
    </row>
    <row r="98" spans="1:27" ht="15.75" hidden="1" customHeight="1">
      <c r="A98" s="118" t="s">
        <v>320</v>
      </c>
      <c r="B98" s="123">
        <f>D58</f>
        <v>0</v>
      </c>
      <c r="I98" s="116"/>
      <c r="J98" s="116"/>
      <c r="K98" s="118" t="s">
        <v>320</v>
      </c>
      <c r="L98" s="122">
        <f>N58</f>
        <v>0</v>
      </c>
      <c r="M98" s="116"/>
      <c r="N98" s="116"/>
      <c r="O98" s="116"/>
      <c r="P98" s="115" t="s">
        <v>93</v>
      </c>
      <c r="R98" s="73"/>
      <c r="V98" s="105"/>
      <c r="W98" s="80"/>
      <c r="X98" s="79"/>
      <c r="Y98" s="77"/>
      <c r="Z98" s="105"/>
    </row>
    <row r="99" spans="1:27" ht="15.75" hidden="1" customHeight="1">
      <c r="A99" s="117">
        <f>A27</f>
        <v>823</v>
      </c>
      <c r="B99" s="121" t="s">
        <v>320</v>
      </c>
      <c r="I99" s="116"/>
      <c r="J99" s="116"/>
      <c r="K99" s="117">
        <f>K27</f>
        <v>14372</v>
      </c>
      <c r="L99" s="121" t="s">
        <v>320</v>
      </c>
      <c r="M99" s="116"/>
      <c r="N99" s="116"/>
      <c r="O99" s="116"/>
      <c r="P99" s="115" t="s">
        <v>90</v>
      </c>
      <c r="R99" s="73"/>
      <c r="V99" s="105"/>
      <c r="W99" s="80"/>
      <c r="X99" s="79"/>
      <c r="Y99" s="77"/>
      <c r="Z99" s="105"/>
    </row>
    <row r="100" spans="1:27" ht="15.75" hidden="1" customHeight="1">
      <c r="A100" s="118" t="s">
        <v>320</v>
      </c>
      <c r="B100" s="120">
        <f>I58</f>
        <v>0</v>
      </c>
      <c r="I100" s="116"/>
      <c r="J100" s="116"/>
      <c r="K100" s="118" t="s">
        <v>320</v>
      </c>
      <c r="L100" s="119">
        <f>S58</f>
        <v>0</v>
      </c>
      <c r="M100" s="116"/>
      <c r="N100" s="116"/>
      <c r="O100" s="116"/>
      <c r="P100" s="115" t="s">
        <v>102</v>
      </c>
      <c r="R100" s="73"/>
      <c r="V100" s="105"/>
      <c r="W100" s="80"/>
      <c r="X100" s="79"/>
      <c r="Y100" s="77"/>
      <c r="Z100" s="105"/>
    </row>
    <row r="101" spans="1:27" ht="15.75" hidden="1" customHeight="1">
      <c r="A101" s="117">
        <f>A32</f>
        <v>9966</v>
      </c>
      <c r="I101" s="116"/>
      <c r="J101" s="116"/>
      <c r="K101" s="117">
        <f>K32</f>
        <v>10073</v>
      </c>
      <c r="L101" s="116"/>
      <c r="M101" s="116"/>
      <c r="N101" s="116"/>
      <c r="O101" s="116"/>
      <c r="P101" s="115" t="s">
        <v>112</v>
      </c>
      <c r="R101" s="73"/>
      <c r="V101" s="105"/>
      <c r="W101" s="80"/>
      <c r="X101" s="79"/>
      <c r="Y101" s="77"/>
      <c r="Z101" s="105"/>
    </row>
    <row r="102" spans="1:27" ht="15.75" hidden="1" customHeight="1">
      <c r="A102" s="118" t="s">
        <v>320</v>
      </c>
      <c r="I102" s="116"/>
      <c r="J102" s="116"/>
      <c r="K102" s="118" t="s">
        <v>320</v>
      </c>
      <c r="L102" s="116"/>
      <c r="M102" s="116"/>
      <c r="N102" s="116"/>
      <c r="O102" s="116"/>
      <c r="P102" s="115" t="s">
        <v>105</v>
      </c>
      <c r="R102" s="73"/>
      <c r="V102" s="105"/>
      <c r="W102" s="80"/>
      <c r="X102" s="79"/>
      <c r="Y102" s="77"/>
      <c r="Z102" s="105"/>
    </row>
    <row r="103" spans="1:27" ht="15.75" hidden="1" customHeight="1">
      <c r="A103" s="117">
        <f>A37</f>
        <v>21853</v>
      </c>
      <c r="I103" s="116"/>
      <c r="J103" s="116"/>
      <c r="K103" s="117">
        <f>K37</f>
        <v>14519</v>
      </c>
      <c r="L103" s="116"/>
      <c r="M103" s="116"/>
      <c r="N103" s="95"/>
      <c r="O103" s="71"/>
      <c r="P103" s="115" t="s">
        <v>3</v>
      </c>
      <c r="R103" s="73"/>
      <c r="V103" s="105"/>
      <c r="W103" s="80"/>
      <c r="X103" s="79"/>
      <c r="Y103" s="77"/>
      <c r="Z103" s="105"/>
    </row>
    <row r="104" spans="1:27" ht="14.25" hidden="1" customHeight="1">
      <c r="A104" s="113"/>
      <c r="B104" s="496" t="e">
        <f>DGET('3.vrC-dpC'!$A$106:$L$262,"celé",B93:C94)</f>
        <v>#NUM!</v>
      </c>
      <c r="C104" s="497"/>
      <c r="I104" s="112"/>
      <c r="J104" s="112"/>
      <c r="K104" s="112"/>
      <c r="L104" s="112"/>
      <c r="M104" s="95"/>
      <c r="N104" s="95"/>
      <c r="O104" s="71"/>
      <c r="P104" s="114"/>
      <c r="R104" s="73"/>
      <c r="V104" s="105"/>
      <c r="W104" s="80"/>
      <c r="X104" s="79"/>
      <c r="Y104" s="77"/>
      <c r="Z104" s="105"/>
    </row>
    <row r="105" spans="1:27" ht="14.25" hidden="1" customHeight="1">
      <c r="A105" s="113"/>
      <c r="I105" s="112"/>
      <c r="J105" s="112"/>
      <c r="K105" s="112"/>
      <c r="L105" s="112"/>
      <c r="M105" s="95"/>
      <c r="N105" s="71"/>
      <c r="O105" s="71"/>
      <c r="P105" s="111"/>
      <c r="R105" s="73"/>
      <c r="V105" s="105"/>
      <c r="W105" s="80"/>
      <c r="X105" s="79"/>
      <c r="Y105" s="77"/>
      <c r="Z105" s="105"/>
    </row>
    <row r="106" spans="1:27" ht="14.25" hidden="1" customHeight="1" thickBot="1">
      <c r="A106" s="110" t="s">
        <v>320</v>
      </c>
      <c r="B106" s="508" t="s">
        <v>319</v>
      </c>
      <c r="C106" s="508"/>
      <c r="D106" s="558" t="s">
        <v>318</v>
      </c>
      <c r="E106" s="558"/>
      <c r="F106" s="109"/>
      <c r="G106" s="555" t="s">
        <v>317</v>
      </c>
      <c r="H106" s="555"/>
      <c r="I106" s="555"/>
      <c r="J106" s="555"/>
      <c r="K106" s="434"/>
      <c r="L106" s="434"/>
      <c r="M106" s="71"/>
      <c r="N106" s="71"/>
      <c r="O106" s="71"/>
      <c r="P106" s="71"/>
      <c r="R106" s="73"/>
      <c r="S106" s="73"/>
      <c r="T106" s="105"/>
      <c r="U106" s="80"/>
      <c r="V106" s="79"/>
      <c r="W106" s="77"/>
      <c r="X106" s="105"/>
      <c r="Z106" s="71"/>
      <c r="AA106" s="71"/>
    </row>
    <row r="107" spans="1:27" ht="14.25" hidden="1" customHeight="1">
      <c r="A107" s="102">
        <v>22956</v>
      </c>
      <c r="B107" s="489" t="s">
        <v>316</v>
      </c>
      <c r="C107" s="490"/>
      <c r="D107" s="556" t="s">
        <v>315</v>
      </c>
      <c r="E107" s="557"/>
      <c r="F107" s="101"/>
      <c r="G107" s="435" t="str">
        <f t="shared" ref="G107:G138" si="0">CONCATENATE(B107," ",D107)</f>
        <v>ČECH Lubomír</v>
      </c>
      <c r="H107" s="435"/>
      <c r="I107" s="435"/>
      <c r="J107" s="435"/>
      <c r="K107" s="100" t="s">
        <v>314</v>
      </c>
      <c r="L107" s="95" t="s">
        <v>120</v>
      </c>
      <c r="M107" s="71"/>
      <c r="N107" s="71"/>
      <c r="O107" s="71"/>
      <c r="P107" s="71"/>
      <c r="R107" s="73"/>
      <c r="S107" s="73"/>
      <c r="T107" s="105"/>
      <c r="U107" s="80"/>
      <c r="V107" s="79"/>
      <c r="W107" s="77"/>
      <c r="X107" s="105"/>
      <c r="Z107" s="71"/>
      <c r="AA107" s="71"/>
    </row>
    <row r="108" spans="1:27" ht="14.25" hidden="1" customHeight="1">
      <c r="A108" s="102">
        <v>10207</v>
      </c>
      <c r="B108" s="469" t="s">
        <v>313</v>
      </c>
      <c r="C108" s="470"/>
      <c r="D108" s="473" t="s">
        <v>312</v>
      </c>
      <c r="E108" s="474"/>
      <c r="F108" s="101"/>
      <c r="G108" s="435" t="str">
        <f t="shared" si="0"/>
        <v>HABADA Jindřich</v>
      </c>
      <c r="H108" s="435"/>
      <c r="I108" s="435"/>
      <c r="J108" s="435"/>
      <c r="K108" s="100" t="s">
        <v>137</v>
      </c>
      <c r="L108" s="107" t="str">
        <f>IF(B3=B268,E268,IF(B3=B269,E269,IF(B3=B270,E270,IF(B3=B271,E271,IF(B3=B272,E272,IF(B3=B273,E273,IF(B3=B274,E274,IF(B3=B275,E275))))))))</f>
        <v>Svitavský Karel</v>
      </c>
      <c r="M108" s="108"/>
      <c r="N108" s="108"/>
      <c r="O108" s="71"/>
      <c r="P108" s="71"/>
      <c r="R108" s="73"/>
      <c r="S108" s="73"/>
      <c r="T108" s="105"/>
      <c r="U108" s="80"/>
      <c r="V108" s="79"/>
      <c r="W108" s="77"/>
      <c r="X108" s="105"/>
      <c r="Z108" s="71"/>
      <c r="AA108" s="71"/>
    </row>
    <row r="109" spans="1:27" ht="14.25" hidden="1" customHeight="1">
      <c r="A109" s="102">
        <v>4389</v>
      </c>
      <c r="B109" s="469" t="s">
        <v>304</v>
      </c>
      <c r="C109" s="470"/>
      <c r="D109" s="473" t="s">
        <v>311</v>
      </c>
      <c r="E109" s="474"/>
      <c r="F109" s="101"/>
      <c r="G109" s="435" t="str">
        <f t="shared" si="0"/>
        <v>HNÁTEK Karel st.</v>
      </c>
      <c r="H109" s="435"/>
      <c r="I109" s="435"/>
      <c r="J109" s="435"/>
      <c r="K109" s="100" t="s">
        <v>136</v>
      </c>
      <c r="L109" s="107">
        <f>IF(B3=B276,E276,IF(B3=B277,E277,IF(B3=B278,E278,IF(B3=B279,E279,IF(B3=B280,E280,IF(B3=B281,E281,))))))</f>
        <v>0</v>
      </c>
      <c r="M109" s="108"/>
      <c r="N109" s="108"/>
      <c r="O109" s="71"/>
      <c r="P109" s="71"/>
      <c r="R109" s="73"/>
      <c r="S109" s="73"/>
      <c r="T109" s="105"/>
      <c r="U109" s="80"/>
      <c r="V109" s="79"/>
      <c r="W109" s="77"/>
      <c r="X109" s="105"/>
      <c r="Z109" s="71"/>
      <c r="AA109" s="71"/>
    </row>
    <row r="110" spans="1:27" ht="14.25" hidden="1" customHeight="1">
      <c r="A110" s="102">
        <v>22958</v>
      </c>
      <c r="B110" s="469" t="s">
        <v>310</v>
      </c>
      <c r="C110" s="470"/>
      <c r="D110" s="473" t="s">
        <v>174</v>
      </c>
      <c r="E110" s="474"/>
      <c r="F110" s="101"/>
      <c r="G110" s="435" t="str">
        <f t="shared" si="0"/>
        <v>ŠTOČEK Jiří</v>
      </c>
      <c r="H110" s="435"/>
      <c r="I110" s="435"/>
      <c r="J110" s="435"/>
      <c r="K110" s="100" t="s">
        <v>135</v>
      </c>
      <c r="L110" s="95"/>
      <c r="M110" s="71"/>
      <c r="N110" s="71"/>
      <c r="O110" s="71"/>
      <c r="P110" s="71"/>
      <c r="R110" s="73"/>
      <c r="S110" s="73"/>
      <c r="T110" s="105"/>
      <c r="U110" s="80"/>
      <c r="V110" s="79"/>
      <c r="W110" s="77"/>
      <c r="X110" s="105"/>
      <c r="Z110" s="71"/>
      <c r="AA110" s="71"/>
    </row>
    <row r="111" spans="1:27" ht="14.25" hidden="1" customHeight="1">
      <c r="A111" s="102">
        <v>13361</v>
      </c>
      <c r="B111" s="469" t="s">
        <v>309</v>
      </c>
      <c r="C111" s="470"/>
      <c r="D111" s="473" t="s">
        <v>43</v>
      </c>
      <c r="E111" s="474"/>
      <c r="F111" s="101"/>
      <c r="G111" s="435" t="str">
        <f t="shared" si="0"/>
        <v>ŠTOCHL Martin</v>
      </c>
      <c r="H111" s="435"/>
      <c r="I111" s="435"/>
      <c r="J111" s="435"/>
      <c r="K111" s="100" t="s">
        <v>134</v>
      </c>
      <c r="L111" s="95" t="s">
        <v>308</v>
      </c>
      <c r="M111" s="71"/>
      <c r="N111" s="71"/>
      <c r="O111" s="71"/>
      <c r="P111" s="71"/>
      <c r="R111" s="73"/>
      <c r="S111" s="73"/>
      <c r="T111" s="105"/>
      <c r="U111" s="80"/>
      <c r="V111" s="79"/>
      <c r="W111" s="77"/>
      <c r="X111" s="105"/>
      <c r="Z111" s="71"/>
      <c r="AA111" s="71"/>
    </row>
    <row r="112" spans="1:27" ht="14.25" hidden="1" customHeight="1">
      <c r="A112" s="102">
        <v>836</v>
      </c>
      <c r="B112" s="469" t="s">
        <v>298</v>
      </c>
      <c r="C112" s="470"/>
      <c r="D112" s="473" t="s">
        <v>307</v>
      </c>
      <c r="E112" s="474"/>
      <c r="F112" s="101"/>
      <c r="G112" s="435" t="str">
        <f t="shared" si="0"/>
        <v>ŠVARC Antonín</v>
      </c>
      <c r="H112" s="435"/>
      <c r="I112" s="435"/>
      <c r="J112" s="435"/>
      <c r="K112" s="100" t="s">
        <v>133</v>
      </c>
      <c r="L112" s="107">
        <f>IF(L3=B268,E268,IF(L3=B269,E269,IF(L3=B270,E270,IF(L3=B271,E271,IF(L3=B272,E272,IF(L3=B273,E273,IF(L3=B274,E274,IF(L3=B275,E275,))))))))</f>
        <v>0</v>
      </c>
      <c r="M112" s="71"/>
      <c r="N112" s="71"/>
      <c r="O112" s="71"/>
      <c r="P112" s="71"/>
      <c r="R112" s="73"/>
      <c r="S112" s="73"/>
      <c r="T112" s="105"/>
      <c r="U112" s="80"/>
      <c r="V112" s="79"/>
      <c r="W112" s="77"/>
      <c r="X112" s="105"/>
      <c r="Z112" s="71"/>
      <c r="AA112" s="71"/>
    </row>
    <row r="113" spans="1:27" ht="14.25" hidden="1" customHeight="1">
      <c r="A113" s="102">
        <v>751</v>
      </c>
      <c r="B113" s="469" t="s">
        <v>306</v>
      </c>
      <c r="C113" s="470"/>
      <c r="D113" s="473" t="s">
        <v>176</v>
      </c>
      <c r="E113" s="474"/>
      <c r="F113" s="101"/>
      <c r="G113" s="435" t="str">
        <f t="shared" si="0"/>
        <v>TOMEŠ Miroslav</v>
      </c>
      <c r="H113" s="435"/>
      <c r="I113" s="435"/>
      <c r="J113" s="435"/>
      <c r="K113" s="100" t="s">
        <v>132</v>
      </c>
      <c r="L113" s="107" t="str">
        <f>IF(L3=B276,E276,IF(L3=B277,E277,IF(L3=B278,E278,IF(L3=B279,E279,IF(L3=B280,E280,IF(L3=B281,E281,))))))</f>
        <v>Málek Miroslav</v>
      </c>
      <c r="M113" s="71"/>
      <c r="N113" s="71"/>
      <c r="O113" s="71"/>
      <c r="P113" s="71"/>
      <c r="R113" s="73"/>
      <c r="S113" s="73"/>
      <c r="T113" s="105"/>
      <c r="U113" s="80"/>
      <c r="V113" s="79"/>
      <c r="W113" s="77"/>
      <c r="X113" s="105"/>
      <c r="Z113" s="71"/>
      <c r="AA113" s="71"/>
    </row>
    <row r="114" spans="1:27" ht="14.25" hidden="1" customHeight="1">
      <c r="A114" s="102">
        <v>15292</v>
      </c>
      <c r="B114" s="469" t="s">
        <v>305</v>
      </c>
      <c r="C114" s="470"/>
      <c r="D114" s="473" t="s">
        <v>23</v>
      </c>
      <c r="E114" s="474"/>
      <c r="F114" s="101"/>
      <c r="G114" s="435" t="str">
        <f t="shared" si="0"/>
        <v>PLÁŠIL Bohumil</v>
      </c>
      <c r="H114" s="435"/>
      <c r="I114" s="435"/>
      <c r="J114" s="435"/>
      <c r="K114" s="100" t="s">
        <v>131</v>
      </c>
      <c r="L114" s="95"/>
      <c r="M114" s="71"/>
      <c r="N114" s="71"/>
      <c r="O114" s="71"/>
      <c r="P114" s="71"/>
      <c r="R114" s="73"/>
      <c r="S114" s="73"/>
      <c r="T114" s="105"/>
      <c r="U114" s="80"/>
      <c r="V114" s="79"/>
      <c r="W114" s="77"/>
      <c r="X114" s="105"/>
      <c r="Z114" s="71"/>
      <c r="AA114" s="71"/>
    </row>
    <row r="115" spans="1:27" ht="14.25" hidden="1" customHeight="1">
      <c r="A115" s="102"/>
      <c r="B115" s="480"/>
      <c r="C115" s="481"/>
      <c r="D115" s="473"/>
      <c r="E115" s="474"/>
      <c r="F115" s="101"/>
      <c r="G115" s="435" t="str">
        <f t="shared" si="0"/>
        <v xml:space="preserve"> </v>
      </c>
      <c r="H115" s="435"/>
      <c r="I115" s="435"/>
      <c r="J115" s="435"/>
      <c r="K115" s="100" t="s">
        <v>130</v>
      </c>
      <c r="L115" s="95"/>
      <c r="M115" s="71"/>
      <c r="N115" s="71"/>
      <c r="O115" s="71"/>
      <c r="P115" s="71"/>
      <c r="R115" s="73"/>
      <c r="S115" s="73"/>
      <c r="T115" s="105"/>
      <c r="U115" s="80"/>
      <c r="V115" s="79"/>
      <c r="W115" s="77"/>
      <c r="X115" s="105"/>
      <c r="Z115" s="71"/>
      <c r="AA115" s="71"/>
    </row>
    <row r="116" spans="1:27" ht="14.25" hidden="1" customHeight="1">
      <c r="A116" s="102"/>
      <c r="B116" s="480"/>
      <c r="C116" s="481"/>
      <c r="D116" s="473"/>
      <c r="E116" s="474"/>
      <c r="F116" s="101"/>
      <c r="G116" s="435" t="str">
        <f t="shared" si="0"/>
        <v xml:space="preserve"> </v>
      </c>
      <c r="H116" s="435"/>
      <c r="I116" s="435"/>
      <c r="J116" s="435"/>
      <c r="K116" s="100" t="s">
        <v>129</v>
      </c>
      <c r="L116" s="95"/>
      <c r="M116" s="71"/>
      <c r="N116" s="71"/>
      <c r="O116" s="71"/>
      <c r="P116" s="71"/>
      <c r="R116" s="73"/>
      <c r="S116" s="73"/>
      <c r="T116" s="105"/>
      <c r="U116" s="80"/>
      <c r="V116" s="79"/>
      <c r="W116" s="77"/>
      <c r="X116" s="105"/>
      <c r="Z116" s="71"/>
      <c r="AA116" s="71"/>
    </row>
    <row r="117" spans="1:27" ht="14.25" hidden="1" customHeight="1">
      <c r="A117" s="99">
        <v>10073</v>
      </c>
      <c r="B117" s="471" t="s">
        <v>304</v>
      </c>
      <c r="C117" s="472"/>
      <c r="D117" s="436" t="s">
        <v>303</v>
      </c>
      <c r="E117" s="437"/>
      <c r="F117" s="75"/>
      <c r="G117" s="434" t="str">
        <f t="shared" si="0"/>
        <v>HNÁTEK Karel ml.</v>
      </c>
      <c r="H117" s="434"/>
      <c r="I117" s="434"/>
      <c r="J117" s="434"/>
      <c r="K117" s="95" t="s">
        <v>302</v>
      </c>
      <c r="L117" s="95"/>
      <c r="M117" s="71"/>
      <c r="N117" s="71"/>
      <c r="O117" s="71"/>
      <c r="P117" s="71"/>
      <c r="R117" s="106"/>
      <c r="S117" s="73"/>
      <c r="T117" s="105"/>
      <c r="U117" s="80"/>
      <c r="V117" s="79"/>
      <c r="W117" s="77"/>
      <c r="X117" s="105"/>
      <c r="Z117" s="71"/>
      <c r="AA117" s="71"/>
    </row>
    <row r="118" spans="1:27" ht="14.25" hidden="1" customHeight="1">
      <c r="A118" s="99">
        <v>782</v>
      </c>
      <c r="B118" s="471" t="s">
        <v>301</v>
      </c>
      <c r="C118" s="472"/>
      <c r="D118" s="436" t="s">
        <v>176</v>
      </c>
      <c r="E118" s="437"/>
      <c r="F118" s="75"/>
      <c r="G118" s="434" t="str">
        <f t="shared" si="0"/>
        <v>MÁLEK Miroslav</v>
      </c>
      <c r="H118" s="434"/>
      <c r="I118" s="434"/>
      <c r="J118" s="434"/>
      <c r="K118" s="95" t="s">
        <v>137</v>
      </c>
      <c r="L118" s="95"/>
      <c r="M118" s="71"/>
      <c r="N118" s="71"/>
      <c r="O118" s="71"/>
      <c r="P118" s="71"/>
      <c r="R118" s="106"/>
      <c r="S118" s="73"/>
      <c r="T118" s="105"/>
      <c r="U118" s="105"/>
      <c r="V118" s="105"/>
      <c r="W118" s="105"/>
      <c r="X118" s="105"/>
      <c r="Z118" s="71"/>
      <c r="AA118" s="71"/>
    </row>
    <row r="119" spans="1:27" ht="14.25" hidden="1" customHeight="1">
      <c r="A119" s="99">
        <v>14500</v>
      </c>
      <c r="B119" s="471" t="s">
        <v>300</v>
      </c>
      <c r="C119" s="472"/>
      <c r="D119" s="436" t="s">
        <v>154</v>
      </c>
      <c r="E119" s="437"/>
      <c r="F119" s="75"/>
      <c r="G119" s="434" t="str">
        <f t="shared" si="0"/>
        <v>MICHÁLEK Jaroslav</v>
      </c>
      <c r="H119" s="434"/>
      <c r="I119" s="434"/>
      <c r="J119" s="434"/>
      <c r="K119" s="95" t="s">
        <v>136</v>
      </c>
      <c r="L119" s="95"/>
      <c r="M119" s="71"/>
      <c r="N119" s="71"/>
      <c r="O119" s="71"/>
      <c r="P119" s="71"/>
      <c r="S119" s="73"/>
      <c r="T119" s="72"/>
      <c r="U119" s="72"/>
      <c r="Z119" s="71"/>
      <c r="AA119" s="71"/>
    </row>
    <row r="120" spans="1:27" ht="14.25" hidden="1" customHeight="1">
      <c r="A120" s="99">
        <v>11242</v>
      </c>
      <c r="B120" s="471" t="s">
        <v>299</v>
      </c>
      <c r="C120" s="472"/>
      <c r="D120" s="436" t="s">
        <v>32</v>
      </c>
      <c r="E120" s="437"/>
      <c r="F120" s="75"/>
      <c r="G120" s="434" t="str">
        <f t="shared" si="0"/>
        <v>STOKLASA Petr</v>
      </c>
      <c r="H120" s="434"/>
      <c r="I120" s="434"/>
      <c r="J120" s="434"/>
      <c r="K120" s="95" t="s">
        <v>135</v>
      </c>
      <c r="L120" s="95"/>
      <c r="M120" s="71"/>
      <c r="N120" s="71"/>
      <c r="O120" s="71"/>
      <c r="P120" s="71"/>
      <c r="S120" s="73"/>
      <c r="T120" s="72"/>
      <c r="U120" s="72"/>
      <c r="Z120" s="71"/>
      <c r="AA120" s="71"/>
    </row>
    <row r="121" spans="1:27" ht="14.25" hidden="1" customHeight="1">
      <c r="A121" s="99">
        <v>14519</v>
      </c>
      <c r="B121" s="471" t="s">
        <v>298</v>
      </c>
      <c r="C121" s="472"/>
      <c r="D121" s="436" t="s">
        <v>161</v>
      </c>
      <c r="E121" s="437"/>
      <c r="F121" s="75"/>
      <c r="G121" s="434" t="str">
        <f t="shared" si="0"/>
        <v>ŠVARC Milan</v>
      </c>
      <c r="H121" s="434"/>
      <c r="I121" s="434"/>
      <c r="J121" s="434"/>
      <c r="K121" s="95" t="s">
        <v>134</v>
      </c>
      <c r="L121" s="95"/>
      <c r="M121" s="71"/>
      <c r="N121" s="71"/>
      <c r="O121" s="71"/>
      <c r="P121" s="71"/>
      <c r="S121" s="73"/>
      <c r="T121" s="72"/>
      <c r="U121" s="72"/>
      <c r="Z121" s="71"/>
      <c r="AA121" s="71"/>
    </row>
    <row r="122" spans="1:27" ht="14.25" hidden="1" customHeight="1">
      <c r="A122" s="99">
        <v>14518</v>
      </c>
      <c r="B122" s="471" t="s">
        <v>297</v>
      </c>
      <c r="C122" s="472"/>
      <c r="D122" s="436" t="s">
        <v>296</v>
      </c>
      <c r="E122" s="437"/>
      <c r="F122" s="75"/>
      <c r="G122" s="434" t="str">
        <f t="shared" si="0"/>
        <v>ŠVARCOVÁ  Petra</v>
      </c>
      <c r="H122" s="434"/>
      <c r="I122" s="434"/>
      <c r="J122" s="434"/>
      <c r="K122" s="95" t="s">
        <v>133</v>
      </c>
      <c r="L122" s="95"/>
      <c r="M122" s="71"/>
      <c r="N122" s="71"/>
      <c r="O122" s="71"/>
      <c r="P122" s="71"/>
      <c r="S122" s="73"/>
      <c r="T122" s="72"/>
      <c r="U122" s="72"/>
      <c r="Z122" s="71"/>
      <c r="AA122" s="71"/>
    </row>
    <row r="123" spans="1:27" ht="14.25" hidden="1" customHeight="1">
      <c r="A123" s="99">
        <v>14372</v>
      </c>
      <c r="B123" s="471" t="s">
        <v>295</v>
      </c>
      <c r="C123" s="472"/>
      <c r="D123" s="486" t="s">
        <v>174</v>
      </c>
      <c r="E123" s="437"/>
      <c r="F123" s="75"/>
      <c r="G123" s="434" t="str">
        <f t="shared" si="0"/>
        <v>SVOZÍLEK Jiří</v>
      </c>
      <c r="H123" s="434"/>
      <c r="I123" s="434"/>
      <c r="J123" s="434"/>
      <c r="K123" s="95" t="s">
        <v>132</v>
      </c>
      <c r="L123" s="95"/>
      <c r="M123" s="71"/>
      <c r="N123" s="71"/>
      <c r="O123" s="71"/>
      <c r="P123" s="71"/>
      <c r="S123" s="73"/>
      <c r="T123" s="72"/>
      <c r="U123" s="72"/>
      <c r="Z123" s="71"/>
      <c r="AA123" s="71"/>
    </row>
    <row r="124" spans="1:27" ht="14.25" hidden="1" customHeight="1">
      <c r="A124" s="99"/>
      <c r="B124" s="482"/>
      <c r="C124" s="483"/>
      <c r="D124" s="436"/>
      <c r="E124" s="437"/>
      <c r="F124" s="75"/>
      <c r="G124" s="434" t="str">
        <f t="shared" si="0"/>
        <v xml:space="preserve"> </v>
      </c>
      <c r="H124" s="434"/>
      <c r="I124" s="434"/>
      <c r="J124" s="434"/>
      <c r="K124" s="95" t="s">
        <v>131</v>
      </c>
      <c r="L124" s="95"/>
      <c r="M124" s="71"/>
      <c r="N124" s="71"/>
      <c r="O124" s="71"/>
      <c r="P124" s="71"/>
      <c r="S124" s="73"/>
      <c r="T124" s="72"/>
      <c r="U124" s="72"/>
      <c r="Z124" s="71"/>
      <c r="AA124" s="71"/>
    </row>
    <row r="125" spans="1:27" ht="14.25" hidden="1" customHeight="1">
      <c r="A125" s="99"/>
      <c r="B125" s="482"/>
      <c r="C125" s="483"/>
      <c r="D125" s="436"/>
      <c r="E125" s="437"/>
      <c r="F125" s="75"/>
      <c r="G125" s="434" t="str">
        <f t="shared" si="0"/>
        <v xml:space="preserve"> </v>
      </c>
      <c r="H125" s="434"/>
      <c r="I125" s="434"/>
      <c r="J125" s="434"/>
      <c r="K125" s="95" t="s">
        <v>130</v>
      </c>
      <c r="L125" s="95"/>
      <c r="M125" s="71"/>
      <c r="N125" s="71"/>
      <c r="O125" s="71"/>
      <c r="P125" s="71"/>
      <c r="S125" s="73"/>
      <c r="T125" s="72"/>
      <c r="U125" s="72"/>
      <c r="Z125" s="71"/>
      <c r="AA125" s="71"/>
    </row>
    <row r="126" spans="1:27" ht="14.25" hidden="1" customHeight="1">
      <c r="A126" s="99"/>
      <c r="B126" s="482"/>
      <c r="C126" s="483"/>
      <c r="D126" s="436"/>
      <c r="E126" s="437"/>
      <c r="F126" s="75"/>
      <c r="G126" s="434" t="str">
        <f t="shared" si="0"/>
        <v xml:space="preserve"> </v>
      </c>
      <c r="H126" s="434"/>
      <c r="I126" s="434"/>
      <c r="J126" s="434"/>
      <c r="K126" s="95" t="s">
        <v>129</v>
      </c>
      <c r="L126" s="95"/>
      <c r="M126" s="71"/>
      <c r="O126" s="71"/>
      <c r="P126" s="71"/>
      <c r="S126" s="73"/>
      <c r="T126" s="72"/>
      <c r="U126" s="72"/>
      <c r="Z126" s="71"/>
      <c r="AA126" s="71"/>
    </row>
    <row r="127" spans="1:27" ht="14.25" hidden="1" customHeight="1">
      <c r="A127" s="102">
        <v>5883</v>
      </c>
      <c r="B127" s="469" t="s">
        <v>294</v>
      </c>
      <c r="C127" s="470"/>
      <c r="D127" s="473" t="s">
        <v>174</v>
      </c>
      <c r="E127" s="474"/>
      <c r="F127" s="101"/>
      <c r="G127" s="435" t="str">
        <f t="shared" si="0"/>
        <v>CERNSTEIN Jiří</v>
      </c>
      <c r="H127" s="435"/>
      <c r="I127" s="435"/>
      <c r="J127" s="435"/>
      <c r="K127" s="100" t="s">
        <v>293</v>
      </c>
      <c r="L127" s="104"/>
      <c r="O127" s="71"/>
      <c r="P127" s="71"/>
      <c r="S127" s="73"/>
      <c r="T127" s="72"/>
      <c r="U127" s="72"/>
      <c r="Z127" s="71"/>
      <c r="AA127" s="71"/>
    </row>
    <row r="128" spans="1:27" ht="14.25" hidden="1" customHeight="1">
      <c r="A128" s="102">
        <v>5879</v>
      </c>
      <c r="B128" s="469" t="s">
        <v>292</v>
      </c>
      <c r="C128" s="470"/>
      <c r="D128" s="473" t="s">
        <v>211</v>
      </c>
      <c r="E128" s="474"/>
      <c r="F128" s="101"/>
      <c r="G128" s="435" t="str">
        <f t="shared" si="0"/>
        <v>MAŠEK  Karel</v>
      </c>
      <c r="H128" s="435"/>
      <c r="I128" s="435"/>
      <c r="J128" s="435"/>
      <c r="K128" s="100" t="s">
        <v>137</v>
      </c>
      <c r="L128" s="104"/>
      <c r="O128" s="71"/>
      <c r="P128" s="71"/>
      <c r="S128" s="73"/>
      <c r="T128" s="72"/>
      <c r="U128" s="72"/>
      <c r="Z128" s="71"/>
      <c r="AA128" s="71"/>
    </row>
    <row r="129" spans="1:27" ht="14.25" hidden="1" customHeight="1">
      <c r="A129" s="102">
        <v>10844</v>
      </c>
      <c r="B129" s="469" t="s">
        <v>291</v>
      </c>
      <c r="C129" s="470"/>
      <c r="D129" s="473" t="s">
        <v>185</v>
      </c>
      <c r="E129" s="474"/>
      <c r="F129" s="101"/>
      <c r="G129" s="435" t="str">
        <f t="shared" si="0"/>
        <v>MÍKA Zdeněk</v>
      </c>
      <c r="H129" s="435"/>
      <c r="I129" s="435"/>
      <c r="J129" s="435"/>
      <c r="K129" s="100" t="s">
        <v>136</v>
      </c>
      <c r="L129" s="104"/>
      <c r="O129" s="71"/>
      <c r="P129" s="71"/>
      <c r="S129" s="73"/>
      <c r="T129" s="72"/>
      <c r="U129" s="72"/>
      <c r="Z129" s="71"/>
      <c r="AA129" s="71"/>
    </row>
    <row r="130" spans="1:27" ht="14.25" hidden="1" customHeight="1">
      <c r="A130" s="102">
        <v>18966</v>
      </c>
      <c r="B130" s="469" t="s">
        <v>290</v>
      </c>
      <c r="C130" s="470"/>
      <c r="D130" s="473" t="s">
        <v>154</v>
      </c>
      <c r="E130" s="474"/>
      <c r="F130" s="101"/>
      <c r="G130" s="435" t="str">
        <f t="shared" si="0"/>
        <v>NOVÁK Jaroslav</v>
      </c>
      <c r="H130" s="435"/>
      <c r="I130" s="435"/>
      <c r="J130" s="435"/>
      <c r="K130" s="100" t="s">
        <v>135</v>
      </c>
      <c r="L130" s="104"/>
      <c r="O130" s="71"/>
      <c r="P130" s="71"/>
      <c r="S130" s="73"/>
      <c r="T130" s="72"/>
      <c r="U130" s="72"/>
      <c r="Z130" s="71"/>
      <c r="AA130" s="71"/>
    </row>
    <row r="131" spans="1:27" ht="14.25" hidden="1" customHeight="1">
      <c r="A131" s="102">
        <v>9477</v>
      </c>
      <c r="B131" s="469" t="s">
        <v>289</v>
      </c>
      <c r="C131" s="470"/>
      <c r="D131" s="473" t="s">
        <v>180</v>
      </c>
      <c r="E131" s="474"/>
      <c r="F131" s="101"/>
      <c r="G131" s="435" t="str">
        <f t="shared" si="0"/>
        <v>PETRÁČEK Jan</v>
      </c>
      <c r="H131" s="435"/>
      <c r="I131" s="435"/>
      <c r="J131" s="435"/>
      <c r="K131" s="100" t="s">
        <v>134</v>
      </c>
      <c r="L131" s="104"/>
      <c r="O131" s="71"/>
      <c r="P131" s="71"/>
      <c r="S131" s="73"/>
      <c r="T131" s="72"/>
      <c r="U131" s="72"/>
      <c r="Z131" s="71"/>
      <c r="AA131" s="71"/>
    </row>
    <row r="132" spans="1:27" ht="14.25" hidden="1" customHeight="1">
      <c r="A132" s="102">
        <v>5880</v>
      </c>
      <c r="B132" s="469" t="s">
        <v>288</v>
      </c>
      <c r="C132" s="470"/>
      <c r="D132" s="473" t="s">
        <v>174</v>
      </c>
      <c r="E132" s="474"/>
      <c r="F132" s="101"/>
      <c r="G132" s="435" t="str">
        <f t="shared" si="0"/>
        <v>SVOBODA Jiří</v>
      </c>
      <c r="H132" s="435"/>
      <c r="I132" s="435"/>
      <c r="J132" s="435"/>
      <c r="K132" s="100" t="s">
        <v>133</v>
      </c>
      <c r="L132" s="104"/>
      <c r="O132" s="71"/>
      <c r="P132" s="71"/>
      <c r="S132" s="73"/>
      <c r="T132" s="72"/>
      <c r="U132" s="72"/>
      <c r="Z132" s="71"/>
      <c r="AA132" s="71"/>
    </row>
    <row r="133" spans="1:27" ht="14.25" hidden="1" customHeight="1">
      <c r="A133" s="102">
        <v>9626</v>
      </c>
      <c r="B133" s="469" t="s">
        <v>287</v>
      </c>
      <c r="C133" s="470"/>
      <c r="D133" s="473" t="s">
        <v>174</v>
      </c>
      <c r="E133" s="474"/>
      <c r="F133" s="101"/>
      <c r="G133" s="435" t="str">
        <f t="shared" si="0"/>
        <v>TŘEŠŇÁK  Jiří</v>
      </c>
      <c r="H133" s="435"/>
      <c r="I133" s="435"/>
      <c r="J133" s="435"/>
      <c r="K133" s="100" t="s">
        <v>132</v>
      </c>
      <c r="L133" s="104"/>
      <c r="O133" s="71"/>
      <c r="P133" s="71"/>
      <c r="S133" s="73"/>
      <c r="T133" s="72"/>
      <c r="U133" s="72"/>
      <c r="Z133" s="71"/>
      <c r="AA133" s="71"/>
    </row>
    <row r="134" spans="1:27" ht="14.25" hidden="1" customHeight="1">
      <c r="A134" s="102">
        <v>5881</v>
      </c>
      <c r="B134" s="469" t="s">
        <v>286</v>
      </c>
      <c r="C134" s="470"/>
      <c r="D134" s="473" t="s">
        <v>217</v>
      </c>
      <c r="E134" s="474"/>
      <c r="F134" s="101"/>
      <c r="G134" s="435" t="str">
        <f t="shared" si="0"/>
        <v>ŠRAJER Václav</v>
      </c>
      <c r="H134" s="435"/>
      <c r="I134" s="435"/>
      <c r="J134" s="435"/>
      <c r="K134" s="100" t="s">
        <v>131</v>
      </c>
      <c r="L134" s="104"/>
      <c r="O134" s="71"/>
      <c r="P134" s="71"/>
      <c r="S134" s="73"/>
      <c r="T134" s="72"/>
      <c r="U134" s="72"/>
      <c r="Z134" s="71"/>
      <c r="AA134" s="71"/>
    </row>
    <row r="135" spans="1:27" ht="14.25" hidden="1" customHeight="1">
      <c r="A135" s="102">
        <v>5169</v>
      </c>
      <c r="B135" s="469" t="s">
        <v>285</v>
      </c>
      <c r="C135" s="470"/>
      <c r="D135" s="473" t="s">
        <v>174</v>
      </c>
      <c r="E135" s="474"/>
      <c r="F135" s="101"/>
      <c r="G135" s="435" t="str">
        <f t="shared" si="0"/>
        <v>NOVOTNÝ Jiří</v>
      </c>
      <c r="H135" s="435"/>
      <c r="I135" s="435"/>
      <c r="J135" s="435"/>
      <c r="K135" s="100" t="s">
        <v>130</v>
      </c>
      <c r="L135" s="104"/>
      <c r="O135" s="71"/>
      <c r="P135" s="71"/>
      <c r="S135" s="73"/>
      <c r="T135" s="72"/>
      <c r="U135" s="72"/>
      <c r="Z135" s="71"/>
      <c r="AA135" s="71"/>
    </row>
    <row r="136" spans="1:27" ht="14.25" hidden="1" customHeight="1">
      <c r="A136" s="102"/>
      <c r="B136" s="480"/>
      <c r="C136" s="481"/>
      <c r="D136" s="473"/>
      <c r="E136" s="474"/>
      <c r="F136" s="101"/>
      <c r="G136" s="435" t="str">
        <f t="shared" si="0"/>
        <v xml:space="preserve"> </v>
      </c>
      <c r="H136" s="435"/>
      <c r="I136" s="435"/>
      <c r="J136" s="435"/>
      <c r="K136" s="100" t="s">
        <v>129</v>
      </c>
      <c r="L136" s="104"/>
      <c r="O136" s="71"/>
      <c r="P136" s="71"/>
      <c r="S136" s="73"/>
      <c r="T136" s="72"/>
      <c r="U136" s="72"/>
      <c r="Z136" s="71"/>
      <c r="AA136" s="71"/>
    </row>
    <row r="137" spans="1:27" ht="14.25" hidden="1" customHeight="1">
      <c r="A137" s="99">
        <v>20738</v>
      </c>
      <c r="B137" s="471" t="s">
        <v>284</v>
      </c>
      <c r="C137" s="472"/>
      <c r="D137" s="436" t="s">
        <v>32</v>
      </c>
      <c r="E137" s="437"/>
      <c r="F137" s="75"/>
      <c r="G137" s="434" t="str">
        <f t="shared" si="0"/>
        <v>KŠÍR Petr</v>
      </c>
      <c r="H137" s="434"/>
      <c r="I137" s="434"/>
      <c r="J137" s="434"/>
      <c r="K137" s="95" t="s">
        <v>283</v>
      </c>
      <c r="L137" s="104"/>
      <c r="O137" s="71"/>
      <c r="P137" s="71"/>
      <c r="S137" s="73"/>
      <c r="T137" s="72"/>
      <c r="U137" s="72"/>
      <c r="Z137" s="71"/>
      <c r="AA137" s="71"/>
    </row>
    <row r="138" spans="1:27" ht="14.25" hidden="1" customHeight="1">
      <c r="A138" s="99">
        <v>20740</v>
      </c>
      <c r="B138" s="471" t="s">
        <v>282</v>
      </c>
      <c r="C138" s="472"/>
      <c r="D138" s="436" t="s">
        <v>43</v>
      </c>
      <c r="E138" s="437"/>
      <c r="F138" s="75"/>
      <c r="G138" s="434" t="str">
        <f t="shared" si="0"/>
        <v>KOVÁŘ Martin</v>
      </c>
      <c r="H138" s="434"/>
      <c r="I138" s="434"/>
      <c r="J138" s="434"/>
      <c r="K138" s="95" t="s">
        <v>137</v>
      </c>
      <c r="L138" s="104"/>
      <c r="O138" s="71"/>
      <c r="P138" s="71"/>
      <c r="S138" s="73"/>
      <c r="T138" s="72"/>
      <c r="U138" s="72"/>
      <c r="Z138" s="71"/>
      <c r="AA138" s="71"/>
    </row>
    <row r="139" spans="1:27" ht="14.25" hidden="1" customHeight="1">
      <c r="A139" s="99">
        <v>17966</v>
      </c>
      <c r="B139" s="471" t="s">
        <v>281</v>
      </c>
      <c r="C139" s="472"/>
      <c r="D139" s="436" t="s">
        <v>40</v>
      </c>
      <c r="E139" s="437"/>
      <c r="F139" s="75"/>
      <c r="G139" s="434" t="str">
        <f t="shared" ref="G139:G170" si="1">CONCATENATE(B139," ",D139)</f>
        <v>SMÉKAL Tomáš</v>
      </c>
      <c r="H139" s="434"/>
      <c r="I139" s="434"/>
      <c r="J139" s="434"/>
      <c r="K139" s="95" t="s">
        <v>136</v>
      </c>
      <c r="L139" s="104"/>
      <c r="O139" s="71"/>
      <c r="P139" s="71"/>
      <c r="S139" s="73"/>
      <c r="T139" s="72"/>
      <c r="U139" s="72"/>
      <c r="Z139" s="71"/>
      <c r="AA139" s="71"/>
    </row>
    <row r="140" spans="1:27" ht="14.25" hidden="1" customHeight="1">
      <c r="A140" s="99">
        <v>24518</v>
      </c>
      <c r="B140" s="471" t="s">
        <v>280</v>
      </c>
      <c r="C140" s="472"/>
      <c r="D140" s="436" t="s">
        <v>279</v>
      </c>
      <c r="E140" s="437"/>
      <c r="F140" s="75"/>
      <c r="G140" s="434" t="str">
        <f t="shared" si="1"/>
        <v>JIRSA Lukáš</v>
      </c>
      <c r="H140" s="434"/>
      <c r="I140" s="434"/>
      <c r="J140" s="434"/>
      <c r="K140" s="95" t="s">
        <v>135</v>
      </c>
      <c r="L140" s="104"/>
      <c r="O140" s="71"/>
      <c r="P140" s="71"/>
      <c r="S140" s="73"/>
      <c r="T140" s="72"/>
      <c r="U140" s="72"/>
      <c r="Z140" s="71"/>
      <c r="AA140" s="71"/>
    </row>
    <row r="141" spans="1:27" ht="14.25" hidden="1" customHeight="1">
      <c r="A141" s="99">
        <v>1070</v>
      </c>
      <c r="B141" s="471" t="s">
        <v>278</v>
      </c>
      <c r="C141" s="472"/>
      <c r="D141" s="436" t="s">
        <v>227</v>
      </c>
      <c r="E141" s="437"/>
      <c r="F141" s="75"/>
      <c r="G141" s="434" t="str">
        <f t="shared" si="1"/>
        <v>KLUGANOST Vít</v>
      </c>
      <c r="H141" s="434"/>
      <c r="I141" s="434"/>
      <c r="J141" s="434"/>
      <c r="K141" s="95" t="s">
        <v>134</v>
      </c>
      <c r="L141" s="104"/>
      <c r="O141" s="71"/>
      <c r="P141" s="71"/>
      <c r="S141" s="73"/>
      <c r="T141" s="72"/>
      <c r="U141" s="72"/>
      <c r="Z141" s="71"/>
      <c r="AA141" s="71"/>
    </row>
    <row r="142" spans="1:27" ht="14.25" hidden="1" customHeight="1">
      <c r="A142" s="99">
        <v>18159</v>
      </c>
      <c r="B142" s="471" t="s">
        <v>277</v>
      </c>
      <c r="C142" s="472"/>
      <c r="D142" s="436" t="s">
        <v>43</v>
      </c>
      <c r="E142" s="437"/>
      <c r="F142" s="75"/>
      <c r="G142" s="434" t="str">
        <f t="shared" si="1"/>
        <v>JELÍNEK Martin</v>
      </c>
      <c r="H142" s="434"/>
      <c r="I142" s="434"/>
      <c r="J142" s="434"/>
      <c r="K142" s="95" t="s">
        <v>133</v>
      </c>
      <c r="L142" s="104"/>
      <c r="O142" s="71"/>
      <c r="P142" s="71"/>
      <c r="S142" s="73"/>
      <c r="T142" s="72"/>
      <c r="U142" s="72"/>
      <c r="Z142" s="71"/>
      <c r="AA142" s="71"/>
    </row>
    <row r="143" spans="1:27" ht="14.25" hidden="1" customHeight="1">
      <c r="A143" s="99">
        <v>21157</v>
      </c>
      <c r="B143" s="471" t="s">
        <v>276</v>
      </c>
      <c r="C143" s="472"/>
      <c r="D143" s="436" t="s">
        <v>180</v>
      </c>
      <c r="E143" s="437"/>
      <c r="F143" s="75"/>
      <c r="G143" s="434" t="str">
        <f t="shared" si="1"/>
        <v>LUKÁŠ Jan</v>
      </c>
      <c r="H143" s="434"/>
      <c r="I143" s="434"/>
      <c r="J143" s="434"/>
      <c r="K143" s="95" t="s">
        <v>132</v>
      </c>
      <c r="L143" s="104"/>
      <c r="O143" s="71"/>
      <c r="P143" s="71"/>
      <c r="S143" s="73"/>
      <c r="T143" s="72"/>
      <c r="U143" s="72"/>
      <c r="Z143" s="71"/>
      <c r="AA143" s="71"/>
    </row>
    <row r="144" spans="1:27" hidden="1">
      <c r="A144" s="99">
        <v>20739</v>
      </c>
      <c r="B144" s="471" t="s">
        <v>274</v>
      </c>
      <c r="C144" s="472"/>
      <c r="D144" s="436" t="s">
        <v>275</v>
      </c>
      <c r="E144" s="437"/>
      <c r="F144" s="75"/>
      <c r="G144" s="434" t="str">
        <f t="shared" si="1"/>
        <v>MAŇOUR Ondřej</v>
      </c>
      <c r="H144" s="434"/>
      <c r="I144" s="434"/>
      <c r="J144" s="434"/>
      <c r="K144" s="95" t="s">
        <v>131</v>
      </c>
      <c r="O144" s="71"/>
      <c r="P144" s="71"/>
      <c r="S144" s="73"/>
      <c r="T144" s="72"/>
      <c r="U144" s="72"/>
      <c r="Z144" s="71"/>
      <c r="AA144" s="71"/>
    </row>
    <row r="145" spans="1:27" hidden="1">
      <c r="A145" s="99">
        <v>25350</v>
      </c>
      <c r="B145" s="471" t="s">
        <v>274</v>
      </c>
      <c r="C145" s="472"/>
      <c r="D145" s="486" t="s">
        <v>273</v>
      </c>
      <c r="E145" s="437"/>
      <c r="F145" s="75"/>
      <c r="G145" s="434" t="str">
        <f t="shared" si="1"/>
        <v>MAŇOUR Kryštof</v>
      </c>
      <c r="H145" s="434"/>
      <c r="I145" s="434"/>
      <c r="J145" s="434"/>
      <c r="K145" s="95" t="s">
        <v>130</v>
      </c>
      <c r="O145" s="71"/>
      <c r="P145" s="71"/>
      <c r="S145" s="73"/>
      <c r="T145" s="72"/>
      <c r="U145" s="72"/>
      <c r="Z145" s="71"/>
      <c r="AA145" s="71"/>
    </row>
    <row r="146" spans="1:27" hidden="1">
      <c r="A146" s="99">
        <v>23177</v>
      </c>
      <c r="B146" s="471" t="s">
        <v>272</v>
      </c>
      <c r="C146" s="472"/>
      <c r="D146" s="486" t="s">
        <v>189</v>
      </c>
      <c r="E146" s="563"/>
      <c r="F146" s="75"/>
      <c r="G146" s="434" t="str">
        <f t="shared" si="1"/>
        <v>KAŠPAR Josef</v>
      </c>
      <c r="H146" s="434"/>
      <c r="I146" s="434"/>
      <c r="J146" s="434"/>
      <c r="K146" s="95" t="s">
        <v>129</v>
      </c>
      <c r="O146" s="71"/>
      <c r="P146" s="71"/>
      <c r="S146" s="73"/>
      <c r="T146" s="72"/>
      <c r="U146" s="72"/>
      <c r="Z146" s="71"/>
      <c r="AA146" s="71"/>
    </row>
    <row r="147" spans="1:27" hidden="1">
      <c r="A147" s="102">
        <v>24713</v>
      </c>
      <c r="B147" s="469" t="s">
        <v>271</v>
      </c>
      <c r="C147" s="470"/>
      <c r="D147" s="473" t="s">
        <v>270</v>
      </c>
      <c r="E147" s="474"/>
      <c r="F147" s="101"/>
      <c r="G147" s="435" t="str">
        <f t="shared" si="1"/>
        <v>BANDASOVÁ Ivana</v>
      </c>
      <c r="H147" s="435"/>
      <c r="I147" s="435"/>
      <c r="J147" s="435"/>
      <c r="K147" s="100" t="s">
        <v>269</v>
      </c>
      <c r="O147" s="71"/>
      <c r="P147" s="71"/>
      <c r="S147" s="73"/>
      <c r="T147" s="72"/>
      <c r="U147" s="72"/>
      <c r="Z147" s="71"/>
      <c r="AA147" s="71"/>
    </row>
    <row r="148" spans="1:27" hidden="1">
      <c r="A148" s="102">
        <v>18910</v>
      </c>
      <c r="B148" s="469" t="s">
        <v>268</v>
      </c>
      <c r="C148" s="470"/>
      <c r="D148" s="473" t="s">
        <v>267</v>
      </c>
      <c r="E148" s="474"/>
      <c r="F148" s="101"/>
      <c r="G148" s="435" t="str">
        <f t="shared" si="1"/>
        <v>DYMÁČKOVÁ Markéta</v>
      </c>
      <c r="H148" s="435"/>
      <c r="I148" s="435"/>
      <c r="J148" s="435"/>
      <c r="K148" s="100" t="s">
        <v>137</v>
      </c>
      <c r="O148" s="71"/>
      <c r="P148" s="71"/>
      <c r="S148" s="73"/>
      <c r="T148" s="72"/>
      <c r="U148" s="72"/>
      <c r="Z148" s="71"/>
      <c r="AA148" s="71"/>
    </row>
    <row r="149" spans="1:27" hidden="1">
      <c r="A149" s="102">
        <v>10264</v>
      </c>
      <c r="B149" s="469" t="s">
        <v>266</v>
      </c>
      <c r="C149" s="470"/>
      <c r="D149" s="473" t="s">
        <v>180</v>
      </c>
      <c r="E149" s="474"/>
      <c r="F149" s="101"/>
      <c r="G149" s="435" t="str">
        <f t="shared" si="1"/>
        <v>KRATOCHVIL Jan</v>
      </c>
      <c r="H149" s="435"/>
      <c r="I149" s="435"/>
      <c r="J149" s="435"/>
      <c r="K149" s="100" t="s">
        <v>136</v>
      </c>
      <c r="O149" s="71"/>
      <c r="P149" s="71"/>
      <c r="S149" s="73"/>
      <c r="T149" s="72"/>
      <c r="U149" s="72"/>
      <c r="Z149" s="71"/>
      <c r="AA149" s="71"/>
    </row>
    <row r="150" spans="1:27" hidden="1">
      <c r="A150" s="102">
        <v>21451</v>
      </c>
      <c r="B150" s="469" t="s">
        <v>265</v>
      </c>
      <c r="C150" s="470"/>
      <c r="D150" s="473" t="s">
        <v>32</v>
      </c>
      <c r="E150" s="474"/>
      <c r="F150" s="101"/>
      <c r="G150" s="435" t="str">
        <f t="shared" si="1"/>
        <v>JANATA Petr</v>
      </c>
      <c r="H150" s="435"/>
      <c r="I150" s="435"/>
      <c r="J150" s="435"/>
      <c r="K150" s="100" t="s">
        <v>135</v>
      </c>
      <c r="O150" s="71"/>
      <c r="P150" s="71"/>
      <c r="S150" s="73"/>
      <c r="T150" s="72"/>
      <c r="U150" s="72"/>
      <c r="Z150" s="71"/>
      <c r="AA150" s="71"/>
    </row>
    <row r="151" spans="1:27" hidden="1">
      <c r="A151" s="102">
        <v>12386</v>
      </c>
      <c r="B151" s="469" t="s">
        <v>264</v>
      </c>
      <c r="C151" s="470"/>
      <c r="D151" s="473" t="s">
        <v>40</v>
      </c>
      <c r="E151" s="474"/>
      <c r="F151" s="101"/>
      <c r="G151" s="435" t="str">
        <f t="shared" si="1"/>
        <v>JÍCHA Tomáš</v>
      </c>
      <c r="H151" s="435"/>
      <c r="I151" s="435"/>
      <c r="J151" s="435"/>
      <c r="K151" s="100" t="s">
        <v>134</v>
      </c>
      <c r="O151" s="71"/>
      <c r="P151" s="71"/>
      <c r="S151" s="73"/>
      <c r="T151" s="72"/>
      <c r="U151" s="72"/>
      <c r="Z151" s="71"/>
      <c r="AA151" s="71"/>
    </row>
    <row r="152" spans="1:27" hidden="1">
      <c r="A152" s="102">
        <v>24714</v>
      </c>
      <c r="B152" s="469" t="s">
        <v>263</v>
      </c>
      <c r="C152" s="470"/>
      <c r="D152" s="473" t="s">
        <v>262</v>
      </c>
      <c r="E152" s="474"/>
      <c r="F152" s="101"/>
      <c r="G152" s="435" t="str">
        <f t="shared" si="1"/>
        <v>JIRÁSKOVÁ Gabriela</v>
      </c>
      <c r="H152" s="435"/>
      <c r="I152" s="435"/>
      <c r="J152" s="435"/>
      <c r="K152" s="100" t="s">
        <v>133</v>
      </c>
      <c r="O152" s="71"/>
      <c r="P152" s="71"/>
      <c r="S152" s="73"/>
      <c r="T152" s="72"/>
      <c r="U152" s="72"/>
      <c r="Z152" s="71"/>
      <c r="AA152" s="71"/>
    </row>
    <row r="153" spans="1:27" hidden="1">
      <c r="A153" s="102">
        <v>2590</v>
      </c>
      <c r="B153" s="469" t="s">
        <v>261</v>
      </c>
      <c r="C153" s="470"/>
      <c r="D153" s="473" t="s">
        <v>32</v>
      </c>
      <c r="E153" s="474"/>
      <c r="F153" s="101"/>
      <c r="G153" s="435" t="str">
        <f t="shared" si="1"/>
        <v>KAPAL  Petr</v>
      </c>
      <c r="H153" s="435"/>
      <c r="I153" s="435"/>
      <c r="J153" s="435"/>
      <c r="K153" s="100" t="s">
        <v>132</v>
      </c>
      <c r="O153" s="71"/>
      <c r="P153" s="71"/>
      <c r="S153" s="73"/>
      <c r="T153" s="72"/>
      <c r="U153" s="72"/>
      <c r="Z153" s="71"/>
      <c r="AA153" s="71"/>
    </row>
    <row r="154" spans="1:27" hidden="1">
      <c r="A154" s="102">
        <v>25607</v>
      </c>
      <c r="B154" s="469" t="s">
        <v>260</v>
      </c>
      <c r="C154" s="470"/>
      <c r="D154" s="473" t="s">
        <v>259</v>
      </c>
      <c r="E154" s="474"/>
      <c r="F154" s="101"/>
      <c r="G154" s="435" t="str">
        <f t="shared" si="1"/>
        <v>KAPROVÁ Ludmila</v>
      </c>
      <c r="H154" s="435"/>
      <c r="I154" s="435"/>
      <c r="J154" s="435"/>
      <c r="K154" s="100" t="s">
        <v>131</v>
      </c>
      <c r="O154" s="71"/>
      <c r="P154" s="71"/>
      <c r="S154" s="73"/>
      <c r="T154" s="72"/>
      <c r="U154" s="72"/>
      <c r="Z154" s="71"/>
      <c r="AA154" s="71"/>
    </row>
    <row r="155" spans="1:27" hidden="1">
      <c r="A155" s="102">
        <v>13398</v>
      </c>
      <c r="B155" s="469" t="s">
        <v>164</v>
      </c>
      <c r="C155" s="470"/>
      <c r="D155" s="473" t="s">
        <v>28</v>
      </c>
      <c r="E155" s="474"/>
      <c r="F155" s="101"/>
      <c r="G155" s="435" t="str">
        <f t="shared" si="1"/>
        <v>MUSIL Ladislav</v>
      </c>
      <c r="H155" s="435"/>
      <c r="I155" s="435"/>
      <c r="J155" s="435"/>
      <c r="K155" s="100" t="s">
        <v>130</v>
      </c>
      <c r="O155" s="71"/>
      <c r="P155" s="71"/>
      <c r="S155" s="73"/>
      <c r="T155" s="72"/>
      <c r="U155" s="72"/>
      <c r="Z155" s="71"/>
      <c r="AA155" s="71"/>
    </row>
    <row r="156" spans="1:27" hidden="1">
      <c r="A156" s="102">
        <v>20059</v>
      </c>
      <c r="B156" s="469" t="s">
        <v>258</v>
      </c>
      <c r="C156" s="470"/>
      <c r="D156" s="473" t="s">
        <v>257</v>
      </c>
      <c r="E156" s="474"/>
      <c r="F156" s="101"/>
      <c r="G156" s="435" t="str">
        <f t="shared" si="1"/>
        <v>SOMOLÍKOVÁ  Emílie</v>
      </c>
      <c r="H156" s="435"/>
      <c r="I156" s="435"/>
      <c r="J156" s="435"/>
      <c r="K156" s="100" t="s">
        <v>129</v>
      </c>
      <c r="O156" s="71"/>
      <c r="P156" s="71"/>
      <c r="S156" s="73"/>
      <c r="T156" s="72"/>
      <c r="U156" s="72"/>
      <c r="Z156" s="71"/>
      <c r="AA156" s="71"/>
    </row>
    <row r="157" spans="1:27" hidden="1">
      <c r="A157" s="102">
        <v>21028</v>
      </c>
      <c r="B157" s="469" t="s">
        <v>256</v>
      </c>
      <c r="C157" s="470"/>
      <c r="D157" s="473" t="s">
        <v>255</v>
      </c>
      <c r="E157" s="474"/>
      <c r="F157" s="101"/>
      <c r="G157" s="435" t="str">
        <f t="shared" si="1"/>
        <v>ŠŤOVÍČEK  Pavel</v>
      </c>
      <c r="H157" s="435"/>
      <c r="I157" s="435"/>
      <c r="J157" s="435"/>
      <c r="K157" s="100" t="s">
        <v>128</v>
      </c>
      <c r="O157" s="71"/>
      <c r="P157" s="71"/>
      <c r="S157" s="73"/>
      <c r="T157" s="72"/>
      <c r="U157" s="72"/>
      <c r="Z157" s="71"/>
      <c r="AA157" s="71"/>
    </row>
    <row r="158" spans="1:27" hidden="1">
      <c r="A158" s="102">
        <v>24715</v>
      </c>
      <c r="B158" s="469" t="s">
        <v>254</v>
      </c>
      <c r="C158" s="470"/>
      <c r="D158" s="473" t="s">
        <v>36</v>
      </c>
      <c r="E158" s="474"/>
      <c r="F158" s="101"/>
      <c r="G158" s="435" t="str">
        <f t="shared" si="1"/>
        <v>VÁCLAVKOVÁ Eva</v>
      </c>
      <c r="H158" s="435"/>
      <c r="I158" s="435"/>
      <c r="J158" s="435"/>
      <c r="K158" s="100" t="s">
        <v>127</v>
      </c>
      <c r="O158" s="71"/>
      <c r="P158" s="71"/>
      <c r="S158" s="73"/>
      <c r="T158" s="72"/>
      <c r="U158" s="72"/>
      <c r="Z158" s="71"/>
      <c r="AA158" s="71"/>
    </row>
    <row r="159" spans="1:27" hidden="1">
      <c r="A159" s="102">
        <v>10974</v>
      </c>
      <c r="B159" s="469" t="s">
        <v>253</v>
      </c>
      <c r="C159" s="470"/>
      <c r="D159" s="473" t="s">
        <v>44</v>
      </c>
      <c r="E159" s="474"/>
      <c r="F159" s="101"/>
      <c r="G159" s="435" t="str">
        <f t="shared" si="1"/>
        <v>ZACHAŘ Čeněk</v>
      </c>
      <c r="H159" s="435"/>
      <c r="I159" s="435"/>
      <c r="J159" s="435"/>
      <c r="K159" s="100" t="s">
        <v>126</v>
      </c>
      <c r="O159" s="71"/>
      <c r="P159" s="71"/>
      <c r="S159" s="73"/>
      <c r="T159" s="72"/>
      <c r="U159" s="72"/>
      <c r="Z159" s="71"/>
      <c r="AA159" s="71"/>
    </row>
    <row r="160" spans="1:27" hidden="1">
      <c r="A160" s="99">
        <v>10912</v>
      </c>
      <c r="B160" s="471" t="s">
        <v>252</v>
      </c>
      <c r="C160" s="472"/>
      <c r="D160" s="486" t="s">
        <v>154</v>
      </c>
      <c r="E160" s="437"/>
      <c r="F160" s="75"/>
      <c r="G160" s="434" t="str">
        <f t="shared" si="1"/>
        <v>ŠMEJKAL  Jaroslav</v>
      </c>
      <c r="H160" s="434"/>
      <c r="I160" s="434"/>
      <c r="J160" s="434"/>
      <c r="K160" s="95" t="s">
        <v>251</v>
      </c>
      <c r="O160" s="71"/>
      <c r="P160" s="71"/>
      <c r="S160" s="73"/>
      <c r="T160" s="72"/>
      <c r="U160" s="72"/>
      <c r="Z160" s="71"/>
      <c r="AA160" s="71"/>
    </row>
    <row r="161" spans="1:27" hidden="1">
      <c r="A161" s="99">
        <v>25485</v>
      </c>
      <c r="B161" s="471" t="s">
        <v>250</v>
      </c>
      <c r="C161" s="472"/>
      <c r="D161" s="486" t="s">
        <v>180</v>
      </c>
      <c r="E161" s="437"/>
      <c r="F161" s="75"/>
      <c r="G161" s="434" t="str">
        <f t="shared" si="1"/>
        <v>NECKÁŘ Jan</v>
      </c>
      <c r="H161" s="434"/>
      <c r="I161" s="434"/>
      <c r="J161" s="434"/>
      <c r="K161" s="95" t="s">
        <v>137</v>
      </c>
      <c r="O161" s="71"/>
      <c r="P161" s="71"/>
      <c r="S161" s="73"/>
      <c r="T161" s="72"/>
      <c r="U161" s="72"/>
      <c r="Z161" s="71"/>
      <c r="AA161" s="71"/>
    </row>
    <row r="162" spans="1:27" hidden="1">
      <c r="A162" s="99">
        <v>19667</v>
      </c>
      <c r="B162" s="471" t="s">
        <v>249</v>
      </c>
      <c r="C162" s="472"/>
      <c r="D162" s="486" t="s">
        <v>35</v>
      </c>
      <c r="E162" s="437"/>
      <c r="F162" s="75"/>
      <c r="G162" s="434" t="str">
        <f t="shared" si="1"/>
        <v>VYKOUKOVÁ Jitka</v>
      </c>
      <c r="H162" s="434"/>
      <c r="I162" s="434"/>
      <c r="J162" s="434"/>
      <c r="K162" s="95" t="s">
        <v>136</v>
      </c>
      <c r="O162" s="71"/>
      <c r="P162" s="71"/>
      <c r="S162" s="73"/>
      <c r="T162" s="72"/>
      <c r="U162" s="72"/>
      <c r="Z162" s="71"/>
      <c r="AA162" s="71"/>
    </row>
    <row r="163" spans="1:27" hidden="1">
      <c r="A163" s="99">
        <v>14557</v>
      </c>
      <c r="B163" s="471" t="s">
        <v>248</v>
      </c>
      <c r="C163" s="472"/>
      <c r="D163" s="486" t="s">
        <v>174</v>
      </c>
      <c r="E163" s="437"/>
      <c r="F163" s="75"/>
      <c r="G163" s="434" t="str">
        <f t="shared" si="1"/>
        <v>PETER Jiří</v>
      </c>
      <c r="H163" s="434"/>
      <c r="I163" s="434"/>
      <c r="J163" s="434"/>
      <c r="K163" s="95" t="s">
        <v>135</v>
      </c>
      <c r="O163" s="71"/>
      <c r="P163" s="71"/>
      <c r="S163" s="73"/>
      <c r="T163" s="72"/>
      <c r="U163" s="72"/>
      <c r="Z163" s="71"/>
      <c r="AA163" s="71"/>
    </row>
    <row r="164" spans="1:27" hidden="1">
      <c r="A164" s="99">
        <v>21413</v>
      </c>
      <c r="B164" s="471" t="s">
        <v>247</v>
      </c>
      <c r="C164" s="472"/>
      <c r="D164" s="486" t="s">
        <v>174</v>
      </c>
      <c r="E164" s="437"/>
      <c r="F164" s="75"/>
      <c r="G164" s="434" t="str">
        <f t="shared" si="1"/>
        <v>HAKEN Jiří</v>
      </c>
      <c r="H164" s="434"/>
      <c r="I164" s="434"/>
      <c r="J164" s="434"/>
      <c r="K164" s="95" t="s">
        <v>134</v>
      </c>
      <c r="O164" s="71"/>
      <c r="P164" s="71"/>
      <c r="S164" s="73"/>
      <c r="T164" s="72"/>
      <c r="U164" s="72"/>
      <c r="Z164" s="71"/>
      <c r="AA164" s="71"/>
    </row>
    <row r="165" spans="1:27" hidden="1">
      <c r="A165" s="99">
        <v>1087</v>
      </c>
      <c r="B165" s="471" t="s">
        <v>246</v>
      </c>
      <c r="C165" s="472"/>
      <c r="D165" s="486" t="s">
        <v>245</v>
      </c>
      <c r="E165" s="437"/>
      <c r="F165" s="75"/>
      <c r="G165" s="434" t="str">
        <f t="shared" si="1"/>
        <v>PYTLÍKOVÁ Květa</v>
      </c>
      <c r="H165" s="434"/>
      <c r="I165" s="434"/>
      <c r="J165" s="434"/>
      <c r="K165" s="95" t="s">
        <v>133</v>
      </c>
      <c r="O165" s="71"/>
      <c r="P165" s="71"/>
      <c r="S165" s="73"/>
      <c r="T165" s="72"/>
      <c r="U165" s="72"/>
      <c r="Z165" s="71"/>
      <c r="AA165" s="71"/>
    </row>
    <row r="166" spans="1:27" hidden="1">
      <c r="A166" s="99">
        <v>1305</v>
      </c>
      <c r="B166" s="471" t="s">
        <v>244</v>
      </c>
      <c r="C166" s="472"/>
      <c r="D166" s="486" t="s">
        <v>168</v>
      </c>
      <c r="E166" s="437"/>
      <c r="F166" s="75"/>
      <c r="G166" s="434" t="str">
        <f t="shared" si="1"/>
        <v>MANSFELDOVÁ Jiřina</v>
      </c>
      <c r="H166" s="434"/>
      <c r="I166" s="434"/>
      <c r="J166" s="434"/>
      <c r="K166" s="95" t="s">
        <v>132</v>
      </c>
      <c r="O166" s="71"/>
      <c r="P166" s="71"/>
      <c r="S166" s="73"/>
      <c r="T166" s="72"/>
      <c r="U166" s="72"/>
      <c r="Z166" s="71"/>
      <c r="AA166" s="71"/>
    </row>
    <row r="167" spans="1:27" hidden="1">
      <c r="A167" s="99">
        <v>14349</v>
      </c>
      <c r="B167" s="484" t="s">
        <v>243</v>
      </c>
      <c r="C167" s="485"/>
      <c r="D167" s="559" t="s">
        <v>35</v>
      </c>
      <c r="E167" s="560"/>
      <c r="F167" s="75"/>
      <c r="G167" s="434" t="str">
        <f t="shared" si="1"/>
        <v>RUNTSCHOVÁ Jitka</v>
      </c>
      <c r="H167" s="434"/>
      <c r="I167" s="434"/>
      <c r="J167" s="434"/>
      <c r="K167" s="95" t="s">
        <v>131</v>
      </c>
      <c r="O167" s="71"/>
      <c r="P167" s="71"/>
      <c r="S167" s="73"/>
      <c r="T167" s="72"/>
      <c r="U167" s="72"/>
      <c r="Z167" s="71"/>
      <c r="AA167" s="71"/>
    </row>
    <row r="168" spans="1:27" hidden="1">
      <c r="A168" s="99">
        <v>15944</v>
      </c>
      <c r="B168" s="471" t="s">
        <v>242</v>
      </c>
      <c r="C168" s="472"/>
      <c r="D168" s="486" t="s">
        <v>151</v>
      </c>
      <c r="E168" s="437"/>
      <c r="F168" s="75"/>
      <c r="G168" s="434" t="str">
        <f t="shared" si="1"/>
        <v>PYTLÍK Jakub</v>
      </c>
      <c r="H168" s="434"/>
      <c r="I168" s="434"/>
      <c r="J168" s="434"/>
      <c r="K168" s="95" t="s">
        <v>130</v>
      </c>
      <c r="O168" s="71"/>
      <c r="P168" s="71"/>
      <c r="S168" s="73"/>
      <c r="T168" s="72"/>
      <c r="U168" s="72"/>
      <c r="Z168" s="71"/>
      <c r="AA168" s="71"/>
    </row>
    <row r="169" spans="1:27" hidden="1">
      <c r="A169" s="99"/>
      <c r="B169" s="471"/>
      <c r="C169" s="472"/>
      <c r="D169" s="436"/>
      <c r="E169" s="437"/>
      <c r="F169" s="75"/>
      <c r="G169" s="434" t="str">
        <f t="shared" si="1"/>
        <v xml:space="preserve"> </v>
      </c>
      <c r="H169" s="434"/>
      <c r="I169" s="434"/>
      <c r="J169" s="434"/>
      <c r="K169" s="95" t="s">
        <v>129</v>
      </c>
      <c r="O169" s="71"/>
      <c r="P169" s="71"/>
      <c r="S169" s="73"/>
      <c r="T169" s="72"/>
      <c r="U169" s="72"/>
      <c r="Z169" s="71"/>
      <c r="AA169" s="71"/>
    </row>
    <row r="170" spans="1:27" hidden="1">
      <c r="A170" s="102">
        <v>19845</v>
      </c>
      <c r="B170" s="469" t="s">
        <v>241</v>
      </c>
      <c r="C170" s="470"/>
      <c r="D170" s="473" t="s">
        <v>240</v>
      </c>
      <c r="E170" s="474"/>
      <c r="F170" s="101"/>
      <c r="G170" s="435" t="str">
        <f t="shared" si="1"/>
        <v>VÁVRA Ivo</v>
      </c>
      <c r="H170" s="435"/>
      <c r="I170" s="435"/>
      <c r="J170" s="435"/>
      <c r="K170" s="100" t="s">
        <v>239</v>
      </c>
      <c r="O170" s="71"/>
      <c r="P170" s="71"/>
      <c r="S170" s="73"/>
      <c r="T170" s="72"/>
      <c r="U170" s="72"/>
      <c r="Z170" s="71"/>
      <c r="AA170" s="71"/>
    </row>
    <row r="171" spans="1:27" hidden="1">
      <c r="A171" s="102">
        <v>823</v>
      </c>
      <c r="B171" s="469" t="s">
        <v>238</v>
      </c>
      <c r="C171" s="470"/>
      <c r="D171" s="473" t="s">
        <v>204</v>
      </c>
      <c r="E171" s="474"/>
      <c r="F171" s="101"/>
      <c r="G171" s="435" t="str">
        <f t="shared" ref="G171:G202" si="2">CONCATENATE(B171," ",D171)</f>
        <v>MYŠIČKOVÁ Jana</v>
      </c>
      <c r="H171" s="435"/>
      <c r="I171" s="435"/>
      <c r="J171" s="435"/>
      <c r="K171" s="100" t="s">
        <v>137</v>
      </c>
      <c r="O171" s="71"/>
      <c r="P171" s="71"/>
      <c r="S171" s="73"/>
      <c r="T171" s="72"/>
      <c r="U171" s="72"/>
      <c r="Z171" s="71"/>
      <c r="AA171" s="71"/>
    </row>
    <row r="172" spans="1:27" hidden="1">
      <c r="A172" s="102">
        <v>9966</v>
      </c>
      <c r="B172" s="469" t="s">
        <v>237</v>
      </c>
      <c r="C172" s="470"/>
      <c r="D172" s="473" t="s">
        <v>154</v>
      </c>
      <c r="E172" s="474"/>
      <c r="F172" s="101"/>
      <c r="G172" s="435" t="str">
        <f t="shared" si="2"/>
        <v>BĚLOHLÁVEK Jaroslav</v>
      </c>
      <c r="H172" s="435"/>
      <c r="I172" s="435"/>
      <c r="J172" s="435"/>
      <c r="K172" s="100" t="s">
        <v>136</v>
      </c>
      <c r="O172" s="71"/>
      <c r="P172" s="71"/>
      <c r="S172" s="73"/>
      <c r="T172" s="72"/>
      <c r="U172" s="72"/>
      <c r="Z172" s="71"/>
      <c r="AA172" s="71"/>
    </row>
    <row r="173" spans="1:27" hidden="1">
      <c r="A173" s="102">
        <v>1372</v>
      </c>
      <c r="B173" s="469" t="s">
        <v>236</v>
      </c>
      <c r="C173" s="470"/>
      <c r="D173" s="473" t="s">
        <v>174</v>
      </c>
      <c r="E173" s="474"/>
      <c r="F173" s="101"/>
      <c r="G173" s="435" t="str">
        <f t="shared" si="2"/>
        <v>VILÍMOVSKÝ Jiří</v>
      </c>
      <c r="H173" s="435"/>
      <c r="I173" s="435"/>
      <c r="J173" s="435"/>
      <c r="K173" s="100" t="s">
        <v>135</v>
      </c>
      <c r="O173" s="71"/>
      <c r="P173" s="71"/>
      <c r="S173" s="73"/>
      <c r="T173" s="72"/>
      <c r="U173" s="72"/>
      <c r="Z173" s="71"/>
      <c r="AA173" s="71"/>
    </row>
    <row r="174" spans="1:27" hidden="1">
      <c r="A174" s="102">
        <v>1366</v>
      </c>
      <c r="B174" s="469" t="s">
        <v>220</v>
      </c>
      <c r="C174" s="470"/>
      <c r="D174" s="473" t="s">
        <v>172</v>
      </c>
      <c r="E174" s="474"/>
      <c r="F174" s="101"/>
      <c r="G174" s="435" t="str">
        <f t="shared" si="2"/>
        <v>STRNAD Vladimír</v>
      </c>
      <c r="H174" s="435"/>
      <c r="I174" s="435"/>
      <c r="J174" s="435"/>
      <c r="K174" s="100" t="s">
        <v>134</v>
      </c>
      <c r="O174" s="71"/>
      <c r="P174" s="71"/>
      <c r="S174" s="73"/>
      <c r="T174" s="72"/>
      <c r="U174" s="72"/>
      <c r="Z174" s="71"/>
      <c r="AA174" s="71"/>
    </row>
    <row r="175" spans="1:27" hidden="1">
      <c r="A175" s="102">
        <v>834</v>
      </c>
      <c r="B175" s="469" t="s">
        <v>235</v>
      </c>
      <c r="C175" s="470"/>
      <c r="D175" s="473" t="s">
        <v>234</v>
      </c>
      <c r="E175" s="474"/>
      <c r="F175" s="101"/>
      <c r="G175" s="435" t="str">
        <f t="shared" si="2"/>
        <v>ŠPIČKOVÁ  Johana</v>
      </c>
      <c r="H175" s="435"/>
      <c r="I175" s="435"/>
      <c r="J175" s="435"/>
      <c r="K175" s="100" t="s">
        <v>133</v>
      </c>
      <c r="O175" s="71"/>
      <c r="P175" s="71"/>
      <c r="S175" s="73"/>
      <c r="T175" s="72"/>
      <c r="U175" s="72"/>
      <c r="Z175" s="71"/>
      <c r="AA175" s="71"/>
    </row>
    <row r="176" spans="1:27" hidden="1">
      <c r="A176" s="102">
        <v>13850</v>
      </c>
      <c r="B176" s="469" t="s">
        <v>233</v>
      </c>
      <c r="C176" s="470"/>
      <c r="D176" s="473" t="s">
        <v>211</v>
      </c>
      <c r="E176" s="474"/>
      <c r="F176" s="101"/>
      <c r="G176" s="435" t="str">
        <f t="shared" si="2"/>
        <v>WOLF Karel</v>
      </c>
      <c r="H176" s="435"/>
      <c r="I176" s="435"/>
      <c r="J176" s="435"/>
      <c r="K176" s="100" t="s">
        <v>132</v>
      </c>
      <c r="O176" s="71"/>
      <c r="P176" s="71"/>
      <c r="S176" s="73"/>
      <c r="T176" s="72"/>
      <c r="U176" s="72"/>
      <c r="Z176" s="71"/>
      <c r="AA176" s="71"/>
    </row>
    <row r="177" spans="1:27" hidden="1">
      <c r="A177" s="102">
        <v>21853</v>
      </c>
      <c r="B177" s="469" t="s">
        <v>232</v>
      </c>
      <c r="C177" s="470"/>
      <c r="D177" s="473" t="s">
        <v>211</v>
      </c>
      <c r="E177" s="474"/>
      <c r="F177" s="101"/>
      <c r="G177" s="435" t="str">
        <f t="shared" si="2"/>
        <v>SVITAVSKÝ Karel</v>
      </c>
      <c r="H177" s="435"/>
      <c r="I177" s="435"/>
      <c r="J177" s="435"/>
      <c r="K177" s="100" t="s">
        <v>131</v>
      </c>
      <c r="O177" s="71"/>
      <c r="P177" s="71"/>
      <c r="S177" s="73"/>
      <c r="T177" s="72"/>
      <c r="U177" s="72"/>
      <c r="Z177" s="71"/>
      <c r="AA177" s="71"/>
    </row>
    <row r="178" spans="1:27" hidden="1">
      <c r="A178" s="102"/>
      <c r="B178" s="469"/>
      <c r="C178" s="470"/>
      <c r="D178" s="473"/>
      <c r="E178" s="474"/>
      <c r="F178" s="101"/>
      <c r="G178" s="435" t="str">
        <f t="shared" si="2"/>
        <v xml:space="preserve"> </v>
      </c>
      <c r="H178" s="435"/>
      <c r="I178" s="435"/>
      <c r="J178" s="435"/>
      <c r="K178" s="100" t="s">
        <v>130</v>
      </c>
      <c r="O178" s="71"/>
      <c r="P178" s="71"/>
      <c r="S178" s="73"/>
      <c r="T178" s="72"/>
      <c r="U178" s="72"/>
      <c r="Z178" s="71"/>
      <c r="AA178" s="71"/>
    </row>
    <row r="179" spans="1:27" hidden="1">
      <c r="A179" s="102"/>
      <c r="B179" s="469"/>
      <c r="C179" s="470"/>
      <c r="D179" s="473"/>
      <c r="E179" s="474"/>
      <c r="F179" s="101"/>
      <c r="G179" s="435" t="str">
        <f t="shared" si="2"/>
        <v xml:space="preserve"> </v>
      </c>
      <c r="H179" s="435"/>
      <c r="I179" s="435"/>
      <c r="J179" s="435"/>
      <c r="K179" s="100" t="s">
        <v>129</v>
      </c>
      <c r="O179" s="71"/>
      <c r="P179" s="71"/>
      <c r="S179" s="73"/>
      <c r="T179" s="72"/>
      <c r="U179" s="72"/>
      <c r="Z179" s="71"/>
      <c r="AA179" s="71"/>
    </row>
    <row r="180" spans="1:27" hidden="1">
      <c r="A180" s="99">
        <v>15064</v>
      </c>
      <c r="B180" s="471" t="s">
        <v>231</v>
      </c>
      <c r="C180" s="472"/>
      <c r="D180" s="436" t="s">
        <v>185</v>
      </c>
      <c r="E180" s="437"/>
      <c r="F180" s="75"/>
      <c r="G180" s="434" t="str">
        <f t="shared" si="2"/>
        <v>CEPL Zdeněk</v>
      </c>
      <c r="H180" s="434"/>
      <c r="I180" s="434"/>
      <c r="J180" s="434"/>
      <c r="K180" s="95" t="s">
        <v>230</v>
      </c>
      <c r="O180" s="71"/>
      <c r="P180" s="71"/>
      <c r="S180" s="73"/>
      <c r="T180" s="72"/>
      <c r="U180" s="72"/>
      <c r="Z180" s="71"/>
      <c r="AA180" s="71"/>
    </row>
    <row r="181" spans="1:27" hidden="1">
      <c r="A181" s="99">
        <v>23740</v>
      </c>
      <c r="B181" s="471" t="s">
        <v>229</v>
      </c>
      <c r="C181" s="472"/>
      <c r="D181" s="436" t="s">
        <v>161</v>
      </c>
      <c r="E181" s="437"/>
      <c r="F181" s="75"/>
      <c r="G181" s="434" t="str">
        <f t="shared" si="2"/>
        <v>ČERNÝ Milan</v>
      </c>
      <c r="H181" s="434"/>
      <c r="I181" s="434"/>
      <c r="J181" s="434"/>
      <c r="K181" s="95" t="s">
        <v>137</v>
      </c>
      <c r="O181" s="71"/>
      <c r="P181" s="71"/>
      <c r="S181" s="73"/>
      <c r="T181" s="72"/>
      <c r="U181" s="72"/>
      <c r="Z181" s="71"/>
      <c r="AA181" s="71"/>
    </row>
    <row r="182" spans="1:27" hidden="1">
      <c r="A182" s="99">
        <v>16602</v>
      </c>
      <c r="B182" s="471" t="s">
        <v>228</v>
      </c>
      <c r="C182" s="472"/>
      <c r="D182" s="436" t="s">
        <v>227</v>
      </c>
      <c r="E182" s="437"/>
      <c r="F182" s="75"/>
      <c r="G182" s="434" t="str">
        <f t="shared" si="2"/>
        <v>FIKEJZL Vít</v>
      </c>
      <c r="H182" s="434"/>
      <c r="I182" s="434"/>
      <c r="J182" s="434"/>
      <c r="K182" s="95" t="s">
        <v>136</v>
      </c>
      <c r="O182" s="71"/>
      <c r="P182" s="71"/>
      <c r="S182" s="73"/>
      <c r="T182" s="72"/>
      <c r="U182" s="72"/>
      <c r="Z182" s="71"/>
      <c r="AA182" s="71"/>
    </row>
    <row r="183" spans="1:27" hidden="1">
      <c r="A183" s="99">
        <v>13363</v>
      </c>
      <c r="B183" s="471" t="s">
        <v>226</v>
      </c>
      <c r="C183" s="472"/>
      <c r="D183" s="436" t="s">
        <v>174</v>
      </c>
      <c r="E183" s="437"/>
      <c r="F183" s="75"/>
      <c r="G183" s="434" t="str">
        <f t="shared" si="2"/>
        <v>LANKAŠ Jiří</v>
      </c>
      <c r="H183" s="434"/>
      <c r="I183" s="434"/>
      <c r="J183" s="434"/>
      <c r="K183" s="95" t="s">
        <v>135</v>
      </c>
      <c r="O183" s="71"/>
      <c r="P183" s="71"/>
      <c r="S183" s="73"/>
      <c r="T183" s="72"/>
      <c r="U183" s="72"/>
      <c r="Z183" s="71"/>
      <c r="AA183" s="71"/>
    </row>
    <row r="184" spans="1:27" hidden="1">
      <c r="A184" s="99">
        <v>23739</v>
      </c>
      <c r="B184" s="471" t="s">
        <v>225</v>
      </c>
      <c r="C184" s="472"/>
      <c r="D184" s="436" t="s">
        <v>174</v>
      </c>
      <c r="E184" s="437"/>
      <c r="F184" s="75"/>
      <c r="G184" s="434" t="str">
        <f t="shared" si="2"/>
        <v>NEUMAJER Jiří</v>
      </c>
      <c r="H184" s="434"/>
      <c r="I184" s="434"/>
      <c r="J184" s="434"/>
      <c r="K184" s="95" t="s">
        <v>134</v>
      </c>
      <c r="O184" s="71"/>
      <c r="P184" s="71"/>
      <c r="S184" s="73"/>
      <c r="T184" s="72"/>
      <c r="U184" s="72"/>
      <c r="Z184" s="71"/>
      <c r="AA184" s="71"/>
    </row>
    <row r="185" spans="1:27" hidden="1">
      <c r="A185" s="99">
        <v>1134</v>
      </c>
      <c r="B185" s="471" t="s">
        <v>224</v>
      </c>
      <c r="C185" s="472"/>
      <c r="D185" s="436" t="s">
        <v>176</v>
      </c>
      <c r="E185" s="437"/>
      <c r="F185" s="75"/>
      <c r="G185" s="434" t="str">
        <f t="shared" si="2"/>
        <v>VIKTORIN Miroslav</v>
      </c>
      <c r="H185" s="434"/>
      <c r="I185" s="434"/>
      <c r="J185" s="434"/>
      <c r="K185" s="95" t="s">
        <v>133</v>
      </c>
      <c r="O185" s="71"/>
      <c r="P185" s="71"/>
      <c r="S185" s="73"/>
      <c r="T185" s="72"/>
      <c r="U185" s="72"/>
      <c r="Z185" s="71"/>
      <c r="AA185" s="71"/>
    </row>
    <row r="186" spans="1:27" hidden="1">
      <c r="A186" s="99">
        <v>13562</v>
      </c>
      <c r="B186" s="471" t="s">
        <v>223</v>
      </c>
      <c r="C186" s="472"/>
      <c r="D186" s="436" t="s">
        <v>222</v>
      </c>
      <c r="E186" s="437"/>
      <c r="F186" s="75"/>
      <c r="G186" s="434" t="str">
        <f t="shared" si="2"/>
        <v>SVOBODOVÁ  Kamila</v>
      </c>
      <c r="H186" s="434"/>
      <c r="I186" s="434"/>
      <c r="J186" s="434"/>
      <c r="K186" s="95" t="s">
        <v>132</v>
      </c>
      <c r="O186" s="71"/>
      <c r="P186" s="71"/>
      <c r="S186" s="73"/>
      <c r="T186" s="72"/>
      <c r="U186" s="72"/>
      <c r="Z186" s="71"/>
      <c r="AA186" s="71"/>
    </row>
    <row r="187" spans="1:27" hidden="1">
      <c r="A187" s="99">
        <v>19554</v>
      </c>
      <c r="B187" s="471" t="s">
        <v>221</v>
      </c>
      <c r="C187" s="472"/>
      <c r="D187" s="436" t="s">
        <v>180</v>
      </c>
      <c r="E187" s="437"/>
      <c r="F187" s="75"/>
      <c r="G187" s="434" t="str">
        <f t="shared" si="2"/>
        <v>VÁCHA Jan</v>
      </c>
      <c r="H187" s="434"/>
      <c r="I187" s="434"/>
      <c r="J187" s="434"/>
      <c r="K187" s="95" t="s">
        <v>131</v>
      </c>
      <c r="O187" s="71"/>
      <c r="P187" s="71"/>
      <c r="S187" s="73"/>
      <c r="T187" s="72"/>
      <c r="U187" s="72"/>
      <c r="Z187" s="71"/>
      <c r="AA187" s="71"/>
    </row>
    <row r="188" spans="1:27" hidden="1">
      <c r="A188" s="99"/>
      <c r="B188" s="471"/>
      <c r="C188" s="472"/>
      <c r="D188" s="436"/>
      <c r="E188" s="437"/>
      <c r="F188" s="75"/>
      <c r="G188" s="434" t="str">
        <f t="shared" si="2"/>
        <v xml:space="preserve"> </v>
      </c>
      <c r="H188" s="434"/>
      <c r="I188" s="434"/>
      <c r="J188" s="434"/>
      <c r="K188" s="95" t="s">
        <v>130</v>
      </c>
      <c r="O188" s="71"/>
      <c r="P188" s="71"/>
      <c r="S188" s="73"/>
      <c r="T188" s="72"/>
      <c r="U188" s="72"/>
      <c r="Z188" s="71"/>
      <c r="AA188" s="71"/>
    </row>
    <row r="189" spans="1:27" hidden="1">
      <c r="A189" s="99"/>
      <c r="B189" s="471"/>
      <c r="C189" s="472"/>
      <c r="D189" s="436"/>
      <c r="E189" s="437"/>
      <c r="F189" s="75"/>
      <c r="G189" s="434" t="str">
        <f t="shared" si="2"/>
        <v xml:space="preserve"> </v>
      </c>
      <c r="H189" s="434"/>
      <c r="I189" s="434"/>
      <c r="J189" s="434"/>
      <c r="K189" s="95" t="s">
        <v>129</v>
      </c>
      <c r="O189" s="71"/>
      <c r="P189" s="71"/>
      <c r="S189" s="73"/>
      <c r="T189" s="72"/>
      <c r="U189" s="72"/>
      <c r="Z189" s="71"/>
      <c r="AA189" s="71"/>
    </row>
    <row r="190" spans="1:27" hidden="1">
      <c r="A190" s="102">
        <v>1441</v>
      </c>
      <c r="B190" s="469" t="s">
        <v>220</v>
      </c>
      <c r="C190" s="470"/>
      <c r="D190" s="473" t="s">
        <v>23</v>
      </c>
      <c r="E190" s="474"/>
      <c r="F190" s="101"/>
      <c r="G190" s="467" t="str">
        <f t="shared" si="2"/>
        <v>STRNAD Bohumil</v>
      </c>
      <c r="H190" s="467"/>
      <c r="I190" s="467"/>
      <c r="J190" s="467"/>
      <c r="K190" s="100" t="s">
        <v>219</v>
      </c>
      <c r="O190" s="71"/>
      <c r="P190" s="71"/>
      <c r="S190" s="73"/>
      <c r="T190" s="72"/>
      <c r="U190" s="72"/>
      <c r="Z190" s="71"/>
      <c r="AA190" s="71"/>
    </row>
    <row r="191" spans="1:27" hidden="1">
      <c r="A191" s="102">
        <v>25398</v>
      </c>
      <c r="B191" s="469" t="s">
        <v>218</v>
      </c>
      <c r="C191" s="470"/>
      <c r="D191" s="473" t="s">
        <v>217</v>
      </c>
      <c r="E191" s="474"/>
      <c r="F191" s="101"/>
      <c r="G191" s="467" t="str">
        <f t="shared" si="2"/>
        <v>ŽĎÁREK Václav</v>
      </c>
      <c r="H191" s="467"/>
      <c r="I191" s="467"/>
      <c r="J191" s="467"/>
      <c r="K191" s="100" t="s">
        <v>137</v>
      </c>
      <c r="O191" s="71"/>
      <c r="P191" s="71"/>
      <c r="S191" s="73"/>
      <c r="T191" s="72"/>
      <c r="U191" s="72"/>
      <c r="Z191" s="71"/>
      <c r="AA191" s="71"/>
    </row>
    <row r="192" spans="1:27" hidden="1">
      <c r="A192" s="102">
        <v>22254</v>
      </c>
      <c r="B192" s="469" t="s">
        <v>216</v>
      </c>
      <c r="C192" s="470"/>
      <c r="D192" s="473" t="s">
        <v>27</v>
      </c>
      <c r="E192" s="474"/>
      <c r="F192" s="101"/>
      <c r="G192" s="467" t="str">
        <f t="shared" si="2"/>
        <v>TRUKSA Michal</v>
      </c>
      <c r="H192" s="467"/>
      <c r="I192" s="467"/>
      <c r="J192" s="467"/>
      <c r="K192" s="100" t="s">
        <v>136</v>
      </c>
      <c r="O192" s="71"/>
      <c r="P192" s="71"/>
      <c r="S192" s="73"/>
      <c r="T192" s="72"/>
      <c r="U192" s="72"/>
      <c r="Z192" s="71"/>
      <c r="AA192" s="71"/>
    </row>
    <row r="193" spans="1:27" hidden="1">
      <c r="A193" s="102">
        <v>25538</v>
      </c>
      <c r="B193" s="469" t="s">
        <v>215</v>
      </c>
      <c r="C193" s="470"/>
      <c r="D193" s="473" t="s">
        <v>31</v>
      </c>
      <c r="E193" s="474"/>
      <c r="F193" s="101"/>
      <c r="G193" s="467" t="str">
        <f t="shared" si="2"/>
        <v>BRODIL František</v>
      </c>
      <c r="H193" s="467"/>
      <c r="I193" s="467"/>
      <c r="J193" s="467"/>
      <c r="K193" s="100" t="s">
        <v>135</v>
      </c>
      <c r="O193" s="71"/>
      <c r="P193" s="71"/>
      <c r="S193" s="73"/>
      <c r="T193" s="72"/>
      <c r="U193" s="72"/>
      <c r="Z193" s="71"/>
      <c r="AA193" s="71"/>
    </row>
    <row r="194" spans="1:27" hidden="1">
      <c r="A194" s="102">
        <v>22253</v>
      </c>
      <c r="B194" s="469" t="s">
        <v>214</v>
      </c>
      <c r="C194" s="470"/>
      <c r="D194" s="473" t="s">
        <v>39</v>
      </c>
      <c r="E194" s="474"/>
      <c r="F194" s="101"/>
      <c r="G194" s="467" t="str">
        <f t="shared" si="2"/>
        <v>ŠPAČKOVÁ Lenka</v>
      </c>
      <c r="H194" s="467"/>
      <c r="I194" s="467"/>
      <c r="J194" s="467"/>
      <c r="K194" s="100" t="s">
        <v>134</v>
      </c>
      <c r="O194" s="71"/>
      <c r="P194" s="71"/>
      <c r="S194" s="73"/>
      <c r="T194" s="72"/>
      <c r="U194" s="72"/>
      <c r="Z194" s="71"/>
      <c r="AA194" s="71"/>
    </row>
    <row r="195" spans="1:27" hidden="1">
      <c r="A195" s="102">
        <v>1444</v>
      </c>
      <c r="B195" s="469" t="s">
        <v>213</v>
      </c>
      <c r="C195" s="470"/>
      <c r="D195" s="473" t="s">
        <v>32</v>
      </c>
      <c r="E195" s="474"/>
      <c r="F195" s="101"/>
      <c r="G195" s="467" t="str">
        <f t="shared" si="2"/>
        <v>ŠTĚRBA Petr</v>
      </c>
      <c r="H195" s="467"/>
      <c r="I195" s="467"/>
      <c r="J195" s="467"/>
      <c r="K195" s="100" t="s">
        <v>133</v>
      </c>
      <c r="O195" s="71"/>
      <c r="P195" s="71"/>
      <c r="S195" s="73"/>
      <c r="T195" s="72"/>
      <c r="U195" s="72"/>
      <c r="Z195" s="71"/>
      <c r="AA195" s="71"/>
    </row>
    <row r="196" spans="1:27" hidden="1">
      <c r="A196" s="102">
        <v>5013</v>
      </c>
      <c r="B196" s="469" t="s">
        <v>212</v>
      </c>
      <c r="C196" s="470"/>
      <c r="D196" s="473" t="s">
        <v>211</v>
      </c>
      <c r="E196" s="474"/>
      <c r="F196" s="101"/>
      <c r="G196" s="467" t="str">
        <f t="shared" si="2"/>
        <v>TOMSA Karel</v>
      </c>
      <c r="H196" s="467"/>
      <c r="I196" s="467"/>
      <c r="J196" s="467"/>
      <c r="K196" s="100" t="s">
        <v>132</v>
      </c>
      <c r="O196" s="71"/>
      <c r="P196" s="71"/>
      <c r="S196" s="73"/>
      <c r="T196" s="72"/>
      <c r="U196" s="72"/>
      <c r="Z196" s="71"/>
      <c r="AA196" s="71"/>
    </row>
    <row r="197" spans="1:27" hidden="1">
      <c r="A197" s="102">
        <v>22252</v>
      </c>
      <c r="B197" s="469" t="s">
        <v>210</v>
      </c>
      <c r="C197" s="470"/>
      <c r="D197" s="473" t="s">
        <v>43</v>
      </c>
      <c r="E197" s="474"/>
      <c r="F197" s="101"/>
      <c r="G197" s="467" t="str">
        <f t="shared" si="2"/>
        <v>TOŽIČKA Martin</v>
      </c>
      <c r="H197" s="467"/>
      <c r="I197" s="467"/>
      <c r="J197" s="467"/>
      <c r="K197" s="100" t="s">
        <v>131</v>
      </c>
      <c r="O197" s="71"/>
      <c r="P197" s="71"/>
      <c r="S197" s="73"/>
      <c r="T197" s="72"/>
      <c r="U197" s="72"/>
      <c r="Z197" s="71"/>
      <c r="AA197" s="71"/>
    </row>
    <row r="198" spans="1:27" hidden="1">
      <c r="A198" s="102">
        <v>5778</v>
      </c>
      <c r="B198" s="469" t="s">
        <v>209</v>
      </c>
      <c r="C198" s="470"/>
      <c r="D198" s="473" t="s">
        <v>35</v>
      </c>
      <c r="E198" s="474"/>
      <c r="F198" s="101"/>
      <c r="G198" s="467" t="str">
        <f t="shared" si="2"/>
        <v>RADOSTOVÁ Jitka</v>
      </c>
      <c r="H198" s="467"/>
      <c r="I198" s="467"/>
      <c r="J198" s="467"/>
      <c r="K198" s="100" t="s">
        <v>130</v>
      </c>
      <c r="O198" s="71"/>
      <c r="P198" s="71"/>
      <c r="S198" s="73"/>
      <c r="T198" s="72"/>
      <c r="U198" s="72"/>
      <c r="Z198" s="71"/>
      <c r="AA198" s="71"/>
    </row>
    <row r="199" spans="1:27" hidden="1">
      <c r="A199" s="102"/>
      <c r="B199" s="469"/>
      <c r="C199" s="470"/>
      <c r="D199" s="473"/>
      <c r="E199" s="474"/>
      <c r="F199" s="101"/>
      <c r="G199" s="467" t="str">
        <f t="shared" si="2"/>
        <v xml:space="preserve"> </v>
      </c>
      <c r="H199" s="467"/>
      <c r="I199" s="467"/>
      <c r="J199" s="467"/>
      <c r="K199" s="100" t="s">
        <v>129</v>
      </c>
      <c r="O199" s="71"/>
      <c r="P199" s="71"/>
      <c r="S199" s="73"/>
      <c r="T199" s="72"/>
      <c r="U199" s="72"/>
      <c r="Z199" s="71"/>
      <c r="AA199" s="71"/>
    </row>
    <row r="200" spans="1:27" hidden="1">
      <c r="A200" s="99">
        <v>15542</v>
      </c>
      <c r="B200" s="471" t="s">
        <v>208</v>
      </c>
      <c r="C200" s="472"/>
      <c r="D200" s="486" t="s">
        <v>207</v>
      </c>
      <c r="E200" s="437"/>
      <c r="F200" s="75"/>
      <c r="G200" s="434" t="str">
        <f t="shared" si="2"/>
        <v>KELLNER Miloslav</v>
      </c>
      <c r="H200" s="434"/>
      <c r="I200" s="434"/>
      <c r="J200" s="434"/>
      <c r="K200" s="95" t="s">
        <v>206</v>
      </c>
      <c r="O200" s="71"/>
      <c r="P200" s="71"/>
      <c r="S200" s="73"/>
      <c r="T200" s="72"/>
      <c r="U200" s="72"/>
      <c r="Z200" s="71"/>
      <c r="AA200" s="71"/>
    </row>
    <row r="201" spans="1:27" hidden="1">
      <c r="A201" s="99">
        <v>20100</v>
      </c>
      <c r="B201" s="471" t="s">
        <v>205</v>
      </c>
      <c r="C201" s="472"/>
      <c r="D201" s="486" t="s">
        <v>204</v>
      </c>
      <c r="E201" s="437"/>
      <c r="F201" s="75"/>
      <c r="G201" s="434" t="str">
        <f t="shared" si="2"/>
        <v>VALENTOVÁ  Jana</v>
      </c>
      <c r="H201" s="434"/>
      <c r="I201" s="434"/>
      <c r="J201" s="434"/>
      <c r="K201" s="95" t="s">
        <v>137</v>
      </c>
      <c r="O201" s="71"/>
      <c r="P201" s="71"/>
      <c r="S201" s="73"/>
      <c r="T201" s="72"/>
      <c r="U201" s="72"/>
      <c r="Z201" s="71"/>
      <c r="AA201" s="71"/>
    </row>
    <row r="202" spans="1:27" hidden="1">
      <c r="A202" s="99">
        <v>15538</v>
      </c>
      <c r="B202" s="471" t="s">
        <v>203</v>
      </c>
      <c r="C202" s="472"/>
      <c r="D202" s="486" t="s">
        <v>39</v>
      </c>
      <c r="E202" s="437"/>
      <c r="F202" s="75"/>
      <c r="G202" s="434" t="str">
        <f t="shared" si="2"/>
        <v>KRAUSOVÁ Lenka</v>
      </c>
      <c r="H202" s="434"/>
      <c r="I202" s="434"/>
      <c r="J202" s="434"/>
      <c r="K202" s="95" t="s">
        <v>136</v>
      </c>
      <c r="O202" s="71"/>
      <c r="P202" s="71"/>
      <c r="S202" s="73"/>
      <c r="T202" s="72"/>
      <c r="U202" s="72"/>
      <c r="Z202" s="71"/>
      <c r="AA202" s="71"/>
    </row>
    <row r="203" spans="1:27" hidden="1">
      <c r="A203" s="99">
        <v>15539</v>
      </c>
      <c r="B203" s="471" t="s">
        <v>202</v>
      </c>
      <c r="C203" s="472"/>
      <c r="D203" s="486" t="s">
        <v>28</v>
      </c>
      <c r="E203" s="437"/>
      <c r="F203" s="75"/>
      <c r="G203" s="434" t="str">
        <f t="shared" ref="G203:G234" si="3">CONCATENATE(B203," ",D203)</f>
        <v>HOLEČEK Ladislav</v>
      </c>
      <c r="H203" s="434"/>
      <c r="I203" s="434"/>
      <c r="J203" s="434"/>
      <c r="K203" s="95" t="s">
        <v>135</v>
      </c>
      <c r="O203" s="71"/>
      <c r="P203" s="71"/>
      <c r="S203" s="73"/>
      <c r="T203" s="72"/>
      <c r="U203" s="72"/>
      <c r="Z203" s="71"/>
      <c r="AA203" s="71"/>
    </row>
    <row r="204" spans="1:27" hidden="1">
      <c r="A204" s="99">
        <v>15540</v>
      </c>
      <c r="B204" s="471" t="s">
        <v>201</v>
      </c>
      <c r="C204" s="472"/>
      <c r="D204" s="486" t="s">
        <v>200</v>
      </c>
      <c r="E204" s="437"/>
      <c r="F204" s="75"/>
      <c r="G204" s="434" t="str">
        <f t="shared" si="3"/>
        <v>FIALOVÁ Eliška</v>
      </c>
      <c r="H204" s="434"/>
      <c r="I204" s="434"/>
      <c r="J204" s="434"/>
      <c r="K204" s="95" t="s">
        <v>134</v>
      </c>
      <c r="O204" s="71"/>
      <c r="P204" s="71"/>
      <c r="S204" s="73"/>
      <c r="T204" s="72"/>
      <c r="U204" s="72"/>
      <c r="Z204" s="71"/>
      <c r="AA204" s="71"/>
    </row>
    <row r="205" spans="1:27" hidden="1">
      <c r="A205" s="99">
        <v>15530</v>
      </c>
      <c r="B205" s="471" t="s">
        <v>199</v>
      </c>
      <c r="C205" s="472"/>
      <c r="D205" s="486" t="s">
        <v>180</v>
      </c>
      <c r="E205" s="437"/>
      <c r="F205" s="75"/>
      <c r="G205" s="434" t="str">
        <f t="shared" si="3"/>
        <v>BÁRTL Jan</v>
      </c>
      <c r="H205" s="434"/>
      <c r="I205" s="434"/>
      <c r="J205" s="434"/>
      <c r="K205" s="95" t="s">
        <v>133</v>
      </c>
      <c r="O205" s="71"/>
      <c r="P205" s="71"/>
      <c r="S205" s="73"/>
      <c r="T205" s="72"/>
      <c r="U205" s="72"/>
      <c r="Z205" s="71"/>
      <c r="AA205" s="71"/>
    </row>
    <row r="206" spans="1:27" hidden="1">
      <c r="A206" s="99">
        <v>15533</v>
      </c>
      <c r="B206" s="471" t="s">
        <v>198</v>
      </c>
      <c r="C206" s="472"/>
      <c r="D206" s="486" t="s">
        <v>197</v>
      </c>
      <c r="E206" s="437"/>
      <c r="G206" s="434" t="str">
        <f t="shared" si="3"/>
        <v>ŠTEFANOVÁ  Věra</v>
      </c>
      <c r="H206" s="434"/>
      <c r="I206" s="434"/>
      <c r="J206" s="434"/>
      <c r="K206" s="95" t="s">
        <v>132</v>
      </c>
      <c r="O206" s="71"/>
      <c r="P206" s="71"/>
      <c r="S206" s="73"/>
      <c r="T206" s="72"/>
      <c r="U206" s="72"/>
      <c r="Z206" s="71"/>
      <c r="AA206" s="71"/>
    </row>
    <row r="207" spans="1:27" hidden="1">
      <c r="A207" s="99"/>
      <c r="B207" s="471"/>
      <c r="C207" s="472"/>
      <c r="D207" s="436"/>
      <c r="E207" s="437"/>
      <c r="F207" s="75"/>
      <c r="G207" s="434" t="str">
        <f t="shared" si="3"/>
        <v xml:space="preserve"> </v>
      </c>
      <c r="H207" s="434"/>
      <c r="I207" s="434"/>
      <c r="J207" s="434"/>
      <c r="K207" s="95" t="s">
        <v>131</v>
      </c>
      <c r="O207" s="71"/>
      <c r="P207" s="71"/>
      <c r="S207" s="73"/>
      <c r="T207" s="72"/>
      <c r="U207" s="72"/>
      <c r="Z207" s="71"/>
      <c r="AA207" s="71"/>
    </row>
    <row r="208" spans="1:27" hidden="1">
      <c r="A208" s="99"/>
      <c r="B208" s="471"/>
      <c r="C208" s="472"/>
      <c r="D208" s="436"/>
      <c r="E208" s="437"/>
      <c r="F208" s="75"/>
      <c r="G208" s="434" t="str">
        <f t="shared" si="3"/>
        <v xml:space="preserve"> </v>
      </c>
      <c r="H208" s="434"/>
      <c r="I208" s="434"/>
      <c r="J208" s="434"/>
      <c r="K208" s="95" t="s">
        <v>130</v>
      </c>
      <c r="O208" s="71"/>
      <c r="P208" s="71"/>
      <c r="S208" s="73"/>
      <c r="T208" s="72"/>
      <c r="U208" s="72"/>
      <c r="Z208" s="71"/>
      <c r="AA208" s="71"/>
    </row>
    <row r="209" spans="1:27" hidden="1">
      <c r="A209" s="99"/>
      <c r="B209" s="471"/>
      <c r="C209" s="472"/>
      <c r="D209" s="436"/>
      <c r="E209" s="437"/>
      <c r="F209" s="75"/>
      <c r="G209" s="434" t="str">
        <f t="shared" si="3"/>
        <v xml:space="preserve"> </v>
      </c>
      <c r="H209" s="434"/>
      <c r="I209" s="434"/>
      <c r="J209" s="434"/>
      <c r="K209" s="95" t="s">
        <v>129</v>
      </c>
      <c r="O209" s="71"/>
      <c r="P209" s="71"/>
      <c r="S209" s="73"/>
      <c r="T209" s="72"/>
      <c r="U209" s="72"/>
      <c r="Z209" s="71"/>
      <c r="AA209" s="71"/>
    </row>
    <row r="210" spans="1:27" hidden="1">
      <c r="A210" s="102">
        <v>5052</v>
      </c>
      <c r="B210" s="469" t="s">
        <v>196</v>
      </c>
      <c r="C210" s="470"/>
      <c r="D210" s="473" t="s">
        <v>195</v>
      </c>
      <c r="E210" s="474"/>
      <c r="F210" s="101"/>
      <c r="G210" s="435" t="str">
        <f t="shared" si="3"/>
        <v>HAMPL Vítěslav</v>
      </c>
      <c r="H210" s="435"/>
      <c r="I210" s="435"/>
      <c r="J210" s="435"/>
      <c r="K210" s="100" t="s">
        <v>194</v>
      </c>
      <c r="O210" s="71"/>
      <c r="P210" s="71"/>
      <c r="S210" s="73"/>
      <c r="T210" s="72"/>
      <c r="U210" s="72"/>
      <c r="Z210" s="71"/>
      <c r="AA210" s="71"/>
    </row>
    <row r="211" spans="1:27" hidden="1">
      <c r="A211" s="102">
        <v>1172</v>
      </c>
      <c r="B211" s="469" t="s">
        <v>193</v>
      </c>
      <c r="C211" s="470"/>
      <c r="D211" s="473" t="s">
        <v>32</v>
      </c>
      <c r="E211" s="474"/>
      <c r="F211" s="101"/>
      <c r="G211" s="435" t="str">
        <f t="shared" si="3"/>
        <v>VALTA Petr</v>
      </c>
      <c r="H211" s="435"/>
      <c r="I211" s="435"/>
      <c r="J211" s="435"/>
      <c r="K211" s="100" t="s">
        <v>137</v>
      </c>
      <c r="O211" s="71"/>
      <c r="P211" s="71"/>
      <c r="S211" s="73"/>
      <c r="T211" s="72"/>
      <c r="U211" s="72"/>
      <c r="Z211" s="71"/>
      <c r="AA211" s="71"/>
    </row>
    <row r="212" spans="1:27" hidden="1">
      <c r="A212" s="102">
        <v>4467</v>
      </c>
      <c r="B212" s="469" t="s">
        <v>192</v>
      </c>
      <c r="C212" s="470"/>
      <c r="D212" s="473" t="s">
        <v>146</v>
      </c>
      <c r="E212" s="474"/>
      <c r="F212" s="101"/>
      <c r="G212" s="435" t="str">
        <f t="shared" si="3"/>
        <v>ROUBAL Vojtěch</v>
      </c>
      <c r="H212" s="435"/>
      <c r="I212" s="435"/>
      <c r="J212" s="435"/>
      <c r="K212" s="100" t="s">
        <v>136</v>
      </c>
      <c r="O212" s="71"/>
      <c r="P212" s="71"/>
      <c r="S212" s="73"/>
      <c r="T212" s="72"/>
      <c r="U212" s="72"/>
      <c r="Z212" s="71"/>
      <c r="AA212" s="71"/>
    </row>
    <row r="213" spans="1:27" hidden="1">
      <c r="A213" s="102">
        <v>1163</v>
      </c>
      <c r="B213" s="469" t="s">
        <v>191</v>
      </c>
      <c r="C213" s="470"/>
      <c r="D213" s="473" t="s">
        <v>31</v>
      </c>
      <c r="E213" s="474"/>
      <c r="F213" s="101"/>
      <c r="G213" s="435" t="str">
        <f t="shared" si="3"/>
        <v>PUDIL František</v>
      </c>
      <c r="H213" s="435"/>
      <c r="I213" s="435"/>
      <c r="J213" s="435"/>
      <c r="K213" s="100" t="s">
        <v>135</v>
      </c>
      <c r="O213" s="71"/>
      <c r="P213" s="71"/>
      <c r="S213" s="73"/>
      <c r="T213" s="72"/>
      <c r="U213" s="72"/>
      <c r="Z213" s="71"/>
      <c r="AA213" s="71"/>
    </row>
    <row r="214" spans="1:27" hidden="1">
      <c r="A214" s="102">
        <v>1404</v>
      </c>
      <c r="B214" s="469" t="s">
        <v>190</v>
      </c>
      <c r="C214" s="470"/>
      <c r="D214" s="473" t="s">
        <v>189</v>
      </c>
      <c r="E214" s="474"/>
      <c r="F214" s="101"/>
      <c r="G214" s="435" t="str">
        <f t="shared" si="3"/>
        <v>POKORNÝ Josef</v>
      </c>
      <c r="H214" s="435"/>
      <c r="I214" s="435"/>
      <c r="J214" s="435"/>
      <c r="K214" s="100" t="s">
        <v>134</v>
      </c>
      <c r="O214" s="71"/>
      <c r="P214" s="71"/>
      <c r="S214" s="73"/>
      <c r="T214" s="72"/>
      <c r="U214" s="72"/>
      <c r="Z214" s="71"/>
      <c r="AA214" s="71"/>
    </row>
    <row r="215" spans="1:27" hidden="1">
      <c r="A215" s="102">
        <v>1152</v>
      </c>
      <c r="B215" s="469" t="s">
        <v>188</v>
      </c>
      <c r="C215" s="470"/>
      <c r="D215" s="473" t="s">
        <v>174</v>
      </c>
      <c r="E215" s="474"/>
      <c r="F215" s="101"/>
      <c r="G215" s="435" t="str">
        <f t="shared" si="3"/>
        <v>HOFMAN Jiří</v>
      </c>
      <c r="H215" s="435"/>
      <c r="I215" s="435"/>
      <c r="J215" s="435"/>
      <c r="K215" s="100" t="s">
        <v>133</v>
      </c>
      <c r="O215" s="71"/>
      <c r="P215" s="71"/>
      <c r="S215" s="73"/>
      <c r="T215" s="72"/>
      <c r="U215" s="72"/>
      <c r="Z215" s="71"/>
      <c r="AA215" s="71"/>
    </row>
    <row r="216" spans="1:27" hidden="1">
      <c r="A216" s="102">
        <v>5163</v>
      </c>
      <c r="B216" s="475" t="s">
        <v>187</v>
      </c>
      <c r="C216" s="476"/>
      <c r="D216" s="561" t="s">
        <v>43</v>
      </c>
      <c r="E216" s="562"/>
      <c r="F216" s="101"/>
      <c r="G216" s="435" t="str">
        <f t="shared" si="3"/>
        <v>PODHOLA Martin</v>
      </c>
      <c r="H216" s="435"/>
      <c r="I216" s="435"/>
      <c r="J216" s="435"/>
      <c r="K216" s="100" t="s">
        <v>132</v>
      </c>
      <c r="O216" s="71"/>
      <c r="P216" s="71"/>
      <c r="S216" s="73"/>
      <c r="T216" s="72"/>
      <c r="U216" s="72"/>
      <c r="Z216" s="71"/>
      <c r="AA216" s="71"/>
    </row>
    <row r="217" spans="1:27" hidden="1">
      <c r="A217" s="102"/>
      <c r="B217" s="469"/>
      <c r="C217" s="470"/>
      <c r="D217" s="473"/>
      <c r="E217" s="474"/>
      <c r="F217" s="101"/>
      <c r="G217" s="435" t="str">
        <f t="shared" si="3"/>
        <v xml:space="preserve"> </v>
      </c>
      <c r="H217" s="435"/>
      <c r="I217" s="435"/>
      <c r="J217" s="435"/>
      <c r="K217" s="100" t="s">
        <v>131</v>
      </c>
      <c r="O217" s="71"/>
      <c r="P217" s="71"/>
      <c r="S217" s="73"/>
      <c r="T217" s="72"/>
      <c r="U217" s="72"/>
      <c r="Z217" s="71"/>
      <c r="AA217" s="71"/>
    </row>
    <row r="218" spans="1:27" hidden="1">
      <c r="A218" s="102"/>
      <c r="B218" s="469"/>
      <c r="C218" s="470"/>
      <c r="D218" s="473"/>
      <c r="E218" s="474"/>
      <c r="F218" s="101"/>
      <c r="G218" s="435" t="str">
        <f t="shared" si="3"/>
        <v xml:space="preserve"> </v>
      </c>
      <c r="H218" s="435"/>
      <c r="I218" s="435"/>
      <c r="J218" s="435"/>
      <c r="K218" s="100" t="s">
        <v>130</v>
      </c>
      <c r="O218" s="71"/>
      <c r="P218" s="71"/>
      <c r="S218" s="73"/>
      <c r="T218" s="72"/>
      <c r="U218" s="72"/>
      <c r="Z218" s="71"/>
      <c r="AA218" s="71"/>
    </row>
    <row r="219" spans="1:27" hidden="1">
      <c r="A219" s="102"/>
      <c r="B219" s="469"/>
      <c r="C219" s="470"/>
      <c r="D219" s="473"/>
      <c r="E219" s="474"/>
      <c r="F219" s="101"/>
      <c r="G219" s="435" t="str">
        <f t="shared" si="3"/>
        <v xml:space="preserve"> </v>
      </c>
      <c r="H219" s="435"/>
      <c r="I219" s="435"/>
      <c r="J219" s="435"/>
      <c r="K219" s="100" t="s">
        <v>129</v>
      </c>
      <c r="O219" s="71"/>
      <c r="P219" s="71"/>
      <c r="S219" s="73"/>
      <c r="T219" s="72"/>
      <c r="U219" s="72"/>
      <c r="Z219" s="71"/>
      <c r="AA219" s="71"/>
    </row>
    <row r="220" spans="1:27" hidden="1">
      <c r="A220" s="99">
        <v>23351</v>
      </c>
      <c r="B220" s="471" t="s">
        <v>186</v>
      </c>
      <c r="C220" s="472"/>
      <c r="D220" s="486" t="s">
        <v>185</v>
      </c>
      <c r="E220" s="437"/>
      <c r="F220" s="75"/>
      <c r="G220" s="434" t="str">
        <f t="shared" si="3"/>
        <v>BOHÁČ Zdeněk</v>
      </c>
      <c r="H220" s="434"/>
      <c r="I220" s="434"/>
      <c r="J220" s="434"/>
      <c r="K220" s="95" t="s">
        <v>184</v>
      </c>
      <c r="O220" s="71"/>
      <c r="P220" s="71"/>
      <c r="S220" s="73"/>
      <c r="T220" s="72"/>
      <c r="U220" s="72"/>
      <c r="Z220" s="71"/>
      <c r="AA220" s="71"/>
    </row>
    <row r="221" spans="1:27" hidden="1">
      <c r="A221" s="99">
        <v>926</v>
      </c>
      <c r="B221" s="471" t="s">
        <v>183</v>
      </c>
      <c r="C221" s="472"/>
      <c r="D221" s="486" t="s">
        <v>182</v>
      </c>
      <c r="E221" s="437"/>
      <c r="F221" s="75"/>
      <c r="G221" s="434" t="str">
        <f t="shared" si="3"/>
        <v>BERNÁTEK Bedřich</v>
      </c>
      <c r="H221" s="434"/>
      <c r="I221" s="434"/>
      <c r="J221" s="434"/>
      <c r="K221" s="95" t="s">
        <v>137</v>
      </c>
      <c r="O221" s="71"/>
      <c r="P221" s="71"/>
      <c r="S221" s="73"/>
      <c r="T221" s="72"/>
      <c r="U221" s="72"/>
      <c r="Z221" s="71"/>
      <c r="AA221" s="71"/>
    </row>
    <row r="222" spans="1:27" hidden="1">
      <c r="A222" s="99">
        <v>25584</v>
      </c>
      <c r="B222" s="471" t="s">
        <v>181</v>
      </c>
      <c r="C222" s="472"/>
      <c r="D222" s="486" t="s">
        <v>180</v>
      </c>
      <c r="E222" s="437"/>
      <c r="F222" s="75"/>
      <c r="G222" s="434" t="str">
        <f t="shared" si="3"/>
        <v>POZNER Jan</v>
      </c>
      <c r="H222" s="434"/>
      <c r="I222" s="434"/>
      <c r="J222" s="434"/>
      <c r="K222" s="95" t="s">
        <v>136</v>
      </c>
      <c r="O222" s="71"/>
      <c r="P222" s="71"/>
      <c r="S222" s="73"/>
      <c r="T222" s="72"/>
      <c r="U222" s="72"/>
      <c r="Z222" s="71"/>
      <c r="AA222" s="71"/>
    </row>
    <row r="223" spans="1:27" hidden="1">
      <c r="A223" s="99">
        <v>24644</v>
      </c>
      <c r="B223" s="471" t="s">
        <v>179</v>
      </c>
      <c r="C223" s="472"/>
      <c r="D223" s="486" t="s">
        <v>178</v>
      </c>
      <c r="E223" s="437"/>
      <c r="F223" s="75"/>
      <c r="G223" s="434" t="str">
        <f t="shared" si="3"/>
        <v>SEKERÁK Richard</v>
      </c>
      <c r="H223" s="434"/>
      <c r="I223" s="434"/>
      <c r="J223" s="434"/>
      <c r="K223" s="95" t="s">
        <v>135</v>
      </c>
      <c r="O223" s="71"/>
      <c r="P223" s="71"/>
      <c r="S223" s="73"/>
      <c r="T223" s="72"/>
      <c r="U223" s="72"/>
      <c r="Z223" s="71"/>
      <c r="AA223" s="71"/>
    </row>
    <row r="224" spans="1:27" hidden="1">
      <c r="A224" s="99">
        <v>17154</v>
      </c>
      <c r="B224" s="471" t="s">
        <v>177</v>
      </c>
      <c r="C224" s="472"/>
      <c r="D224" s="486" t="s">
        <v>176</v>
      </c>
      <c r="E224" s="437"/>
      <c r="F224" s="75"/>
      <c r="G224" s="434" t="str">
        <f t="shared" si="3"/>
        <v>ŠOSTÝ Miroslav</v>
      </c>
      <c r="H224" s="434"/>
      <c r="I224" s="434"/>
      <c r="J224" s="434"/>
      <c r="K224" s="95" t="s">
        <v>134</v>
      </c>
      <c r="O224" s="71"/>
      <c r="P224" s="71"/>
      <c r="S224" s="73"/>
      <c r="T224" s="72"/>
      <c r="U224" s="72"/>
      <c r="Z224" s="71"/>
      <c r="AA224" s="71"/>
    </row>
    <row r="225" spans="1:27" hidden="1">
      <c r="A225" s="99">
        <v>932</v>
      </c>
      <c r="B225" s="471" t="s">
        <v>175</v>
      </c>
      <c r="C225" s="472"/>
      <c r="D225" s="486" t="s">
        <v>174</v>
      </c>
      <c r="E225" s="437"/>
      <c r="F225" s="75"/>
      <c r="G225" s="434" t="str">
        <f t="shared" si="3"/>
        <v>CHRDLE Jiří</v>
      </c>
      <c r="H225" s="434"/>
      <c r="I225" s="434"/>
      <c r="J225" s="434"/>
      <c r="K225" s="95" t="s">
        <v>133</v>
      </c>
      <c r="O225" s="71"/>
      <c r="P225" s="71"/>
      <c r="S225" s="73"/>
      <c r="T225" s="72"/>
      <c r="U225" s="72"/>
      <c r="Z225" s="71"/>
      <c r="AA225" s="71"/>
    </row>
    <row r="226" spans="1:27" hidden="1">
      <c r="A226" s="99">
        <v>23581</v>
      </c>
      <c r="B226" s="471" t="s">
        <v>173</v>
      </c>
      <c r="C226" s="472"/>
      <c r="D226" s="436" t="s">
        <v>172</v>
      </c>
      <c r="E226" s="437"/>
      <c r="F226" s="75"/>
      <c r="G226" s="434" t="str">
        <f t="shared" si="3"/>
        <v>DVOŘÁK Vladimír</v>
      </c>
      <c r="H226" s="434"/>
      <c r="I226" s="434"/>
      <c r="J226" s="434"/>
      <c r="K226" s="95" t="s">
        <v>132</v>
      </c>
      <c r="O226" s="71"/>
      <c r="P226" s="71"/>
      <c r="S226" s="73"/>
      <c r="T226" s="72"/>
      <c r="U226" s="72"/>
      <c r="Z226" s="71"/>
      <c r="AA226" s="71"/>
    </row>
    <row r="227" spans="1:27" hidden="1">
      <c r="A227" s="99">
        <v>25585</v>
      </c>
      <c r="B227" s="471" t="s">
        <v>171</v>
      </c>
      <c r="C227" s="472"/>
      <c r="D227" s="436" t="s">
        <v>170</v>
      </c>
      <c r="E227" s="437"/>
      <c r="F227" s="75"/>
      <c r="G227" s="434" t="str">
        <f t="shared" si="3"/>
        <v>ŠEPIČ Michael</v>
      </c>
      <c r="H227" s="434"/>
      <c r="I227" s="434"/>
      <c r="J227" s="434"/>
      <c r="K227" s="95" t="s">
        <v>131</v>
      </c>
      <c r="O227" s="71"/>
      <c r="P227" s="71"/>
      <c r="S227" s="73"/>
      <c r="T227" s="72"/>
      <c r="U227" s="72"/>
      <c r="Z227" s="71"/>
      <c r="AA227" s="71"/>
    </row>
    <row r="228" spans="1:27" hidden="1">
      <c r="A228" s="99"/>
      <c r="B228" s="484"/>
      <c r="C228" s="485"/>
      <c r="D228" s="559"/>
      <c r="E228" s="560"/>
      <c r="F228" s="75"/>
      <c r="G228" s="435" t="str">
        <f t="shared" si="3"/>
        <v xml:space="preserve"> </v>
      </c>
      <c r="H228" s="435"/>
      <c r="I228" s="435"/>
      <c r="J228" s="435"/>
      <c r="K228" s="95" t="s">
        <v>130</v>
      </c>
      <c r="O228" s="71"/>
      <c r="P228" s="71"/>
      <c r="S228" s="73"/>
      <c r="T228" s="72"/>
      <c r="U228" s="72"/>
      <c r="Z228" s="71"/>
      <c r="AA228" s="71"/>
    </row>
    <row r="229" spans="1:27" hidden="1">
      <c r="A229" s="99"/>
      <c r="B229" s="484"/>
      <c r="C229" s="485"/>
      <c r="D229" s="559"/>
      <c r="E229" s="560"/>
      <c r="F229" s="75"/>
      <c r="G229" s="435" t="str">
        <f t="shared" si="3"/>
        <v xml:space="preserve"> </v>
      </c>
      <c r="H229" s="435"/>
      <c r="I229" s="435"/>
      <c r="J229" s="435"/>
      <c r="K229" s="95" t="s">
        <v>129</v>
      </c>
      <c r="O229" s="71"/>
      <c r="P229" s="71"/>
      <c r="S229" s="73"/>
      <c r="T229" s="72"/>
      <c r="U229" s="72"/>
      <c r="Z229" s="71"/>
      <c r="AA229" s="71"/>
    </row>
    <row r="230" spans="1:27" hidden="1">
      <c r="A230" s="102">
        <v>2707</v>
      </c>
      <c r="B230" s="469" t="s">
        <v>169</v>
      </c>
      <c r="C230" s="470"/>
      <c r="D230" s="473" t="s">
        <v>168</v>
      </c>
      <c r="E230" s="474"/>
      <c r="F230" s="101"/>
      <c r="G230" s="435" t="str">
        <f t="shared" si="3"/>
        <v>BERANOVÁ Jiřina</v>
      </c>
      <c r="H230" s="435"/>
      <c r="I230" s="435"/>
      <c r="J230" s="435"/>
      <c r="K230" s="100" t="s">
        <v>167</v>
      </c>
      <c r="O230" s="71"/>
      <c r="P230" s="71"/>
      <c r="S230" s="73"/>
      <c r="T230" s="72"/>
      <c r="U230" s="72"/>
      <c r="Z230" s="71"/>
      <c r="AA230" s="71"/>
    </row>
    <row r="231" spans="1:27" hidden="1">
      <c r="A231" s="102">
        <v>19345</v>
      </c>
      <c r="B231" s="469" t="s">
        <v>166</v>
      </c>
      <c r="C231" s="470"/>
      <c r="D231" s="473" t="s">
        <v>165</v>
      </c>
      <c r="E231" s="474"/>
      <c r="F231" s="101"/>
      <c r="G231" s="435" t="str">
        <f t="shared" si="3"/>
        <v>CHLUMSKÝ Vlastimil</v>
      </c>
      <c r="H231" s="435"/>
      <c r="I231" s="435"/>
      <c r="J231" s="435"/>
      <c r="K231" s="100" t="s">
        <v>137</v>
      </c>
      <c r="O231" s="71"/>
      <c r="P231" s="71"/>
      <c r="S231" s="73"/>
      <c r="T231" s="72"/>
      <c r="U231" s="72"/>
      <c r="Z231" s="71"/>
      <c r="AA231" s="71"/>
    </row>
    <row r="232" spans="1:27" hidden="1">
      <c r="A232" s="102">
        <v>10871</v>
      </c>
      <c r="B232" s="469" t="s">
        <v>164</v>
      </c>
      <c r="C232" s="470"/>
      <c r="D232" s="473" t="s">
        <v>163</v>
      </c>
      <c r="E232" s="474"/>
      <c r="F232" s="101"/>
      <c r="G232" s="435" t="str">
        <f t="shared" si="3"/>
        <v>MUSIL Bohumír</v>
      </c>
      <c r="H232" s="435"/>
      <c r="I232" s="435"/>
      <c r="J232" s="435"/>
      <c r="K232" s="100" t="s">
        <v>136</v>
      </c>
      <c r="O232" s="71"/>
      <c r="P232" s="71"/>
      <c r="S232" s="73"/>
      <c r="T232" s="72"/>
      <c r="U232" s="72"/>
      <c r="Z232" s="71"/>
      <c r="AA232" s="71"/>
    </row>
    <row r="233" spans="1:27" hidden="1">
      <c r="A233" s="102">
        <v>2725</v>
      </c>
      <c r="B233" s="469" t="s">
        <v>162</v>
      </c>
      <c r="C233" s="470"/>
      <c r="D233" s="473" t="s">
        <v>161</v>
      </c>
      <c r="E233" s="474"/>
      <c r="F233" s="101"/>
      <c r="G233" s="435" t="str">
        <f t="shared" si="3"/>
        <v>PERMAN Milan</v>
      </c>
      <c r="H233" s="435"/>
      <c r="I233" s="435"/>
      <c r="J233" s="435"/>
      <c r="K233" s="100" t="s">
        <v>135</v>
      </c>
      <c r="O233" s="71"/>
      <c r="P233" s="71"/>
      <c r="S233" s="73"/>
      <c r="T233" s="72"/>
      <c r="U233" s="72"/>
      <c r="Z233" s="71"/>
      <c r="AA233" s="71"/>
    </row>
    <row r="234" spans="1:27" hidden="1">
      <c r="A234" s="102">
        <v>2705</v>
      </c>
      <c r="B234" s="469" t="s">
        <v>160</v>
      </c>
      <c r="C234" s="470"/>
      <c r="D234" s="473" t="s">
        <v>159</v>
      </c>
      <c r="E234" s="474"/>
      <c r="F234" s="101"/>
      <c r="G234" s="435" t="str">
        <f t="shared" si="3"/>
        <v>ŠVINDLOVÁ Stanislava</v>
      </c>
      <c r="H234" s="435"/>
      <c r="I234" s="435"/>
      <c r="J234" s="435"/>
      <c r="K234" s="100" t="s">
        <v>134</v>
      </c>
      <c r="O234" s="71"/>
      <c r="P234" s="71"/>
      <c r="S234" s="73"/>
      <c r="T234" s="72"/>
      <c r="U234" s="72"/>
      <c r="Z234" s="71"/>
      <c r="AA234" s="71"/>
    </row>
    <row r="235" spans="1:27" hidden="1">
      <c r="A235" s="102">
        <v>853</v>
      </c>
      <c r="B235" s="469" t="s">
        <v>158</v>
      </c>
      <c r="C235" s="470"/>
      <c r="D235" s="473" t="s">
        <v>31</v>
      </c>
      <c r="E235" s="474"/>
      <c r="F235" s="101"/>
      <c r="G235" s="435" t="str">
        <f t="shared" ref="G235:G265" si="4">CONCATENATE(B235," ",D235)</f>
        <v>VONDRÁČEK František</v>
      </c>
      <c r="H235" s="435"/>
      <c r="I235" s="435"/>
      <c r="J235" s="435"/>
      <c r="K235" s="100" t="s">
        <v>133</v>
      </c>
      <c r="O235" s="71"/>
      <c r="P235" s="71"/>
      <c r="S235" s="73"/>
      <c r="T235" s="72"/>
      <c r="U235" s="72"/>
      <c r="Z235" s="71"/>
      <c r="AA235" s="71"/>
    </row>
    <row r="236" spans="1:27" hidden="1">
      <c r="A236" s="103">
        <v>23635</v>
      </c>
      <c r="B236" s="469" t="s">
        <v>157</v>
      </c>
      <c r="C236" s="470"/>
      <c r="D236" s="473" t="s">
        <v>156</v>
      </c>
      <c r="E236" s="474"/>
      <c r="F236" s="101"/>
      <c r="G236" s="435" t="str">
        <f t="shared" si="4"/>
        <v>LÉBL Zbyněk</v>
      </c>
      <c r="H236" s="435"/>
      <c r="I236" s="435"/>
      <c r="J236" s="435"/>
      <c r="K236" s="100" t="s">
        <v>132</v>
      </c>
      <c r="O236" s="71"/>
      <c r="P236" s="71"/>
      <c r="S236" s="73"/>
      <c r="T236" s="72"/>
      <c r="U236" s="72"/>
      <c r="Z236" s="71"/>
      <c r="AA236" s="71"/>
    </row>
    <row r="237" spans="1:27" hidden="1">
      <c r="A237" s="102">
        <v>23693</v>
      </c>
      <c r="B237" s="469" t="s">
        <v>155</v>
      </c>
      <c r="C237" s="470"/>
      <c r="D237" s="473" t="s">
        <v>154</v>
      </c>
      <c r="E237" s="474"/>
      <c r="F237" s="101"/>
      <c r="G237" s="435" t="str">
        <f t="shared" si="4"/>
        <v>ZAHRÁDKA Jaroslav</v>
      </c>
      <c r="H237" s="435"/>
      <c r="I237" s="435"/>
      <c r="J237" s="435"/>
      <c r="K237" s="100" t="s">
        <v>131</v>
      </c>
      <c r="O237" s="71"/>
      <c r="P237" s="71"/>
      <c r="S237" s="73"/>
      <c r="T237" s="72"/>
      <c r="U237" s="72"/>
      <c r="Z237" s="71"/>
      <c r="AA237" s="71"/>
    </row>
    <row r="238" spans="1:27" hidden="1">
      <c r="A238" s="102">
        <v>25453</v>
      </c>
      <c r="B238" s="469" t="s">
        <v>153</v>
      </c>
      <c r="C238" s="470"/>
      <c r="D238" s="473" t="s">
        <v>40</v>
      </c>
      <c r="E238" s="474"/>
      <c r="F238" s="101"/>
      <c r="G238" s="435" t="str">
        <f t="shared" si="4"/>
        <v>EŠTÓK Tomáš</v>
      </c>
      <c r="H238" s="435"/>
      <c r="I238" s="435"/>
      <c r="J238" s="435"/>
      <c r="K238" s="100" t="s">
        <v>130</v>
      </c>
      <c r="O238" s="71"/>
      <c r="P238" s="71"/>
      <c r="S238" s="73"/>
      <c r="T238" s="72"/>
      <c r="U238" s="72"/>
      <c r="Z238" s="71"/>
      <c r="AA238" s="71"/>
    </row>
    <row r="239" spans="1:27" hidden="1">
      <c r="A239" s="102"/>
      <c r="B239" s="469"/>
      <c r="C239" s="470"/>
      <c r="D239" s="473"/>
      <c r="E239" s="474"/>
      <c r="F239" s="101"/>
      <c r="G239" s="435" t="str">
        <f t="shared" si="4"/>
        <v xml:space="preserve"> </v>
      </c>
      <c r="H239" s="435"/>
      <c r="I239" s="435"/>
      <c r="J239" s="435"/>
      <c r="K239" s="100" t="s">
        <v>129</v>
      </c>
      <c r="O239" s="71"/>
      <c r="P239" s="71"/>
      <c r="S239" s="73"/>
      <c r="T239" s="72"/>
      <c r="U239" s="72"/>
      <c r="Z239" s="71"/>
      <c r="AA239" s="71"/>
    </row>
    <row r="240" spans="1:27" hidden="1">
      <c r="A240" s="99">
        <v>20405</v>
      </c>
      <c r="B240" s="471" t="s">
        <v>152</v>
      </c>
      <c r="C240" s="472"/>
      <c r="D240" s="436" t="s">
        <v>151</v>
      </c>
      <c r="E240" s="437"/>
      <c r="F240" s="75"/>
      <c r="G240" s="434" t="str">
        <f t="shared" si="4"/>
        <v>JETMAR Jakub</v>
      </c>
      <c r="H240" s="434"/>
      <c r="I240" s="434"/>
      <c r="J240" s="434"/>
      <c r="K240" s="95" t="s">
        <v>150</v>
      </c>
      <c r="O240" s="71"/>
      <c r="P240" s="71"/>
      <c r="S240" s="73"/>
      <c r="T240" s="72"/>
      <c r="U240" s="72"/>
      <c r="Z240" s="71"/>
      <c r="AA240" s="71"/>
    </row>
    <row r="241" spans="1:27" hidden="1">
      <c r="A241" s="99">
        <v>20150</v>
      </c>
      <c r="B241" s="471" t="s">
        <v>149</v>
      </c>
      <c r="C241" s="472"/>
      <c r="D241" s="436" t="s">
        <v>148</v>
      </c>
      <c r="E241" s="437"/>
      <c r="F241" s="75"/>
      <c r="G241" s="434" t="str">
        <f t="shared" si="4"/>
        <v>HLAVATÁ Lucie</v>
      </c>
      <c r="H241" s="434"/>
      <c r="I241" s="434"/>
      <c r="J241" s="434"/>
      <c r="K241" s="95" t="s">
        <v>137</v>
      </c>
      <c r="O241" s="71"/>
      <c r="P241" s="71"/>
      <c r="S241" s="73"/>
      <c r="T241" s="72"/>
      <c r="U241" s="72"/>
      <c r="Z241" s="71"/>
      <c r="AA241" s="71"/>
    </row>
    <row r="242" spans="1:27" hidden="1">
      <c r="A242" s="99">
        <v>20149</v>
      </c>
      <c r="B242" s="471" t="s">
        <v>147</v>
      </c>
      <c r="C242" s="472"/>
      <c r="D242" s="436" t="s">
        <v>146</v>
      </c>
      <c r="E242" s="437"/>
      <c r="F242" s="75"/>
      <c r="G242" s="434" t="str">
        <f t="shared" si="4"/>
        <v>KOSTELECKÝ Vojtěch</v>
      </c>
      <c r="H242" s="434"/>
      <c r="I242" s="434"/>
      <c r="J242" s="434"/>
      <c r="K242" s="95" t="s">
        <v>136</v>
      </c>
      <c r="O242" s="71"/>
      <c r="P242" s="71"/>
      <c r="S242" s="73"/>
      <c r="T242" s="72"/>
      <c r="U242" s="72"/>
      <c r="Z242" s="71"/>
      <c r="AA242" s="71"/>
    </row>
    <row r="243" spans="1:27" hidden="1">
      <c r="A243" s="99">
        <v>20145</v>
      </c>
      <c r="B243" s="471" t="s">
        <v>145</v>
      </c>
      <c r="C243" s="472"/>
      <c r="D243" s="436" t="s">
        <v>43</v>
      </c>
      <c r="E243" s="437"/>
      <c r="F243" s="75"/>
      <c r="G243" s="434" t="str">
        <f t="shared" si="4"/>
        <v>KOZDERA Martin</v>
      </c>
      <c r="H243" s="434"/>
      <c r="I243" s="434"/>
      <c r="J243" s="434"/>
      <c r="K243" s="95" t="s">
        <v>135</v>
      </c>
      <c r="O243" s="71"/>
      <c r="P243" s="71"/>
      <c r="S243" s="73"/>
      <c r="T243" s="72"/>
      <c r="U243" s="72"/>
      <c r="Z243" s="71"/>
      <c r="AA243" s="71"/>
    </row>
    <row r="244" spans="1:27" hidden="1">
      <c r="A244" s="99">
        <v>20144</v>
      </c>
      <c r="B244" s="471" t="s">
        <v>144</v>
      </c>
      <c r="C244" s="472"/>
      <c r="D244" s="436" t="s">
        <v>40</v>
      </c>
      <c r="E244" s="437"/>
      <c r="F244" s="75"/>
      <c r="G244" s="434" t="str">
        <f t="shared" si="4"/>
        <v>KUDWEIS Tomáš</v>
      </c>
      <c r="H244" s="434"/>
      <c r="I244" s="434"/>
      <c r="J244" s="434"/>
      <c r="K244" s="95" t="s">
        <v>134</v>
      </c>
      <c r="O244" s="71"/>
      <c r="P244" s="71"/>
      <c r="S244" s="73"/>
      <c r="T244" s="72"/>
      <c r="U244" s="72"/>
      <c r="Z244" s="71"/>
      <c r="AA244" s="71"/>
    </row>
    <row r="245" spans="1:27" hidden="1">
      <c r="A245" s="99">
        <v>20148</v>
      </c>
      <c r="B245" s="471" t="s">
        <v>143</v>
      </c>
      <c r="C245" s="472"/>
      <c r="D245" s="436" t="s">
        <v>32</v>
      </c>
      <c r="E245" s="437"/>
      <c r="F245" s="75"/>
      <c r="G245" s="434" t="str">
        <f t="shared" si="4"/>
        <v>PEŘINA Petr</v>
      </c>
      <c r="H245" s="434"/>
      <c r="I245" s="434"/>
      <c r="J245" s="434"/>
      <c r="K245" s="95" t="s">
        <v>133</v>
      </c>
      <c r="O245" s="71"/>
      <c r="P245" s="71"/>
      <c r="S245" s="73"/>
      <c r="T245" s="72"/>
      <c r="U245" s="72"/>
      <c r="Z245" s="71"/>
      <c r="AA245" s="71"/>
    </row>
    <row r="246" spans="1:27" hidden="1">
      <c r="A246" s="99">
        <v>20143</v>
      </c>
      <c r="B246" s="471" t="s">
        <v>142</v>
      </c>
      <c r="C246" s="472"/>
      <c r="D246" s="436" t="s">
        <v>141</v>
      </c>
      <c r="E246" s="437"/>
      <c r="F246" s="75"/>
      <c r="G246" s="434" t="str">
        <f t="shared" si="4"/>
        <v>SEDLÁK Marek</v>
      </c>
      <c r="H246" s="434"/>
      <c r="I246" s="434"/>
      <c r="J246" s="434"/>
      <c r="K246" s="95" t="s">
        <v>132</v>
      </c>
      <c r="O246" s="71"/>
      <c r="P246" s="71"/>
      <c r="S246" s="73"/>
      <c r="T246" s="72"/>
      <c r="U246" s="72"/>
      <c r="Z246" s="71"/>
      <c r="AA246" s="71"/>
    </row>
    <row r="247" spans="1:27" hidden="1">
      <c r="A247" s="99">
        <v>20146</v>
      </c>
      <c r="B247" s="471" t="s">
        <v>140</v>
      </c>
      <c r="C247" s="472"/>
      <c r="D247" s="436" t="s">
        <v>139</v>
      </c>
      <c r="E247" s="437"/>
      <c r="F247" s="75"/>
      <c r="G247" s="434" t="str">
        <f t="shared" si="4"/>
        <v>ŠIMŮNEK Radovan</v>
      </c>
      <c r="H247" s="434"/>
      <c r="I247" s="434"/>
      <c r="J247" s="434"/>
      <c r="K247" s="95" t="s">
        <v>131</v>
      </c>
      <c r="O247" s="71"/>
      <c r="P247" s="71"/>
      <c r="S247" s="73"/>
      <c r="T247" s="72"/>
      <c r="U247" s="72"/>
      <c r="Z247" s="71"/>
      <c r="AA247" s="71"/>
    </row>
    <row r="248" spans="1:27" hidden="1">
      <c r="A248" s="99"/>
      <c r="B248" s="471"/>
      <c r="C248" s="472"/>
      <c r="D248" s="436"/>
      <c r="E248" s="437"/>
      <c r="F248" s="75"/>
      <c r="G248" s="434" t="str">
        <f t="shared" si="4"/>
        <v xml:space="preserve"> </v>
      </c>
      <c r="H248" s="434"/>
      <c r="I248" s="434"/>
      <c r="J248" s="434"/>
      <c r="K248" s="95" t="s">
        <v>130</v>
      </c>
      <c r="O248" s="71"/>
      <c r="P248" s="71"/>
      <c r="S248" s="73"/>
      <c r="T248" s="72"/>
      <c r="U248" s="72"/>
      <c r="Z248" s="71"/>
      <c r="AA248" s="71"/>
    </row>
    <row r="249" spans="1:27" hidden="1">
      <c r="A249" s="99"/>
      <c r="B249" s="471"/>
      <c r="C249" s="472"/>
      <c r="D249" s="436"/>
      <c r="E249" s="437"/>
      <c r="F249" s="75"/>
      <c r="G249" s="434" t="str">
        <f t="shared" si="4"/>
        <v xml:space="preserve"> </v>
      </c>
      <c r="H249" s="434"/>
      <c r="I249" s="434"/>
      <c r="J249" s="434"/>
      <c r="K249" s="95" t="s">
        <v>129</v>
      </c>
      <c r="O249" s="71"/>
      <c r="P249" s="71"/>
      <c r="S249" s="73"/>
      <c r="T249" s="72"/>
      <c r="U249" s="72"/>
      <c r="Z249" s="71"/>
      <c r="AA249" s="71"/>
    </row>
    <row r="250" spans="1:27" hidden="1">
      <c r="A250" s="98">
        <f t="shared" ref="A250:B265" si="5">A73</f>
        <v>0</v>
      </c>
      <c r="B250" s="487">
        <f t="shared" si="5"/>
        <v>0</v>
      </c>
      <c r="C250" s="488"/>
      <c r="D250" s="439">
        <f t="shared" ref="D250:D265" si="6">D73</f>
        <v>0</v>
      </c>
      <c r="E250" s="440"/>
      <c r="F250" s="97"/>
      <c r="G250" s="438" t="str">
        <f t="shared" si="4"/>
        <v>0 0</v>
      </c>
      <c r="H250" s="438"/>
      <c r="I250" s="438"/>
      <c r="J250" s="438"/>
      <c r="K250" s="96" t="s">
        <v>138</v>
      </c>
      <c r="O250" s="71"/>
      <c r="P250" s="71"/>
      <c r="S250" s="73"/>
      <c r="T250" s="72"/>
      <c r="U250" s="72"/>
      <c r="Z250" s="71"/>
      <c r="AA250" s="71"/>
    </row>
    <row r="251" spans="1:27" hidden="1">
      <c r="A251" s="98">
        <f t="shared" si="5"/>
        <v>0</v>
      </c>
      <c r="B251" s="487">
        <f t="shared" si="5"/>
        <v>0</v>
      </c>
      <c r="C251" s="488"/>
      <c r="D251" s="439">
        <f t="shared" si="6"/>
        <v>0</v>
      </c>
      <c r="E251" s="440"/>
      <c r="F251" s="97"/>
      <c r="G251" s="438" t="str">
        <f t="shared" si="4"/>
        <v>0 0</v>
      </c>
      <c r="H251" s="438"/>
      <c r="I251" s="438"/>
      <c r="J251" s="438"/>
      <c r="K251" s="96" t="s">
        <v>137</v>
      </c>
      <c r="O251" s="71"/>
      <c r="P251" s="71"/>
      <c r="S251" s="73"/>
      <c r="T251" s="72"/>
      <c r="U251" s="72"/>
      <c r="Z251" s="71"/>
      <c r="AA251" s="71"/>
    </row>
    <row r="252" spans="1:27" hidden="1">
      <c r="A252" s="98">
        <f t="shared" si="5"/>
        <v>0</v>
      </c>
      <c r="B252" s="487">
        <f t="shared" si="5"/>
        <v>0</v>
      </c>
      <c r="C252" s="488"/>
      <c r="D252" s="439">
        <f t="shared" si="6"/>
        <v>0</v>
      </c>
      <c r="E252" s="440"/>
      <c r="F252" s="97"/>
      <c r="G252" s="438" t="str">
        <f t="shared" si="4"/>
        <v>0 0</v>
      </c>
      <c r="H252" s="438"/>
      <c r="I252" s="438"/>
      <c r="J252" s="438"/>
      <c r="K252" s="96" t="s">
        <v>136</v>
      </c>
      <c r="O252" s="71"/>
      <c r="P252" s="71"/>
      <c r="S252" s="73"/>
      <c r="T252" s="72"/>
      <c r="U252" s="72"/>
      <c r="Z252" s="71"/>
      <c r="AA252" s="71"/>
    </row>
    <row r="253" spans="1:27" hidden="1">
      <c r="A253" s="98">
        <f t="shared" si="5"/>
        <v>0</v>
      </c>
      <c r="B253" s="487">
        <f t="shared" si="5"/>
        <v>0</v>
      </c>
      <c r="C253" s="488"/>
      <c r="D253" s="439">
        <f t="shared" si="6"/>
        <v>0</v>
      </c>
      <c r="E253" s="440"/>
      <c r="F253" s="97"/>
      <c r="G253" s="438" t="str">
        <f t="shared" si="4"/>
        <v>0 0</v>
      </c>
      <c r="H253" s="438"/>
      <c r="I253" s="438"/>
      <c r="J253" s="438"/>
      <c r="K253" s="96" t="s">
        <v>135</v>
      </c>
      <c r="O253" s="71"/>
      <c r="P253" s="71"/>
      <c r="S253" s="73"/>
      <c r="T253" s="72"/>
      <c r="U253" s="72"/>
      <c r="Z253" s="71"/>
      <c r="AA253" s="71"/>
    </row>
    <row r="254" spans="1:27" hidden="1">
      <c r="A254" s="98">
        <f t="shared" si="5"/>
        <v>0</v>
      </c>
      <c r="B254" s="487">
        <f t="shared" si="5"/>
        <v>0</v>
      </c>
      <c r="C254" s="488"/>
      <c r="D254" s="439">
        <f t="shared" si="6"/>
        <v>0</v>
      </c>
      <c r="E254" s="440"/>
      <c r="F254" s="97"/>
      <c r="G254" s="438" t="str">
        <f t="shared" si="4"/>
        <v>0 0</v>
      </c>
      <c r="H254" s="438"/>
      <c r="I254" s="438"/>
      <c r="J254" s="438"/>
      <c r="K254" s="96" t="s">
        <v>134</v>
      </c>
      <c r="O254" s="71"/>
      <c r="P254" s="71"/>
      <c r="S254" s="73"/>
      <c r="T254" s="72"/>
      <c r="U254" s="72"/>
      <c r="Z254" s="71"/>
      <c r="AA254" s="71"/>
    </row>
    <row r="255" spans="1:27" hidden="1">
      <c r="A255" s="98">
        <f t="shared" si="5"/>
        <v>0</v>
      </c>
      <c r="B255" s="487">
        <f t="shared" si="5"/>
        <v>0</v>
      </c>
      <c r="C255" s="488"/>
      <c r="D255" s="439">
        <f t="shared" si="6"/>
        <v>0</v>
      </c>
      <c r="E255" s="440"/>
      <c r="F255" s="97"/>
      <c r="G255" s="438" t="str">
        <f t="shared" si="4"/>
        <v>0 0</v>
      </c>
      <c r="H255" s="438"/>
      <c r="I255" s="438"/>
      <c r="J255" s="438"/>
      <c r="K255" s="96" t="s">
        <v>133</v>
      </c>
      <c r="O255" s="71"/>
      <c r="P255" s="71"/>
      <c r="S255" s="73"/>
      <c r="T255" s="72"/>
      <c r="U255" s="72"/>
      <c r="Z255" s="71"/>
      <c r="AA255" s="71"/>
    </row>
    <row r="256" spans="1:27" hidden="1">
      <c r="A256" s="98">
        <f t="shared" si="5"/>
        <v>0</v>
      </c>
      <c r="B256" s="487">
        <f t="shared" si="5"/>
        <v>0</v>
      </c>
      <c r="C256" s="488"/>
      <c r="D256" s="439">
        <f t="shared" si="6"/>
        <v>0</v>
      </c>
      <c r="E256" s="440"/>
      <c r="F256" s="97"/>
      <c r="G256" s="438" t="str">
        <f t="shared" si="4"/>
        <v>0 0</v>
      </c>
      <c r="H256" s="438"/>
      <c r="I256" s="438"/>
      <c r="J256" s="438"/>
      <c r="K256" s="96" t="s">
        <v>132</v>
      </c>
      <c r="O256" s="71"/>
      <c r="P256" s="71"/>
      <c r="S256" s="73"/>
      <c r="T256" s="72"/>
      <c r="U256" s="72"/>
      <c r="Z256" s="71"/>
      <c r="AA256" s="71"/>
    </row>
    <row r="257" spans="1:27" hidden="1">
      <c r="A257" s="98">
        <f t="shared" si="5"/>
        <v>0</v>
      </c>
      <c r="B257" s="487">
        <f t="shared" si="5"/>
        <v>0</v>
      </c>
      <c r="C257" s="488"/>
      <c r="D257" s="439">
        <f t="shared" si="6"/>
        <v>0</v>
      </c>
      <c r="E257" s="440"/>
      <c r="F257" s="97"/>
      <c r="G257" s="438" t="str">
        <f t="shared" si="4"/>
        <v>0 0</v>
      </c>
      <c r="H257" s="438"/>
      <c r="I257" s="438"/>
      <c r="J257" s="438"/>
      <c r="K257" s="96" t="s">
        <v>131</v>
      </c>
      <c r="O257" s="71"/>
      <c r="P257" s="71"/>
      <c r="S257" s="73"/>
      <c r="T257" s="72"/>
      <c r="U257" s="72"/>
      <c r="Z257" s="71"/>
      <c r="AA257" s="71"/>
    </row>
    <row r="258" spans="1:27" hidden="1">
      <c r="A258" s="98">
        <f t="shared" si="5"/>
        <v>0</v>
      </c>
      <c r="B258" s="487">
        <f t="shared" si="5"/>
        <v>0</v>
      </c>
      <c r="C258" s="488"/>
      <c r="D258" s="439">
        <f t="shared" si="6"/>
        <v>0</v>
      </c>
      <c r="E258" s="440"/>
      <c r="F258" s="97"/>
      <c r="G258" s="438" t="str">
        <f t="shared" si="4"/>
        <v>0 0</v>
      </c>
      <c r="H258" s="438"/>
      <c r="I258" s="438"/>
      <c r="J258" s="438"/>
      <c r="K258" s="96" t="s">
        <v>130</v>
      </c>
      <c r="O258" s="71"/>
      <c r="P258" s="71"/>
      <c r="S258" s="73"/>
      <c r="T258" s="72"/>
      <c r="U258" s="72"/>
      <c r="Z258" s="71"/>
      <c r="AA258" s="71"/>
    </row>
    <row r="259" spans="1:27" hidden="1">
      <c r="A259" s="98">
        <f t="shared" si="5"/>
        <v>0</v>
      </c>
      <c r="B259" s="487">
        <f t="shared" si="5"/>
        <v>0</v>
      </c>
      <c r="C259" s="488"/>
      <c r="D259" s="439">
        <f t="shared" si="6"/>
        <v>0</v>
      </c>
      <c r="E259" s="440"/>
      <c r="F259" s="97"/>
      <c r="G259" s="438" t="str">
        <f t="shared" si="4"/>
        <v>0 0</v>
      </c>
      <c r="H259" s="438"/>
      <c r="I259" s="438"/>
      <c r="J259" s="438"/>
      <c r="K259" s="96" t="s">
        <v>129</v>
      </c>
      <c r="O259" s="71"/>
      <c r="P259" s="71"/>
      <c r="S259" s="73"/>
      <c r="T259" s="72"/>
      <c r="U259" s="72"/>
      <c r="Z259" s="71"/>
      <c r="AA259" s="71"/>
    </row>
    <row r="260" spans="1:27" hidden="1">
      <c r="A260" s="98">
        <f t="shared" si="5"/>
        <v>0</v>
      </c>
      <c r="B260" s="487">
        <f t="shared" si="5"/>
        <v>0</v>
      </c>
      <c r="C260" s="488"/>
      <c r="D260" s="439">
        <f t="shared" si="6"/>
        <v>0</v>
      </c>
      <c r="E260" s="440"/>
      <c r="F260" s="97"/>
      <c r="G260" s="438" t="str">
        <f t="shared" si="4"/>
        <v>0 0</v>
      </c>
      <c r="H260" s="438"/>
      <c r="I260" s="438"/>
      <c r="J260" s="438"/>
      <c r="K260" s="96" t="s">
        <v>128</v>
      </c>
      <c r="O260" s="71"/>
      <c r="P260" s="71"/>
      <c r="S260" s="73"/>
      <c r="T260" s="72"/>
      <c r="U260" s="72"/>
      <c r="Z260" s="71"/>
      <c r="AA260" s="71"/>
    </row>
    <row r="261" spans="1:27" hidden="1">
      <c r="A261" s="98">
        <f t="shared" si="5"/>
        <v>0</v>
      </c>
      <c r="B261" s="487">
        <f t="shared" si="5"/>
        <v>0</v>
      </c>
      <c r="C261" s="488"/>
      <c r="D261" s="439">
        <f t="shared" si="6"/>
        <v>0</v>
      </c>
      <c r="E261" s="440"/>
      <c r="F261" s="97"/>
      <c r="G261" s="438" t="str">
        <f t="shared" si="4"/>
        <v>0 0</v>
      </c>
      <c r="H261" s="438"/>
      <c r="I261" s="438"/>
      <c r="J261" s="438"/>
      <c r="K261" s="96" t="s">
        <v>127</v>
      </c>
      <c r="O261" s="71"/>
      <c r="P261" s="71"/>
      <c r="S261" s="73"/>
      <c r="T261" s="72"/>
      <c r="U261" s="72"/>
      <c r="Z261" s="71"/>
      <c r="AA261" s="71"/>
    </row>
    <row r="262" spans="1:27" hidden="1">
      <c r="A262" s="98">
        <f t="shared" si="5"/>
        <v>0</v>
      </c>
      <c r="B262" s="487">
        <f t="shared" si="5"/>
        <v>0</v>
      </c>
      <c r="C262" s="488"/>
      <c r="D262" s="439">
        <f t="shared" si="6"/>
        <v>0</v>
      </c>
      <c r="E262" s="440"/>
      <c r="F262" s="97"/>
      <c r="G262" s="438" t="str">
        <f t="shared" si="4"/>
        <v>0 0</v>
      </c>
      <c r="H262" s="438"/>
      <c r="I262" s="438"/>
      <c r="J262" s="438"/>
      <c r="K262" s="96" t="s">
        <v>126</v>
      </c>
      <c r="O262" s="71"/>
      <c r="P262" s="71"/>
      <c r="S262" s="73"/>
      <c r="T262" s="72"/>
      <c r="U262" s="72"/>
      <c r="Z262" s="71"/>
      <c r="AA262" s="71"/>
    </row>
    <row r="263" spans="1:27" hidden="1">
      <c r="A263" s="98">
        <f t="shared" si="5"/>
        <v>0</v>
      </c>
      <c r="B263" s="487">
        <f t="shared" si="5"/>
        <v>0</v>
      </c>
      <c r="C263" s="488"/>
      <c r="D263" s="439">
        <f t="shared" si="6"/>
        <v>0</v>
      </c>
      <c r="E263" s="440"/>
      <c r="F263" s="97"/>
      <c r="G263" s="438" t="str">
        <f t="shared" si="4"/>
        <v>0 0</v>
      </c>
      <c r="H263" s="438"/>
      <c r="I263" s="438"/>
      <c r="J263" s="438"/>
      <c r="K263" s="96" t="s">
        <v>125</v>
      </c>
      <c r="O263" s="71"/>
      <c r="P263" s="71"/>
      <c r="S263" s="73"/>
      <c r="T263" s="72"/>
      <c r="U263" s="72"/>
      <c r="Z263" s="71"/>
      <c r="AA263" s="71"/>
    </row>
    <row r="264" spans="1:27" ht="12.75" hidden="1" customHeight="1">
      <c r="A264" s="98">
        <f t="shared" si="5"/>
        <v>0</v>
      </c>
      <c r="B264" s="487">
        <f t="shared" si="5"/>
        <v>0</v>
      </c>
      <c r="C264" s="488"/>
      <c r="D264" s="439">
        <f t="shared" si="6"/>
        <v>0</v>
      </c>
      <c r="E264" s="440"/>
      <c r="F264" s="97"/>
      <c r="G264" s="438" t="str">
        <f t="shared" si="4"/>
        <v>0 0</v>
      </c>
      <c r="H264" s="438"/>
      <c r="I264" s="438"/>
      <c r="J264" s="438"/>
      <c r="K264" s="96" t="s">
        <v>124</v>
      </c>
      <c r="O264" s="71"/>
      <c r="P264" s="71"/>
      <c r="S264" s="73"/>
      <c r="T264" s="72"/>
      <c r="U264" s="72"/>
      <c r="Z264" s="71"/>
      <c r="AA264" s="71"/>
    </row>
    <row r="265" spans="1:27" ht="12.75" hidden="1" customHeight="1">
      <c r="A265" s="98">
        <f t="shared" si="5"/>
        <v>0</v>
      </c>
      <c r="B265" s="487">
        <f t="shared" si="5"/>
        <v>0</v>
      </c>
      <c r="C265" s="488"/>
      <c r="D265" s="439">
        <f t="shared" si="6"/>
        <v>0</v>
      </c>
      <c r="E265" s="440"/>
      <c r="F265" s="97"/>
      <c r="G265" s="438" t="str">
        <f t="shared" si="4"/>
        <v>0 0</v>
      </c>
      <c r="H265" s="438"/>
      <c r="I265" s="438"/>
      <c r="J265" s="438"/>
      <c r="K265" s="96" t="s">
        <v>123</v>
      </c>
      <c r="O265" s="71"/>
      <c r="P265" s="71"/>
      <c r="S265" s="73"/>
      <c r="T265" s="72"/>
      <c r="U265" s="72"/>
      <c r="Z265" s="71"/>
      <c r="AA265" s="71"/>
    </row>
    <row r="266" spans="1:27" ht="12.75" hidden="1" customHeight="1">
      <c r="A266" s="75"/>
      <c r="B266" s="75"/>
      <c r="C266" s="75"/>
      <c r="D266" s="75"/>
      <c r="E266" s="75"/>
      <c r="F266" s="75"/>
      <c r="G266" s="75"/>
      <c r="H266" s="75"/>
      <c r="J266" s="95"/>
      <c r="L266" s="74"/>
      <c r="O266" s="71"/>
      <c r="P266" s="71"/>
      <c r="S266" s="73"/>
      <c r="T266" s="72"/>
      <c r="U266" s="72"/>
      <c r="Z266" s="71"/>
      <c r="AA266" s="71"/>
    </row>
    <row r="267" spans="1:27" ht="11.25" customHeight="1">
      <c r="A267" s="94" t="s">
        <v>122</v>
      </c>
      <c r="B267" s="431" t="s">
        <v>121</v>
      </c>
      <c r="C267" s="431"/>
      <c r="D267" s="431"/>
      <c r="E267" s="432" t="s">
        <v>120</v>
      </c>
      <c r="F267" s="432"/>
      <c r="G267" s="432"/>
      <c r="H267" s="432"/>
      <c r="I267" s="432" t="s">
        <v>119</v>
      </c>
      <c r="J267" s="432"/>
      <c r="K267" s="93"/>
      <c r="L267" s="430" t="s">
        <v>118</v>
      </c>
      <c r="M267" s="430"/>
      <c r="N267" s="430"/>
      <c r="O267" s="433"/>
      <c r="P267" s="433"/>
      <c r="Q267" s="433"/>
      <c r="R267" s="433"/>
      <c r="V267" s="92"/>
      <c r="W267" s="91"/>
      <c r="X267" s="91"/>
      <c r="Y267" s="91"/>
      <c r="Z267" s="91"/>
      <c r="AA267" s="91"/>
    </row>
    <row r="268" spans="1:27" ht="13.5" customHeight="1">
      <c r="A268" s="89"/>
      <c r="B268" s="90" t="s">
        <v>117</v>
      </c>
      <c r="C268" s="88"/>
      <c r="D268" s="88"/>
      <c r="E268" s="88" t="s">
        <v>116</v>
      </c>
      <c r="F268" s="88"/>
      <c r="G268" s="88"/>
      <c r="H268" s="88"/>
      <c r="I268" s="88" t="s">
        <v>3</v>
      </c>
      <c r="J268" s="88"/>
      <c r="K268" s="88"/>
      <c r="L268" s="89" t="s">
        <v>74</v>
      </c>
      <c r="M268" s="88" t="s">
        <v>115</v>
      </c>
      <c r="N268" s="88"/>
      <c r="O268" s="83"/>
      <c r="P268" s="82"/>
      <c r="Q268" s="82"/>
      <c r="R268" s="82"/>
      <c r="S268" s="82"/>
      <c r="V268" s="81"/>
      <c r="W268" s="80"/>
      <c r="X268" s="79"/>
      <c r="Y268" s="78"/>
      <c r="Z268" s="77"/>
      <c r="AA268" s="76"/>
    </row>
    <row r="269" spans="1:27" ht="13.5" customHeight="1">
      <c r="A269" s="87"/>
      <c r="B269" s="86" t="s">
        <v>114</v>
      </c>
      <c r="C269" s="84"/>
      <c r="D269" s="84"/>
      <c r="E269" s="84" t="s">
        <v>113</v>
      </c>
      <c r="F269" s="84"/>
      <c r="G269" s="84"/>
      <c r="H269" s="84"/>
      <c r="I269" s="84" t="s">
        <v>112</v>
      </c>
      <c r="J269" s="84"/>
      <c r="K269" s="84"/>
      <c r="L269" s="85" t="s">
        <v>78</v>
      </c>
      <c r="M269" s="84" t="s">
        <v>82</v>
      </c>
      <c r="N269" s="84"/>
      <c r="O269" s="83"/>
      <c r="P269" s="82"/>
      <c r="Q269" s="82"/>
      <c r="R269" s="82"/>
      <c r="S269" s="82"/>
      <c r="V269" s="81"/>
      <c r="W269" s="80"/>
      <c r="X269" s="79"/>
      <c r="Y269" s="78"/>
      <c r="Z269" s="77"/>
      <c r="AA269" s="76"/>
    </row>
    <row r="270" spans="1:27" ht="13.5" customHeight="1">
      <c r="A270" s="87"/>
      <c r="B270" s="86" t="s">
        <v>111</v>
      </c>
      <c r="C270" s="84"/>
      <c r="D270" s="84"/>
      <c r="E270" s="84" t="s">
        <v>110</v>
      </c>
      <c r="F270" s="84"/>
      <c r="G270" s="84"/>
      <c r="H270" s="84"/>
      <c r="I270" s="84" t="s">
        <v>109</v>
      </c>
      <c r="J270" s="84"/>
      <c r="K270" s="84"/>
      <c r="L270" s="85" t="s">
        <v>86</v>
      </c>
      <c r="M270" s="84" t="s">
        <v>108</v>
      </c>
      <c r="N270" s="84"/>
      <c r="O270" s="83"/>
      <c r="P270" s="82"/>
      <c r="Q270" s="82"/>
      <c r="R270" s="82"/>
      <c r="S270" s="82"/>
      <c r="V270" s="81"/>
      <c r="W270" s="80"/>
      <c r="X270" s="79"/>
      <c r="Y270" s="78"/>
      <c r="Z270" s="77"/>
      <c r="AA270" s="76"/>
    </row>
    <row r="271" spans="1:27" ht="13.5" customHeight="1">
      <c r="A271" s="87"/>
      <c r="B271" s="86" t="s">
        <v>403</v>
      </c>
      <c r="C271" s="84"/>
      <c r="D271" s="84"/>
      <c r="E271" s="84" t="s">
        <v>106</v>
      </c>
      <c r="F271" s="84"/>
      <c r="G271" s="84"/>
      <c r="H271" s="84"/>
      <c r="I271" s="84" t="s">
        <v>105</v>
      </c>
      <c r="J271" s="84"/>
      <c r="K271" s="84"/>
      <c r="L271" s="85" t="s">
        <v>96</v>
      </c>
      <c r="M271" s="84" t="s">
        <v>82</v>
      </c>
      <c r="N271" s="84"/>
      <c r="O271" s="83"/>
      <c r="P271" s="82"/>
      <c r="Q271" s="82"/>
      <c r="R271" s="82"/>
      <c r="S271" s="82"/>
      <c r="V271" s="81"/>
      <c r="W271" s="80"/>
      <c r="X271" s="79"/>
      <c r="Y271" s="78"/>
      <c r="Z271" s="77"/>
      <c r="AA271" s="76"/>
    </row>
    <row r="272" spans="1:27" ht="13.5" customHeight="1">
      <c r="A272" s="87"/>
      <c r="B272" s="86" t="s">
        <v>104</v>
      </c>
      <c r="C272" s="84"/>
      <c r="D272" s="84"/>
      <c r="E272" s="84" t="s">
        <v>103</v>
      </c>
      <c r="F272" s="84"/>
      <c r="G272" s="84"/>
      <c r="H272" s="84"/>
      <c r="I272" s="84" t="s">
        <v>102</v>
      </c>
      <c r="J272" s="84"/>
      <c r="K272" s="84"/>
      <c r="L272" s="85" t="s">
        <v>86</v>
      </c>
      <c r="M272" s="84" t="s">
        <v>82</v>
      </c>
      <c r="N272" s="84"/>
      <c r="O272" s="83"/>
      <c r="P272" s="82"/>
      <c r="Q272" s="82"/>
      <c r="R272" s="82"/>
      <c r="S272" s="82"/>
      <c r="V272" s="81"/>
      <c r="W272" s="80"/>
      <c r="X272" s="79"/>
      <c r="Y272" s="78"/>
      <c r="Z272" s="77"/>
      <c r="AA272" s="76"/>
    </row>
    <row r="273" spans="1:27" ht="13.5" customHeight="1">
      <c r="A273" s="87"/>
      <c r="B273" s="86" t="s">
        <v>7</v>
      </c>
      <c r="C273" s="84"/>
      <c r="D273" s="84"/>
      <c r="E273" s="84" t="s">
        <v>101</v>
      </c>
      <c r="F273" s="84"/>
      <c r="G273" s="84"/>
      <c r="H273" s="84"/>
      <c r="I273" s="84" t="s">
        <v>3</v>
      </c>
      <c r="J273" s="84"/>
      <c r="K273" s="84"/>
      <c r="L273" s="87" t="s">
        <v>78</v>
      </c>
      <c r="M273" s="84" t="s">
        <v>73</v>
      </c>
      <c r="N273" s="84"/>
      <c r="O273" s="83"/>
      <c r="P273" s="82"/>
      <c r="Q273" s="82"/>
      <c r="R273" s="82"/>
      <c r="S273" s="82"/>
      <c r="V273" s="81"/>
      <c r="W273" s="80"/>
      <c r="X273" s="79"/>
      <c r="Y273" s="78"/>
      <c r="Z273" s="77"/>
      <c r="AA273" s="76"/>
    </row>
    <row r="274" spans="1:27" ht="13.5" customHeight="1">
      <c r="A274" s="87"/>
      <c r="B274" s="86" t="s">
        <v>100</v>
      </c>
      <c r="C274" s="84"/>
      <c r="D274" s="84"/>
      <c r="E274" s="84" t="s">
        <v>99</v>
      </c>
      <c r="F274" s="84"/>
      <c r="G274" s="84"/>
      <c r="H274" s="84"/>
      <c r="I274" s="84" t="s">
        <v>3</v>
      </c>
      <c r="J274" s="84"/>
      <c r="K274" s="84"/>
      <c r="L274" s="85" t="s">
        <v>74</v>
      </c>
      <c r="M274" s="84" t="s">
        <v>73</v>
      </c>
      <c r="N274" s="84"/>
      <c r="O274" s="83"/>
      <c r="P274" s="82"/>
      <c r="Q274" s="82"/>
      <c r="R274" s="82"/>
      <c r="S274" s="82"/>
      <c r="V274" s="81"/>
      <c r="W274" s="80"/>
      <c r="X274" s="79"/>
      <c r="Y274" s="78"/>
      <c r="Z274" s="77"/>
      <c r="AA274" s="76"/>
    </row>
    <row r="275" spans="1:27" ht="13.5" customHeight="1">
      <c r="A275" s="87"/>
      <c r="B275" s="86" t="s">
        <v>98</v>
      </c>
      <c r="C275" s="84"/>
      <c r="D275" s="84"/>
      <c r="E275" s="84" t="s">
        <v>97</v>
      </c>
      <c r="F275" s="84"/>
      <c r="G275" s="84"/>
      <c r="H275" s="84"/>
      <c r="I275" s="84" t="s">
        <v>93</v>
      </c>
      <c r="J275" s="84"/>
      <c r="K275" s="84"/>
      <c r="L275" s="85" t="s">
        <v>96</v>
      </c>
      <c r="M275" s="84" t="s">
        <v>73</v>
      </c>
      <c r="N275" s="84"/>
      <c r="O275" s="83"/>
      <c r="P275" s="82"/>
      <c r="Q275" s="82"/>
      <c r="R275" s="82"/>
      <c r="S275" s="82"/>
      <c r="V275" s="81"/>
      <c r="W275" s="80"/>
      <c r="X275" s="79"/>
      <c r="Y275" s="78"/>
      <c r="Z275" s="77"/>
      <c r="AA275" s="76"/>
    </row>
    <row r="276" spans="1:27" ht="13.5" customHeight="1">
      <c r="A276" s="87"/>
      <c r="B276" s="86" t="s">
        <v>95</v>
      </c>
      <c r="C276" s="84"/>
      <c r="D276" s="84"/>
      <c r="E276" s="84" t="s">
        <v>94</v>
      </c>
      <c r="F276" s="84"/>
      <c r="G276" s="84"/>
      <c r="H276" s="84"/>
      <c r="I276" s="84" t="s">
        <v>93</v>
      </c>
      <c r="J276" s="84"/>
      <c r="K276" s="84"/>
      <c r="L276" s="85" t="s">
        <v>86</v>
      </c>
      <c r="M276" s="84" t="s">
        <v>73</v>
      </c>
      <c r="N276" s="84"/>
      <c r="O276" s="83"/>
      <c r="P276" s="82"/>
      <c r="Q276" s="82"/>
      <c r="R276" s="82"/>
      <c r="S276" s="82"/>
      <c r="V276" s="81"/>
      <c r="W276" s="80"/>
      <c r="X276" s="79"/>
      <c r="Y276" s="78"/>
      <c r="Z276" s="77"/>
      <c r="AA276" s="76"/>
    </row>
    <row r="277" spans="1:27" ht="13.5" customHeight="1">
      <c r="A277" s="87"/>
      <c r="B277" s="86" t="s">
        <v>92</v>
      </c>
      <c r="C277" s="84"/>
      <c r="D277" s="84"/>
      <c r="E277" s="84" t="s">
        <v>91</v>
      </c>
      <c r="F277" s="84"/>
      <c r="G277" s="84"/>
      <c r="H277" s="84"/>
      <c r="I277" s="84" t="s">
        <v>90</v>
      </c>
      <c r="J277" s="84"/>
      <c r="K277" s="84"/>
      <c r="L277" s="87" t="s">
        <v>86</v>
      </c>
      <c r="M277" s="84" t="s">
        <v>82</v>
      </c>
      <c r="N277" s="84"/>
      <c r="O277" s="83"/>
      <c r="P277" s="82"/>
      <c r="Q277" s="82"/>
      <c r="R277" s="82"/>
      <c r="S277" s="82"/>
      <c r="V277" s="81"/>
      <c r="W277" s="80"/>
      <c r="X277" s="79"/>
      <c r="Y277" s="78"/>
      <c r="Z277" s="77"/>
      <c r="AA277" s="76"/>
    </row>
    <row r="278" spans="1:27" ht="13.5" customHeight="1">
      <c r="A278" s="87"/>
      <c r="B278" s="86" t="s">
        <v>89</v>
      </c>
      <c r="C278" s="84"/>
      <c r="D278" s="84"/>
      <c r="E278" s="84" t="s">
        <v>88</v>
      </c>
      <c r="F278" s="84"/>
      <c r="G278" s="84"/>
      <c r="H278" s="84"/>
      <c r="I278" s="84" t="s">
        <v>87</v>
      </c>
      <c r="J278" s="84"/>
      <c r="K278" s="84"/>
      <c r="L278" s="85" t="s">
        <v>86</v>
      </c>
      <c r="M278" s="84" t="s">
        <v>82</v>
      </c>
      <c r="N278" s="84"/>
      <c r="O278" s="83"/>
      <c r="P278" s="82"/>
      <c r="Q278" s="82"/>
      <c r="R278" s="82"/>
      <c r="S278" s="82"/>
      <c r="V278" s="81"/>
      <c r="W278" s="80"/>
      <c r="X278" s="79"/>
      <c r="Y278" s="77"/>
      <c r="Z278" s="77"/>
      <c r="AA278" s="76"/>
    </row>
    <row r="279" spans="1:27" ht="13.5" customHeight="1">
      <c r="A279" s="87"/>
      <c r="B279" s="86" t="s">
        <v>85</v>
      </c>
      <c r="C279" s="84"/>
      <c r="D279" s="84"/>
      <c r="E279" s="84" t="s">
        <v>84</v>
      </c>
      <c r="F279" s="84"/>
      <c r="G279" s="84"/>
      <c r="H279" s="84"/>
      <c r="I279" s="84" t="s">
        <v>83</v>
      </c>
      <c r="J279" s="84"/>
      <c r="K279" s="84"/>
      <c r="L279" s="87" t="s">
        <v>74</v>
      </c>
      <c r="M279" s="84" t="s">
        <v>82</v>
      </c>
      <c r="N279" s="84"/>
      <c r="O279" s="83"/>
      <c r="P279" s="82"/>
      <c r="Q279" s="82"/>
      <c r="R279" s="82"/>
      <c r="S279" s="82"/>
      <c r="V279" s="81"/>
      <c r="W279" s="80"/>
      <c r="X279" s="79"/>
      <c r="Y279" s="77"/>
      <c r="Z279" s="77"/>
      <c r="AA279" s="76"/>
    </row>
    <row r="280" spans="1:27" ht="13.5" customHeight="1">
      <c r="A280" s="87"/>
      <c r="B280" s="86" t="s">
        <v>81</v>
      </c>
      <c r="C280" s="84"/>
      <c r="D280" s="84"/>
      <c r="E280" s="84" t="s">
        <v>80</v>
      </c>
      <c r="F280" s="84"/>
      <c r="G280" s="84"/>
      <c r="H280" s="84"/>
      <c r="I280" s="84" t="s">
        <v>79</v>
      </c>
      <c r="J280" s="84"/>
      <c r="K280" s="84"/>
      <c r="L280" s="87" t="s">
        <v>78</v>
      </c>
      <c r="M280" s="84" t="s">
        <v>73</v>
      </c>
      <c r="N280" s="84"/>
      <c r="O280" s="83"/>
      <c r="P280" s="82"/>
      <c r="Q280" s="82"/>
      <c r="R280" s="82"/>
      <c r="S280" s="82"/>
      <c r="V280" s="81"/>
      <c r="W280" s="80"/>
      <c r="X280" s="79"/>
      <c r="Y280" s="78"/>
      <c r="Z280" s="77"/>
      <c r="AA280" s="76"/>
    </row>
    <row r="281" spans="1:27" ht="13.5" customHeight="1">
      <c r="A281" s="87"/>
      <c r="B281" s="86" t="s">
        <v>77</v>
      </c>
      <c r="C281" s="84"/>
      <c r="D281" s="84"/>
      <c r="E281" s="84" t="s">
        <v>76</v>
      </c>
      <c r="F281" s="84"/>
      <c r="G281" s="84"/>
      <c r="H281" s="84"/>
      <c r="I281" s="84" t="s">
        <v>75</v>
      </c>
      <c r="J281" s="84"/>
      <c r="K281" s="84"/>
      <c r="L281" s="85" t="s">
        <v>74</v>
      </c>
      <c r="M281" s="84" t="s">
        <v>73</v>
      </c>
      <c r="N281" s="84"/>
      <c r="O281" s="83"/>
      <c r="P281" s="82"/>
      <c r="Q281" s="82"/>
      <c r="R281" s="82"/>
      <c r="S281" s="82"/>
      <c r="V281" s="81"/>
      <c r="W281" s="80"/>
      <c r="X281" s="79"/>
      <c r="Y281" s="78"/>
      <c r="Z281" s="77"/>
      <c r="AA281" s="76"/>
    </row>
    <row r="282" spans="1:27">
      <c r="K282" s="74"/>
    </row>
  </sheetData>
  <sheetProtection password="C416" sheet="1" formatColumns="0" selectLockedCells="1" sort="0"/>
  <mergeCells count="647">
    <mergeCell ref="D240:E240"/>
    <mergeCell ref="D241:E241"/>
    <mergeCell ref="D245:E245"/>
    <mergeCell ref="D247:E247"/>
    <mergeCell ref="D248:E248"/>
    <mergeCell ref="B146:C146"/>
    <mergeCell ref="D146:E146"/>
    <mergeCell ref="G146:J146"/>
    <mergeCell ref="D233:E233"/>
    <mergeCell ref="D234:E234"/>
    <mergeCell ref="D246:E246"/>
    <mergeCell ref="D235:E235"/>
    <mergeCell ref="D172:E172"/>
    <mergeCell ref="B247:C247"/>
    <mergeCell ref="D180:E180"/>
    <mergeCell ref="D181:E181"/>
    <mergeCell ref="D182:E182"/>
    <mergeCell ref="D183:E183"/>
    <mergeCell ref="D184:E184"/>
    <mergeCell ref="D185:E185"/>
    <mergeCell ref="D186:E186"/>
    <mergeCell ref="D187:E187"/>
    <mergeCell ref="D197:E197"/>
    <mergeCell ref="D220:E220"/>
    <mergeCell ref="B265:C265"/>
    <mergeCell ref="D190:E190"/>
    <mergeCell ref="D191:E191"/>
    <mergeCell ref="D192:E192"/>
    <mergeCell ref="D193:E193"/>
    <mergeCell ref="D194:E194"/>
    <mergeCell ref="D195:E195"/>
    <mergeCell ref="D196:E196"/>
    <mergeCell ref="B248:C248"/>
    <mergeCell ref="B249:C249"/>
    <mergeCell ref="D198:E198"/>
    <mergeCell ref="D199:E199"/>
    <mergeCell ref="D200:E200"/>
    <mergeCell ref="D205:E205"/>
    <mergeCell ref="D206:E206"/>
    <mergeCell ref="D207:E207"/>
    <mergeCell ref="D208:E208"/>
    <mergeCell ref="D201:E201"/>
    <mergeCell ref="D202:E202"/>
    <mergeCell ref="D203:E203"/>
    <mergeCell ref="D204:E204"/>
    <mergeCell ref="D213:E213"/>
    <mergeCell ref="D214:E214"/>
    <mergeCell ref="D215:E215"/>
    <mergeCell ref="B250:C250"/>
    <mergeCell ref="D173:E173"/>
    <mergeCell ref="D174:E174"/>
    <mergeCell ref="D175:E175"/>
    <mergeCell ref="D176:E176"/>
    <mergeCell ref="D177:E177"/>
    <mergeCell ref="D178:E178"/>
    <mergeCell ref="D179:E179"/>
    <mergeCell ref="B231:C231"/>
    <mergeCell ref="B243:C243"/>
    <mergeCell ref="D188:E188"/>
    <mergeCell ref="D189:E189"/>
    <mergeCell ref="D216:E216"/>
    <mergeCell ref="D209:E209"/>
    <mergeCell ref="D210:E210"/>
    <mergeCell ref="D211:E211"/>
    <mergeCell ref="D212:E212"/>
    <mergeCell ref="D221:E221"/>
    <mergeCell ref="D222:E222"/>
    <mergeCell ref="D223:E223"/>
    <mergeCell ref="D224:E224"/>
    <mergeCell ref="D217:E217"/>
    <mergeCell ref="D218:E218"/>
    <mergeCell ref="D219:E219"/>
    <mergeCell ref="D229:E229"/>
    <mergeCell ref="D230:E230"/>
    <mergeCell ref="D231:E231"/>
    <mergeCell ref="D232:E232"/>
    <mergeCell ref="D225:E225"/>
    <mergeCell ref="D226:E226"/>
    <mergeCell ref="D227:E227"/>
    <mergeCell ref="D228:E228"/>
    <mergeCell ref="D236:E236"/>
    <mergeCell ref="D237:E237"/>
    <mergeCell ref="D238:E238"/>
    <mergeCell ref="D239:E239"/>
    <mergeCell ref="D163:E163"/>
    <mergeCell ref="D164:E164"/>
    <mergeCell ref="D168:E168"/>
    <mergeCell ref="D169:E169"/>
    <mergeCell ref="G166:J166"/>
    <mergeCell ref="G167:J167"/>
    <mergeCell ref="G165:J165"/>
    <mergeCell ref="D170:E170"/>
    <mergeCell ref="D171:E171"/>
    <mergeCell ref="D165:E165"/>
    <mergeCell ref="D166:E166"/>
    <mergeCell ref="D167:E167"/>
    <mergeCell ref="G200:J200"/>
    <mergeCell ref="G197:J197"/>
    <mergeCell ref="G198:J198"/>
    <mergeCell ref="G184:J184"/>
    <mergeCell ref="G189:J189"/>
    <mergeCell ref="G190:J190"/>
    <mergeCell ref="G185:J185"/>
    <mergeCell ref="G186:J186"/>
    <mergeCell ref="G207:J207"/>
    <mergeCell ref="D161:E161"/>
    <mergeCell ref="D162:E162"/>
    <mergeCell ref="G161:J161"/>
    <mergeCell ref="G162:J162"/>
    <mergeCell ref="D156:E156"/>
    <mergeCell ref="D157:E157"/>
    <mergeCell ref="D158:E158"/>
    <mergeCell ref="D159:E159"/>
    <mergeCell ref="G157:J157"/>
    <mergeCell ref="D154:E154"/>
    <mergeCell ref="D155:E155"/>
    <mergeCell ref="D116:E116"/>
    <mergeCell ref="D106:E106"/>
    <mergeCell ref="D148:E148"/>
    <mergeCell ref="D149:E149"/>
    <mergeCell ref="D132:E132"/>
    <mergeCell ref="D133:E133"/>
    <mergeCell ref="D160:E160"/>
    <mergeCell ref="D117:E117"/>
    <mergeCell ref="B220:C220"/>
    <mergeCell ref="B221:C221"/>
    <mergeCell ref="B222:C222"/>
    <mergeCell ref="B246:C246"/>
    <mergeCell ref="B235:C235"/>
    <mergeCell ref="B236:C236"/>
    <mergeCell ref="B237:C237"/>
    <mergeCell ref="B238:C238"/>
    <mergeCell ref="B239:C239"/>
    <mergeCell ref="B241:C241"/>
    <mergeCell ref="B240:C240"/>
    <mergeCell ref="B242:C242"/>
    <mergeCell ref="B244:C244"/>
    <mergeCell ref="B245:C245"/>
    <mergeCell ref="B232:C232"/>
    <mergeCell ref="B233:C233"/>
    <mergeCell ref="B234:C234"/>
    <mergeCell ref="B223:C223"/>
    <mergeCell ref="B224:C224"/>
    <mergeCell ref="B225:C225"/>
    <mergeCell ref="B226:C226"/>
    <mergeCell ref="B227:C227"/>
    <mergeCell ref="B228:C228"/>
    <mergeCell ref="G106:J106"/>
    <mergeCell ref="K106:L106"/>
    <mergeCell ref="B160:C160"/>
    <mergeCell ref="B161:C161"/>
    <mergeCell ref="B112:C112"/>
    <mergeCell ref="D107:E107"/>
    <mergeCell ref="D108:E108"/>
    <mergeCell ref="D109:E109"/>
    <mergeCell ref="B165:C165"/>
    <mergeCell ref="D145:E145"/>
    <mergeCell ref="D147:E147"/>
    <mergeCell ref="D150:E150"/>
    <mergeCell ref="D151:E151"/>
    <mergeCell ref="D127:E127"/>
    <mergeCell ref="D128:E128"/>
    <mergeCell ref="D134:E134"/>
    <mergeCell ref="D135:E135"/>
    <mergeCell ref="D136:E136"/>
    <mergeCell ref="D137:E137"/>
    <mergeCell ref="D142:E142"/>
    <mergeCell ref="D143:E143"/>
    <mergeCell ref="D139:E139"/>
    <mergeCell ref="D152:E152"/>
    <mergeCell ref="D153:E153"/>
    <mergeCell ref="V66:AA66"/>
    <mergeCell ref="I26:I27"/>
    <mergeCell ref="I36:I37"/>
    <mergeCell ref="K10:L11"/>
    <mergeCell ref="S16:S17"/>
    <mergeCell ref="K23:L24"/>
    <mergeCell ref="I13:I14"/>
    <mergeCell ref="K28:L29"/>
    <mergeCell ref="K18:L19"/>
    <mergeCell ref="I33:I34"/>
    <mergeCell ref="S11:S12"/>
    <mergeCell ref="K12:L12"/>
    <mergeCell ref="I11:I12"/>
    <mergeCell ref="K22:L22"/>
    <mergeCell ref="K25:L26"/>
    <mergeCell ref="I21:I22"/>
    <mergeCell ref="K30:L31"/>
    <mergeCell ref="K32:L32"/>
    <mergeCell ref="S21:S22"/>
    <mergeCell ref="K20:L21"/>
    <mergeCell ref="A52:S52"/>
    <mergeCell ref="S31:S32"/>
    <mergeCell ref="A33:B34"/>
    <mergeCell ref="A32:B32"/>
    <mergeCell ref="V1:AA1"/>
    <mergeCell ref="L1:N1"/>
    <mergeCell ref="D1:I1"/>
    <mergeCell ref="L3:S3"/>
    <mergeCell ref="K27:L27"/>
    <mergeCell ref="D5:G5"/>
    <mergeCell ref="K8:L9"/>
    <mergeCell ref="N5:Q5"/>
    <mergeCell ref="O1:P1"/>
    <mergeCell ref="K5:L5"/>
    <mergeCell ref="K6:L6"/>
    <mergeCell ref="M5:M6"/>
    <mergeCell ref="Q1:S1"/>
    <mergeCell ref="B3:I3"/>
    <mergeCell ref="B1:C2"/>
    <mergeCell ref="A8:B9"/>
    <mergeCell ref="C5:C6"/>
    <mergeCell ref="A5:B5"/>
    <mergeCell ref="A64:S64"/>
    <mergeCell ref="A13:B14"/>
    <mergeCell ref="A15:B16"/>
    <mergeCell ref="A17:B17"/>
    <mergeCell ref="M41:O41"/>
    <mergeCell ref="S26:S27"/>
    <mergeCell ref="A6:B6"/>
    <mergeCell ref="A12:B12"/>
    <mergeCell ref="A10:B11"/>
    <mergeCell ref="A20:B21"/>
    <mergeCell ref="A25:B26"/>
    <mergeCell ref="A23:B24"/>
    <mergeCell ref="A22:B22"/>
    <mergeCell ref="A27:B27"/>
    <mergeCell ref="E57:H57"/>
    <mergeCell ref="A30:B31"/>
    <mergeCell ref="B58:C58"/>
    <mergeCell ref="E58:H58"/>
    <mergeCell ref="A37:B37"/>
    <mergeCell ref="K13:L14"/>
    <mergeCell ref="K15:L16"/>
    <mergeCell ref="I16:I17"/>
    <mergeCell ref="B57:C57"/>
    <mergeCell ref="S36:S37"/>
    <mergeCell ref="K37:L37"/>
    <mergeCell ref="K35:L36"/>
    <mergeCell ref="G41:H41"/>
    <mergeCell ref="K17:L17"/>
    <mergeCell ref="K33:L34"/>
    <mergeCell ref="A35:B36"/>
    <mergeCell ref="I31:I32"/>
    <mergeCell ref="I18:I19"/>
    <mergeCell ref="I23:I24"/>
    <mergeCell ref="I28:I29"/>
    <mergeCell ref="A28:B29"/>
    <mergeCell ref="A18:B19"/>
    <mergeCell ref="C42:E42"/>
    <mergeCell ref="C41:E41"/>
    <mergeCell ref="M42:O42"/>
    <mergeCell ref="O57:R57"/>
    <mergeCell ref="C43:H43"/>
    <mergeCell ref="Q47:S47"/>
    <mergeCell ref="Q41:R41"/>
    <mergeCell ref="A49:S49"/>
    <mergeCell ref="C46:D46"/>
    <mergeCell ref="J46:K46"/>
    <mergeCell ref="J47:K47"/>
    <mergeCell ref="P43:S43"/>
    <mergeCell ref="C47:D47"/>
    <mergeCell ref="L43:M43"/>
    <mergeCell ref="B107:C107"/>
    <mergeCell ref="B88:C88"/>
    <mergeCell ref="F83:H83"/>
    <mergeCell ref="F84:H84"/>
    <mergeCell ref="F85:H85"/>
    <mergeCell ref="A50:S50"/>
    <mergeCell ref="B104:C104"/>
    <mergeCell ref="L58:M58"/>
    <mergeCell ref="O58:R58"/>
    <mergeCell ref="L57:M57"/>
    <mergeCell ref="A66:B66"/>
    <mergeCell ref="C66:H66"/>
    <mergeCell ref="A61:S61"/>
    <mergeCell ref="A62:S62"/>
    <mergeCell ref="B106:C106"/>
    <mergeCell ref="A65:S65"/>
    <mergeCell ref="G107:J107"/>
    <mergeCell ref="B86:C86"/>
    <mergeCell ref="D86:E86"/>
    <mergeCell ref="B87:C87"/>
    <mergeCell ref="D87:E87"/>
    <mergeCell ref="D88:E88"/>
    <mergeCell ref="F86:H86"/>
    <mergeCell ref="B85:C85"/>
    <mergeCell ref="G108:J108"/>
    <mergeCell ref="B115:C115"/>
    <mergeCell ref="B113:C113"/>
    <mergeCell ref="D112:E112"/>
    <mergeCell ref="G109:J109"/>
    <mergeCell ref="D114:E114"/>
    <mergeCell ref="D115:E115"/>
    <mergeCell ref="B108:C108"/>
    <mergeCell ref="B109:C109"/>
    <mergeCell ref="B110:C110"/>
    <mergeCell ref="B114:C114"/>
    <mergeCell ref="D113:E113"/>
    <mergeCell ref="D110:E110"/>
    <mergeCell ref="D111:E111"/>
    <mergeCell ref="B111:C111"/>
    <mergeCell ref="G115:J115"/>
    <mergeCell ref="B142:C142"/>
    <mergeCell ref="B143:C143"/>
    <mergeCell ref="B261:C261"/>
    <mergeCell ref="B116:C116"/>
    <mergeCell ref="B162:C162"/>
    <mergeCell ref="B175:C175"/>
    <mergeCell ref="G110:J110"/>
    <mergeCell ref="G111:J111"/>
    <mergeCell ref="B166:C166"/>
    <mergeCell ref="B167:C167"/>
    <mergeCell ref="B181:C181"/>
    <mergeCell ref="B176:C176"/>
    <mergeCell ref="B177:C177"/>
    <mergeCell ref="B178:C178"/>
    <mergeCell ref="B180:C180"/>
    <mergeCell ref="B179:C179"/>
    <mergeCell ref="B182:C182"/>
    <mergeCell ref="B183:C183"/>
    <mergeCell ref="B184:C184"/>
    <mergeCell ref="B185:C185"/>
    <mergeCell ref="B186:C186"/>
    <mergeCell ref="B187:C187"/>
    <mergeCell ref="B256:C256"/>
    <mergeCell ref="B218:C218"/>
    <mergeCell ref="B262:C262"/>
    <mergeCell ref="B263:C263"/>
    <mergeCell ref="D261:E261"/>
    <mergeCell ref="D262:E262"/>
    <mergeCell ref="D263:E263"/>
    <mergeCell ref="B259:C259"/>
    <mergeCell ref="B260:C260"/>
    <mergeCell ref="D260:E260"/>
    <mergeCell ref="B264:C264"/>
    <mergeCell ref="D264:E264"/>
    <mergeCell ref="B251:C251"/>
    <mergeCell ref="B252:C252"/>
    <mergeCell ref="B257:C257"/>
    <mergeCell ref="B258:C258"/>
    <mergeCell ref="B253:C253"/>
    <mergeCell ref="D258:E258"/>
    <mergeCell ref="D259:E259"/>
    <mergeCell ref="B140:C140"/>
    <mergeCell ref="B141:C141"/>
    <mergeCell ref="B144:C144"/>
    <mergeCell ref="B145:C145"/>
    <mergeCell ref="B159:C159"/>
    <mergeCell ref="D144:E144"/>
    <mergeCell ref="B255:C255"/>
    <mergeCell ref="D256:E256"/>
    <mergeCell ref="B190:C190"/>
    <mergeCell ref="B191:C191"/>
    <mergeCell ref="B192:C192"/>
    <mergeCell ref="B193:C193"/>
    <mergeCell ref="B188:C188"/>
    <mergeCell ref="B189:C189"/>
    <mergeCell ref="B208:C208"/>
    <mergeCell ref="B209:C209"/>
    <mergeCell ref="B254:C254"/>
    <mergeCell ref="B171:C171"/>
    <mergeCell ref="B172:C172"/>
    <mergeCell ref="B173:C173"/>
    <mergeCell ref="B174:C174"/>
    <mergeCell ref="B148:C148"/>
    <mergeCell ref="B149:C149"/>
    <mergeCell ref="B163:C163"/>
    <mergeCell ref="B164:C164"/>
    <mergeCell ref="B194:C194"/>
    <mergeCell ref="B168:C168"/>
    <mergeCell ref="B169:C169"/>
    <mergeCell ref="B170:C170"/>
    <mergeCell ref="B195:C195"/>
    <mergeCell ref="B204:C204"/>
    <mergeCell ref="B205:C205"/>
    <mergeCell ref="B196:C196"/>
    <mergeCell ref="B197:C197"/>
    <mergeCell ref="B198:C198"/>
    <mergeCell ref="B199:C199"/>
    <mergeCell ref="B206:C206"/>
    <mergeCell ref="B207:C207"/>
    <mergeCell ref="B200:C200"/>
    <mergeCell ref="B211:C211"/>
    <mergeCell ref="G129:J129"/>
    <mergeCell ref="G125:J125"/>
    <mergeCell ref="G126:J126"/>
    <mergeCell ref="B152:C152"/>
    <mergeCell ref="G138:J138"/>
    <mergeCell ref="G137:J137"/>
    <mergeCell ref="G133:J133"/>
    <mergeCell ref="B129:C129"/>
    <mergeCell ref="D130:E130"/>
    <mergeCell ref="G140:J140"/>
    <mergeCell ref="G136:J136"/>
    <mergeCell ref="G130:J130"/>
    <mergeCell ref="G131:J131"/>
    <mergeCell ref="G132:J132"/>
    <mergeCell ref="G139:J139"/>
    <mergeCell ref="G134:J134"/>
    <mergeCell ref="G135:J135"/>
    <mergeCell ref="G128:J128"/>
    <mergeCell ref="B135:C135"/>
    <mergeCell ref="B137:C137"/>
    <mergeCell ref="D129:E129"/>
    <mergeCell ref="B132:C132"/>
    <mergeCell ref="B133:C133"/>
    <mergeCell ref="G123:J123"/>
    <mergeCell ref="G124:J124"/>
    <mergeCell ref="G119:J119"/>
    <mergeCell ref="G120:J120"/>
    <mergeCell ref="G121:J121"/>
    <mergeCell ref="G114:J114"/>
    <mergeCell ref="G122:J122"/>
    <mergeCell ref="G118:J118"/>
    <mergeCell ref="G127:J127"/>
    <mergeCell ref="G116:J116"/>
    <mergeCell ref="F75:H75"/>
    <mergeCell ref="D85:E85"/>
    <mergeCell ref="D83:E83"/>
    <mergeCell ref="B84:C84"/>
    <mergeCell ref="D84:E84"/>
    <mergeCell ref="B76:C76"/>
    <mergeCell ref="D76:E76"/>
    <mergeCell ref="F76:H76"/>
    <mergeCell ref="B77:C77"/>
    <mergeCell ref="B117:C117"/>
    <mergeCell ref="B118:C118"/>
    <mergeCell ref="B119:C119"/>
    <mergeCell ref="B120:C120"/>
    <mergeCell ref="B121:C121"/>
    <mergeCell ref="B122:C122"/>
    <mergeCell ref="D122:E122"/>
    <mergeCell ref="D123:E123"/>
    <mergeCell ref="D118:E118"/>
    <mergeCell ref="D119:E119"/>
    <mergeCell ref="D120:E120"/>
    <mergeCell ref="D121:E121"/>
    <mergeCell ref="B124:C124"/>
    <mergeCell ref="B125:C125"/>
    <mergeCell ref="B126:C126"/>
    <mergeCell ref="D124:E124"/>
    <mergeCell ref="D125:E125"/>
    <mergeCell ref="B123:C123"/>
    <mergeCell ref="B230:C230"/>
    <mergeCell ref="B153:C153"/>
    <mergeCell ref="B154:C154"/>
    <mergeCell ref="B155:C155"/>
    <mergeCell ref="B156:C156"/>
    <mergeCell ref="B157:C157"/>
    <mergeCell ref="B158:C158"/>
    <mergeCell ref="B150:C150"/>
    <mergeCell ref="B151:C151"/>
    <mergeCell ref="B212:C212"/>
    <mergeCell ref="B213:C213"/>
    <mergeCell ref="B214:C214"/>
    <mergeCell ref="B210:C210"/>
    <mergeCell ref="B201:C201"/>
    <mergeCell ref="B202:C202"/>
    <mergeCell ref="B203:C203"/>
    <mergeCell ref="B229:C229"/>
    <mergeCell ref="B219:C219"/>
    <mergeCell ref="B215:C215"/>
    <mergeCell ref="B216:C216"/>
    <mergeCell ref="B217:C217"/>
    <mergeCell ref="F77:H77"/>
    <mergeCell ref="B78:C78"/>
    <mergeCell ref="D78:E78"/>
    <mergeCell ref="F78:H78"/>
    <mergeCell ref="G141:J141"/>
    <mergeCell ref="G143:J143"/>
    <mergeCell ref="B79:C79"/>
    <mergeCell ref="D79:E79"/>
    <mergeCell ref="B82:C82"/>
    <mergeCell ref="D82:E82"/>
    <mergeCell ref="F80:H80"/>
    <mergeCell ref="F82:H82"/>
    <mergeCell ref="G117:J117"/>
    <mergeCell ref="G112:J112"/>
    <mergeCell ref="G113:J113"/>
    <mergeCell ref="F87:H87"/>
    <mergeCell ref="F88:H88"/>
    <mergeCell ref="B136:C136"/>
    <mergeCell ref="B83:C83"/>
    <mergeCell ref="B127:C127"/>
    <mergeCell ref="B131:C131"/>
    <mergeCell ref="B134:C134"/>
    <mergeCell ref="G150:J150"/>
    <mergeCell ref="F79:H79"/>
    <mergeCell ref="B80:C80"/>
    <mergeCell ref="D80:E80"/>
    <mergeCell ref="G153:J153"/>
    <mergeCell ref="G154:J154"/>
    <mergeCell ref="G142:J142"/>
    <mergeCell ref="G151:J151"/>
    <mergeCell ref="G152:J152"/>
    <mergeCell ref="G148:J148"/>
    <mergeCell ref="G149:J149"/>
    <mergeCell ref="G144:J144"/>
    <mergeCell ref="G147:J147"/>
    <mergeCell ref="G145:J145"/>
    <mergeCell ref="B138:C138"/>
    <mergeCell ref="B139:C139"/>
    <mergeCell ref="B147:C147"/>
    <mergeCell ref="B128:C128"/>
    <mergeCell ref="D126:E126"/>
    <mergeCell ref="D140:E140"/>
    <mergeCell ref="D141:E141"/>
    <mergeCell ref="D131:E131"/>
    <mergeCell ref="D138:E138"/>
    <mergeCell ref="G155:J155"/>
    <mergeCell ref="G156:J156"/>
    <mergeCell ref="G176:J176"/>
    <mergeCell ref="G160:J160"/>
    <mergeCell ref="G183:J183"/>
    <mergeCell ref="G179:J179"/>
    <mergeCell ref="G180:J180"/>
    <mergeCell ref="G177:J177"/>
    <mergeCell ref="G178:J178"/>
    <mergeCell ref="G163:J163"/>
    <mergeCell ref="G168:J168"/>
    <mergeCell ref="G169:J169"/>
    <mergeCell ref="G170:J170"/>
    <mergeCell ref="G173:J173"/>
    <mergeCell ref="G181:J181"/>
    <mergeCell ref="G174:J174"/>
    <mergeCell ref="G158:J158"/>
    <mergeCell ref="G159:J159"/>
    <mergeCell ref="G182:J182"/>
    <mergeCell ref="G175:J175"/>
    <mergeCell ref="G171:J171"/>
    <mergeCell ref="G172:J172"/>
    <mergeCell ref="G164:J164"/>
    <mergeCell ref="G208:J208"/>
    <mergeCell ref="G209:J209"/>
    <mergeCell ref="G210:J210"/>
    <mergeCell ref="G216:J216"/>
    <mergeCell ref="B73:C73"/>
    <mergeCell ref="B74:C74"/>
    <mergeCell ref="F74:H74"/>
    <mergeCell ref="B75:C75"/>
    <mergeCell ref="D75:E75"/>
    <mergeCell ref="G205:J205"/>
    <mergeCell ref="G195:J195"/>
    <mergeCell ref="G196:J196"/>
    <mergeCell ref="G201:J201"/>
    <mergeCell ref="G191:J191"/>
    <mergeCell ref="G199:J199"/>
    <mergeCell ref="G203:J203"/>
    <mergeCell ref="G202:J202"/>
    <mergeCell ref="G206:J206"/>
    <mergeCell ref="G212:J212"/>
    <mergeCell ref="D77:E77"/>
    <mergeCell ref="G194:J194"/>
    <mergeCell ref="G187:J187"/>
    <mergeCell ref="G188:J188"/>
    <mergeCell ref="B130:C130"/>
    <mergeCell ref="G220:J220"/>
    <mergeCell ref="G221:J221"/>
    <mergeCell ref="G222:J222"/>
    <mergeCell ref="G223:J223"/>
    <mergeCell ref="G228:J228"/>
    <mergeCell ref="G213:J213"/>
    <mergeCell ref="G214:J214"/>
    <mergeCell ref="G215:J215"/>
    <mergeCell ref="G217:J217"/>
    <mergeCell ref="G235:J235"/>
    <mergeCell ref="G236:J236"/>
    <mergeCell ref="G237:J237"/>
    <mergeCell ref="G238:J238"/>
    <mergeCell ref="D242:E242"/>
    <mergeCell ref="D243:E243"/>
    <mergeCell ref="D244:E244"/>
    <mergeCell ref="D257:E257"/>
    <mergeCell ref="D72:E72"/>
    <mergeCell ref="F72:H72"/>
    <mergeCell ref="D73:E73"/>
    <mergeCell ref="F73:H73"/>
    <mergeCell ref="D74:E74"/>
    <mergeCell ref="G224:J224"/>
    <mergeCell ref="G211:J211"/>
    <mergeCell ref="G204:J204"/>
    <mergeCell ref="G192:J192"/>
    <mergeCell ref="G193:J193"/>
    <mergeCell ref="G225:J225"/>
    <mergeCell ref="G226:J226"/>
    <mergeCell ref="G227:J227"/>
    <mergeCell ref="G229:J229"/>
    <mergeCell ref="G218:J218"/>
    <mergeCell ref="G219:J219"/>
    <mergeCell ref="G251:J251"/>
    <mergeCell ref="G252:J252"/>
    <mergeCell ref="D253:E253"/>
    <mergeCell ref="D254:E254"/>
    <mergeCell ref="G261:J261"/>
    <mergeCell ref="D255:E255"/>
    <mergeCell ref="D265:E265"/>
    <mergeCell ref="D250:E250"/>
    <mergeCell ref="G257:J257"/>
    <mergeCell ref="Q267:R267"/>
    <mergeCell ref="B70:C70"/>
    <mergeCell ref="D70:E70"/>
    <mergeCell ref="F70:H70"/>
    <mergeCell ref="I68:I70"/>
    <mergeCell ref="A68:H68"/>
    <mergeCell ref="A69:H69"/>
    <mergeCell ref="G256:J256"/>
    <mergeCell ref="B71:C71"/>
    <mergeCell ref="B72:C72"/>
    <mergeCell ref="G231:J231"/>
    <mergeCell ref="G232:J232"/>
    <mergeCell ref="G233:J233"/>
    <mergeCell ref="G239:J239"/>
    <mergeCell ref="G240:J240"/>
    <mergeCell ref="G241:J241"/>
    <mergeCell ref="G234:J234"/>
    <mergeCell ref="G242:J242"/>
    <mergeCell ref="G254:J254"/>
    <mergeCell ref="D71:E71"/>
    <mergeCell ref="F71:H71"/>
    <mergeCell ref="G262:J262"/>
    <mergeCell ref="G243:J243"/>
    <mergeCell ref="G244:J244"/>
    <mergeCell ref="L71:N71"/>
    <mergeCell ref="B267:D267"/>
    <mergeCell ref="E267:H267"/>
    <mergeCell ref="I267:J267"/>
    <mergeCell ref="L267:N267"/>
    <mergeCell ref="O267:P267"/>
    <mergeCell ref="G247:J247"/>
    <mergeCell ref="G248:J248"/>
    <mergeCell ref="G249:J249"/>
    <mergeCell ref="G230:J230"/>
    <mergeCell ref="D249:E249"/>
    <mergeCell ref="G245:J245"/>
    <mergeCell ref="G246:J246"/>
    <mergeCell ref="G263:J263"/>
    <mergeCell ref="G264:J264"/>
    <mergeCell ref="G259:J259"/>
    <mergeCell ref="G260:J260"/>
    <mergeCell ref="G250:J250"/>
    <mergeCell ref="G258:J258"/>
    <mergeCell ref="G255:J255"/>
    <mergeCell ref="G253:J253"/>
    <mergeCell ref="G265:J265"/>
    <mergeCell ref="D251:E251"/>
    <mergeCell ref="D252:E252"/>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301" customWidth="1"/>
    <col min="2" max="2" width="15.7109375" style="301" customWidth="1"/>
    <col min="3" max="3" width="5.7109375" style="301" customWidth="1"/>
    <col min="4" max="5" width="6.7109375" style="301" customWidth="1"/>
    <col min="6" max="6" width="4.7109375" style="301" customWidth="1"/>
    <col min="7" max="7" width="6.7109375" style="301" customWidth="1"/>
    <col min="8" max="8" width="6.28515625" style="301" customWidth="1"/>
    <col min="9" max="9" width="6.7109375" style="301" customWidth="1"/>
    <col min="10" max="10" width="1.7109375" style="301" customWidth="1"/>
    <col min="11" max="11" width="10.7109375" style="301" customWidth="1"/>
    <col min="12" max="12" width="15.7109375" style="301" customWidth="1"/>
    <col min="13" max="13" width="5.7109375" style="301" customWidth="1"/>
    <col min="14" max="15" width="6.7109375" style="301" customWidth="1"/>
    <col min="16" max="16" width="4.7109375" style="301" customWidth="1"/>
    <col min="17" max="17" width="6.7109375" style="301" customWidth="1"/>
    <col min="18" max="18" width="6.28515625" style="301" customWidth="1"/>
    <col min="19" max="19" width="6.7109375" style="301" customWidth="1"/>
    <col min="20" max="20" width="9.140625" style="301" customWidth="1"/>
    <col min="21" max="16384" width="9.140625" style="300"/>
  </cols>
  <sheetData>
    <row r="1" spans="1:19" s="300" customFormat="1" ht="26.25" customHeight="1">
      <c r="A1" s="301"/>
      <c r="B1" s="644" t="s">
        <v>0</v>
      </c>
      <c r="C1" s="644"/>
      <c r="D1" s="646" t="s">
        <v>1</v>
      </c>
      <c r="E1" s="646"/>
      <c r="F1" s="646"/>
      <c r="G1" s="646"/>
      <c r="H1" s="646"/>
      <c r="I1" s="646"/>
      <c r="J1" s="301"/>
      <c r="K1" s="330" t="s">
        <v>2</v>
      </c>
      <c r="L1" s="640" t="s">
        <v>93</v>
      </c>
      <c r="M1" s="640"/>
      <c r="N1" s="640"/>
      <c r="O1" s="641" t="s">
        <v>4</v>
      </c>
      <c r="P1" s="641"/>
      <c r="Q1" s="642" t="s">
        <v>423</v>
      </c>
      <c r="R1" s="643"/>
      <c r="S1" s="643"/>
    </row>
    <row r="2" spans="1:19" s="300" customFormat="1" ht="6" customHeight="1" thickBot="1">
      <c r="A2" s="301"/>
      <c r="B2" s="645"/>
      <c r="C2" s="645"/>
      <c r="D2" s="301"/>
      <c r="E2" s="301"/>
      <c r="F2" s="301"/>
      <c r="G2" s="301"/>
      <c r="H2" s="301"/>
      <c r="I2" s="301"/>
      <c r="J2" s="301"/>
      <c r="K2" s="301"/>
      <c r="L2" s="301"/>
      <c r="M2" s="301"/>
      <c r="N2" s="301"/>
      <c r="O2" s="301"/>
      <c r="P2" s="301"/>
      <c r="Q2" s="301"/>
      <c r="R2" s="301"/>
      <c r="S2" s="301"/>
    </row>
    <row r="3" spans="1:19" s="300" customFormat="1" ht="20.100000000000001" customHeight="1" thickBot="1">
      <c r="A3" s="368" t="s">
        <v>6</v>
      </c>
      <c r="B3" s="637" t="s">
        <v>95</v>
      </c>
      <c r="C3" s="638"/>
      <c r="D3" s="638"/>
      <c r="E3" s="638"/>
      <c r="F3" s="638"/>
      <c r="G3" s="638"/>
      <c r="H3" s="638"/>
      <c r="I3" s="639"/>
      <c r="J3" s="301"/>
      <c r="K3" s="368" t="s">
        <v>8</v>
      </c>
      <c r="L3" s="637" t="s">
        <v>98</v>
      </c>
      <c r="M3" s="638"/>
      <c r="N3" s="638"/>
      <c r="O3" s="638"/>
      <c r="P3" s="638"/>
      <c r="Q3" s="638"/>
      <c r="R3" s="638"/>
      <c r="S3" s="639"/>
    </row>
    <row r="4" spans="1:19" s="300" customFormat="1" ht="5.0999999999999996" customHeight="1" thickBot="1">
      <c r="A4" s="301"/>
      <c r="B4" s="301"/>
      <c r="C4" s="301"/>
      <c r="D4" s="301"/>
      <c r="E4" s="301"/>
      <c r="F4" s="301"/>
      <c r="G4" s="301"/>
      <c r="H4" s="301"/>
      <c r="I4" s="301"/>
      <c r="J4" s="301"/>
      <c r="K4" s="301"/>
      <c r="L4" s="301"/>
      <c r="M4" s="301"/>
      <c r="N4" s="301"/>
      <c r="O4" s="301"/>
      <c r="P4" s="301"/>
      <c r="Q4" s="301"/>
      <c r="R4" s="301"/>
      <c r="S4" s="301"/>
    </row>
    <row r="5" spans="1:19" s="300" customFormat="1" ht="12.95" customHeight="1">
      <c r="A5" s="630" t="s">
        <v>10</v>
      </c>
      <c r="B5" s="631"/>
      <c r="C5" s="628" t="s">
        <v>11</v>
      </c>
      <c r="D5" s="634" t="s">
        <v>12</v>
      </c>
      <c r="E5" s="635"/>
      <c r="F5" s="635"/>
      <c r="G5" s="636"/>
      <c r="H5" s="626" t="s">
        <v>13</v>
      </c>
      <c r="I5" s="627"/>
      <c r="J5" s="301"/>
      <c r="K5" s="630" t="s">
        <v>10</v>
      </c>
      <c r="L5" s="631"/>
      <c r="M5" s="628" t="s">
        <v>11</v>
      </c>
      <c r="N5" s="634" t="s">
        <v>12</v>
      </c>
      <c r="O5" s="635"/>
      <c r="P5" s="635"/>
      <c r="Q5" s="636"/>
      <c r="R5" s="626" t="s">
        <v>13</v>
      </c>
      <c r="S5" s="627"/>
    </row>
    <row r="6" spans="1:19" s="300" customFormat="1" ht="12.95" customHeight="1" thickBot="1">
      <c r="A6" s="632" t="s">
        <v>14</v>
      </c>
      <c r="B6" s="633"/>
      <c r="C6" s="629"/>
      <c r="D6" s="367" t="s">
        <v>15</v>
      </c>
      <c r="E6" s="366" t="s">
        <v>16</v>
      </c>
      <c r="F6" s="366" t="s">
        <v>17</v>
      </c>
      <c r="G6" s="365" t="s">
        <v>18</v>
      </c>
      <c r="H6" s="364" t="s">
        <v>19</v>
      </c>
      <c r="I6" s="363" t="s">
        <v>20</v>
      </c>
      <c r="J6" s="301"/>
      <c r="K6" s="632" t="s">
        <v>14</v>
      </c>
      <c r="L6" s="633"/>
      <c r="M6" s="629"/>
      <c r="N6" s="367" t="s">
        <v>15</v>
      </c>
      <c r="O6" s="366" t="s">
        <v>16</v>
      </c>
      <c r="P6" s="366" t="s">
        <v>17</v>
      </c>
      <c r="Q6" s="365" t="s">
        <v>18</v>
      </c>
      <c r="R6" s="364" t="s">
        <v>19</v>
      </c>
      <c r="S6" s="363" t="s">
        <v>20</v>
      </c>
    </row>
    <row r="7" spans="1:19" s="300" customFormat="1" ht="5.0999999999999996" customHeight="1" thickBot="1">
      <c r="A7" s="301"/>
      <c r="B7" s="301"/>
      <c r="C7" s="301"/>
      <c r="D7" s="301"/>
      <c r="E7" s="301"/>
      <c r="F7" s="301"/>
      <c r="G7" s="301"/>
      <c r="H7" s="301"/>
      <c r="I7" s="301"/>
      <c r="J7" s="301"/>
      <c r="K7" s="301"/>
      <c r="L7" s="301"/>
      <c r="M7" s="301"/>
      <c r="N7" s="301"/>
      <c r="O7" s="301"/>
      <c r="P7" s="301"/>
      <c r="Q7" s="301"/>
      <c r="R7" s="301"/>
      <c r="S7" s="301"/>
    </row>
    <row r="8" spans="1:19" s="300" customFormat="1" ht="12.95" customHeight="1">
      <c r="A8" s="616" t="s">
        <v>422</v>
      </c>
      <c r="B8" s="617"/>
      <c r="C8" s="362">
        <v>1</v>
      </c>
      <c r="D8" s="361">
        <v>132</v>
      </c>
      <c r="E8" s="360">
        <v>45</v>
      </c>
      <c r="F8" s="360">
        <v>5</v>
      </c>
      <c r="G8" s="359">
        <f>IF(AND(ISBLANK(D8),ISBLANK(E8)),"",D8+E8)</f>
        <v>177</v>
      </c>
      <c r="H8" s="358">
        <f>IF(OR(ISNUMBER($G8),ISNUMBER($Q8)),(SIGN(N($G8)-N($Q8))+1)/2,"")</f>
        <v>0</v>
      </c>
      <c r="I8" s="352"/>
      <c r="J8" s="301"/>
      <c r="K8" s="616" t="s">
        <v>421</v>
      </c>
      <c r="L8" s="617"/>
      <c r="M8" s="362">
        <v>1</v>
      </c>
      <c r="N8" s="361">
        <v>146</v>
      </c>
      <c r="O8" s="360">
        <v>79</v>
      </c>
      <c r="P8" s="360">
        <v>2</v>
      </c>
      <c r="Q8" s="359">
        <f>IF(AND(ISBLANK(N8),ISBLANK(O8)),"",N8+O8)</f>
        <v>225</v>
      </c>
      <c r="R8" s="358">
        <f>IF(ISNUMBER($H8),1-$H8,"")</f>
        <v>1</v>
      </c>
      <c r="S8" s="352"/>
    </row>
    <row r="9" spans="1:19" s="300" customFormat="1" ht="12.95" customHeight="1">
      <c r="A9" s="618"/>
      <c r="B9" s="619"/>
      <c r="C9" s="357">
        <v>2</v>
      </c>
      <c r="D9" s="356">
        <v>156</v>
      </c>
      <c r="E9" s="355">
        <v>72</v>
      </c>
      <c r="F9" s="355">
        <v>2</v>
      </c>
      <c r="G9" s="354">
        <f>IF(AND(ISBLANK(D9),ISBLANK(E9)),"",D9+E9)</f>
        <v>228</v>
      </c>
      <c r="H9" s="353">
        <f>IF(OR(ISNUMBER($G9),ISNUMBER($Q9)),(SIGN(N($G9)-N($Q9))+1)/2,"")</f>
        <v>1</v>
      </c>
      <c r="I9" s="352"/>
      <c r="J9" s="301"/>
      <c r="K9" s="618"/>
      <c r="L9" s="619"/>
      <c r="M9" s="357">
        <v>2</v>
      </c>
      <c r="N9" s="356">
        <v>134</v>
      </c>
      <c r="O9" s="355">
        <v>71</v>
      </c>
      <c r="P9" s="355">
        <v>0</v>
      </c>
      <c r="Q9" s="354">
        <f>IF(AND(ISBLANK(N9),ISBLANK(O9)),"",N9+O9)</f>
        <v>205</v>
      </c>
      <c r="R9" s="353">
        <f>IF(ISNUMBER($H9),1-$H9,"")</f>
        <v>0</v>
      </c>
      <c r="S9" s="352"/>
    </row>
    <row r="10" spans="1:19" s="300" customFormat="1" ht="12.95" customHeight="1" thickBot="1">
      <c r="A10" s="620" t="s">
        <v>174</v>
      </c>
      <c r="B10" s="621"/>
      <c r="C10" s="357">
        <v>3</v>
      </c>
      <c r="D10" s="356"/>
      <c r="E10" s="355"/>
      <c r="F10" s="355"/>
      <c r="G10" s="354" t="str">
        <f>IF(AND(ISBLANK(D10),ISBLANK(E10)),"",D10+E10)</f>
        <v/>
      </c>
      <c r="H10" s="353" t="str">
        <f>IF(OR(ISNUMBER($G10),ISNUMBER($Q10)),(SIGN(N($G10)-N($Q10))+1)/2,"")</f>
        <v/>
      </c>
      <c r="I10" s="352"/>
      <c r="J10" s="301"/>
      <c r="K10" s="620" t="s">
        <v>176</v>
      </c>
      <c r="L10" s="621"/>
      <c r="M10" s="357">
        <v>3</v>
      </c>
      <c r="N10" s="356"/>
      <c r="O10" s="355"/>
      <c r="P10" s="355"/>
      <c r="Q10" s="354" t="str">
        <f>IF(AND(ISBLANK(N10),ISBLANK(O10)),"",N10+O10)</f>
        <v/>
      </c>
      <c r="R10" s="353" t="str">
        <f>IF(ISNUMBER($H10),1-$H10,"")</f>
        <v/>
      </c>
      <c r="S10" s="352"/>
    </row>
    <row r="11" spans="1:19" s="300" customFormat="1" ht="12.95" customHeight="1">
      <c r="A11" s="622"/>
      <c r="B11" s="623"/>
      <c r="C11" s="351">
        <v>4</v>
      </c>
      <c r="D11" s="350"/>
      <c r="E11" s="349"/>
      <c r="F11" s="349"/>
      <c r="G11" s="348" t="str">
        <f>IF(AND(ISBLANK(D11),ISBLANK(E11)),"",D11+E11)</f>
        <v/>
      </c>
      <c r="H11" s="347" t="str">
        <f>IF(OR(ISNUMBER($G11),ISNUMBER($Q11)),(SIGN(N($G11)-N($Q11))+1)/2,"")</f>
        <v/>
      </c>
      <c r="I11" s="614">
        <f>IF(ISNUMBER(H12),(SIGN(1000*($H12-$R12)+$G12-$Q12)+1)/2,"")</f>
        <v>0</v>
      </c>
      <c r="J11" s="301"/>
      <c r="K11" s="622"/>
      <c r="L11" s="623"/>
      <c r="M11" s="351">
        <v>4</v>
      </c>
      <c r="N11" s="350"/>
      <c r="O11" s="349"/>
      <c r="P11" s="349"/>
      <c r="Q11" s="348" t="str">
        <f>IF(AND(ISBLANK(N11),ISBLANK(O11)),"",N11+O11)</f>
        <v/>
      </c>
      <c r="R11" s="347" t="str">
        <f>IF(ISNUMBER($H11),1-$H11,"")</f>
        <v/>
      </c>
      <c r="S11" s="614">
        <f>IF(ISNUMBER($I11),1-$I11,"")</f>
        <v>1</v>
      </c>
    </row>
    <row r="12" spans="1:19" s="300" customFormat="1" ht="15.95" customHeight="1" thickBot="1">
      <c r="A12" s="624">
        <v>5169</v>
      </c>
      <c r="B12" s="625"/>
      <c r="C12" s="346" t="s">
        <v>18</v>
      </c>
      <c r="D12" s="343">
        <f>IF(ISNUMBER($G12),SUM(D8:D11),"")</f>
        <v>288</v>
      </c>
      <c r="E12" s="345">
        <f>IF(ISNUMBER($G12),SUM(E8:E11),"")</f>
        <v>117</v>
      </c>
      <c r="F12" s="345">
        <f>IF(ISNUMBER($G12),SUM(F8:F11),"")</f>
        <v>7</v>
      </c>
      <c r="G12" s="344">
        <f>IF(SUM($G8:$G11)+SUM($Q8:$Q11)&gt;0,SUM(G8:G11),"")</f>
        <v>405</v>
      </c>
      <c r="H12" s="343">
        <f>IF(ISNUMBER($G12),SUM(H8:H11),"")</f>
        <v>1</v>
      </c>
      <c r="I12" s="615"/>
      <c r="J12" s="301"/>
      <c r="K12" s="624">
        <v>17154</v>
      </c>
      <c r="L12" s="625"/>
      <c r="M12" s="346" t="s">
        <v>18</v>
      </c>
      <c r="N12" s="343">
        <f>IF(ISNUMBER($G12),SUM(N8:N11),"")</f>
        <v>280</v>
      </c>
      <c r="O12" s="345">
        <f>IF(ISNUMBER($G12),SUM(O8:O11),"")</f>
        <v>150</v>
      </c>
      <c r="P12" s="345">
        <f>IF(ISNUMBER($G12),SUM(P8:P11),"")</f>
        <v>2</v>
      </c>
      <c r="Q12" s="344">
        <f>IF(SUM($G8:$G11)+SUM($Q8:$Q11)&gt;0,SUM(Q8:Q11),"")</f>
        <v>430</v>
      </c>
      <c r="R12" s="343">
        <f>IF(ISNUMBER($G12),SUM(R8:R11),"")</f>
        <v>1</v>
      </c>
      <c r="S12" s="615"/>
    </row>
    <row r="13" spans="1:19" s="300" customFormat="1" ht="12.95" customHeight="1">
      <c r="A13" s="616" t="s">
        <v>420</v>
      </c>
      <c r="B13" s="617"/>
      <c r="C13" s="362">
        <v>1</v>
      </c>
      <c r="D13" s="361">
        <v>133</v>
      </c>
      <c r="E13" s="360">
        <v>53</v>
      </c>
      <c r="F13" s="360">
        <v>2</v>
      </c>
      <c r="G13" s="359">
        <f>IF(AND(ISBLANK(D13),ISBLANK(E13)),"",D13+E13)</f>
        <v>186</v>
      </c>
      <c r="H13" s="358">
        <f>IF(OR(ISNUMBER($G13),ISNUMBER($Q13)),(SIGN(N($G13)-N($Q13))+1)/2,"")</f>
        <v>0</v>
      </c>
      <c r="I13" s="352"/>
      <c r="J13" s="301"/>
      <c r="K13" s="616" t="s">
        <v>419</v>
      </c>
      <c r="L13" s="617"/>
      <c r="M13" s="362">
        <v>1</v>
      </c>
      <c r="N13" s="361">
        <v>142</v>
      </c>
      <c r="O13" s="360">
        <v>62</v>
      </c>
      <c r="P13" s="360">
        <v>2</v>
      </c>
      <c r="Q13" s="359">
        <f>IF(AND(ISBLANK(N13),ISBLANK(O13)),"",N13+O13)</f>
        <v>204</v>
      </c>
      <c r="R13" s="358">
        <f>IF(ISNUMBER($H13),1-$H13,"")</f>
        <v>1</v>
      </c>
      <c r="S13" s="352"/>
    </row>
    <row r="14" spans="1:19" s="300" customFormat="1" ht="12.95" customHeight="1">
      <c r="A14" s="618"/>
      <c r="B14" s="619"/>
      <c r="C14" s="357">
        <v>2</v>
      </c>
      <c r="D14" s="356">
        <v>139</v>
      </c>
      <c r="E14" s="355">
        <v>50</v>
      </c>
      <c r="F14" s="355">
        <v>6</v>
      </c>
      <c r="G14" s="354">
        <f>IF(AND(ISBLANK(D14),ISBLANK(E14)),"",D14+E14)</f>
        <v>189</v>
      </c>
      <c r="H14" s="353">
        <f>IF(OR(ISNUMBER($G14),ISNUMBER($Q14)),(SIGN(N($G14)-N($Q14))+1)/2,"")</f>
        <v>0</v>
      </c>
      <c r="I14" s="352"/>
      <c r="J14" s="301"/>
      <c r="K14" s="618"/>
      <c r="L14" s="619"/>
      <c r="M14" s="357">
        <v>2</v>
      </c>
      <c r="N14" s="356">
        <v>152</v>
      </c>
      <c r="O14" s="355">
        <v>61</v>
      </c>
      <c r="P14" s="355">
        <v>2</v>
      </c>
      <c r="Q14" s="354">
        <f>IF(AND(ISBLANK(N14),ISBLANK(O14)),"",N14+O14)</f>
        <v>213</v>
      </c>
      <c r="R14" s="353">
        <f>IF(ISNUMBER($H14),1-$H14,"")</f>
        <v>1</v>
      </c>
      <c r="S14" s="352"/>
    </row>
    <row r="15" spans="1:19" s="300" customFormat="1" ht="12.95" customHeight="1" thickBot="1">
      <c r="A15" s="620" t="s">
        <v>211</v>
      </c>
      <c r="B15" s="621"/>
      <c r="C15" s="357">
        <v>3</v>
      </c>
      <c r="D15" s="356"/>
      <c r="E15" s="355"/>
      <c r="F15" s="355"/>
      <c r="G15" s="354" t="str">
        <f>IF(AND(ISBLANK(D15),ISBLANK(E15)),"",D15+E15)</f>
        <v/>
      </c>
      <c r="H15" s="353" t="str">
        <f>IF(OR(ISNUMBER($G15),ISNUMBER($Q15)),(SIGN(N($G15)-N($Q15))+1)/2,"")</f>
        <v/>
      </c>
      <c r="I15" s="352"/>
      <c r="J15" s="301"/>
      <c r="K15" s="620" t="s">
        <v>182</v>
      </c>
      <c r="L15" s="621"/>
      <c r="M15" s="357">
        <v>3</v>
      </c>
      <c r="N15" s="356"/>
      <c r="O15" s="355"/>
      <c r="P15" s="355"/>
      <c r="Q15" s="354" t="str">
        <f>IF(AND(ISBLANK(N15),ISBLANK(O15)),"",N15+O15)</f>
        <v/>
      </c>
      <c r="R15" s="353" t="str">
        <f>IF(ISNUMBER($H15),1-$H15,"")</f>
        <v/>
      </c>
      <c r="S15" s="352"/>
    </row>
    <row r="16" spans="1:19" s="300" customFormat="1" ht="12.95" customHeight="1">
      <c r="A16" s="622"/>
      <c r="B16" s="623"/>
      <c r="C16" s="351">
        <v>4</v>
      </c>
      <c r="D16" s="350"/>
      <c r="E16" s="349"/>
      <c r="F16" s="349"/>
      <c r="G16" s="348" t="str">
        <f>IF(AND(ISBLANK(D16),ISBLANK(E16)),"",D16+E16)</f>
        <v/>
      </c>
      <c r="H16" s="347" t="str">
        <f>IF(OR(ISNUMBER($G16),ISNUMBER($Q16)),(SIGN(N($G16)-N($Q16))+1)/2,"")</f>
        <v/>
      </c>
      <c r="I16" s="614">
        <f>IF(ISNUMBER(H17),(SIGN(1000*($H17-$R17)+$G17-$Q17)+1)/2,"")</f>
        <v>0</v>
      </c>
      <c r="J16" s="301"/>
      <c r="K16" s="622"/>
      <c r="L16" s="623"/>
      <c r="M16" s="351">
        <v>4</v>
      </c>
      <c r="N16" s="350"/>
      <c r="O16" s="349"/>
      <c r="P16" s="349"/>
      <c r="Q16" s="348" t="str">
        <f>IF(AND(ISBLANK(N16),ISBLANK(O16)),"",N16+O16)</f>
        <v/>
      </c>
      <c r="R16" s="347" t="str">
        <f>IF(ISNUMBER($H16),1-$H16,"")</f>
        <v/>
      </c>
      <c r="S16" s="614">
        <f>IF(ISNUMBER($I16),1-$I16,"")</f>
        <v>1</v>
      </c>
    </row>
    <row r="17" spans="1:19" s="300" customFormat="1" ht="15.95" customHeight="1" thickBot="1">
      <c r="A17" s="624">
        <v>5879</v>
      </c>
      <c r="B17" s="625"/>
      <c r="C17" s="346" t="s">
        <v>18</v>
      </c>
      <c r="D17" s="343">
        <f>IF(ISNUMBER($G17),SUM(D13:D16),"")</f>
        <v>272</v>
      </c>
      <c r="E17" s="345">
        <f>IF(ISNUMBER($G17),SUM(E13:E16),"")</f>
        <v>103</v>
      </c>
      <c r="F17" s="345">
        <f>IF(ISNUMBER($G17),SUM(F13:F16),"")</f>
        <v>8</v>
      </c>
      <c r="G17" s="344">
        <f>IF(SUM($G13:$G16)+SUM($Q13:$Q16)&gt;0,SUM(G13:G16),"")</f>
        <v>375</v>
      </c>
      <c r="H17" s="343">
        <f>IF(ISNUMBER($G17),SUM(H13:H16),"")</f>
        <v>0</v>
      </c>
      <c r="I17" s="615"/>
      <c r="J17" s="301"/>
      <c r="K17" s="624">
        <v>926</v>
      </c>
      <c r="L17" s="625"/>
      <c r="M17" s="346" t="s">
        <v>18</v>
      </c>
      <c r="N17" s="343">
        <f>IF(ISNUMBER($G17),SUM(N13:N16),"")</f>
        <v>294</v>
      </c>
      <c r="O17" s="345">
        <f>IF(ISNUMBER($G17),SUM(O13:O16),"")</f>
        <v>123</v>
      </c>
      <c r="P17" s="345">
        <f>IF(ISNUMBER($G17),SUM(P13:P16),"")</f>
        <v>4</v>
      </c>
      <c r="Q17" s="344">
        <f>IF(SUM($G13:$G16)+SUM($Q13:$Q16)&gt;0,SUM(Q13:Q16),"")</f>
        <v>417</v>
      </c>
      <c r="R17" s="343">
        <f>IF(ISNUMBER($G17),SUM(R13:R16),"")</f>
        <v>2</v>
      </c>
      <c r="S17" s="615"/>
    </row>
    <row r="18" spans="1:19" s="300" customFormat="1" ht="12.95" customHeight="1">
      <c r="A18" s="616" t="s">
        <v>418</v>
      </c>
      <c r="B18" s="617"/>
      <c r="C18" s="362">
        <v>1</v>
      </c>
      <c r="D18" s="361">
        <v>135</v>
      </c>
      <c r="E18" s="360">
        <v>70</v>
      </c>
      <c r="F18" s="360">
        <v>3</v>
      </c>
      <c r="G18" s="359">
        <f>IF(AND(ISBLANK(D18),ISBLANK(E18)),"",D18+E18)</f>
        <v>205</v>
      </c>
      <c r="H18" s="358">
        <f>IF(OR(ISNUMBER($G18),ISNUMBER($Q18)),(SIGN(N($G18)-N($Q18))+1)/2,"")</f>
        <v>1</v>
      </c>
      <c r="I18" s="352"/>
      <c r="J18" s="301"/>
      <c r="K18" s="616" t="s">
        <v>417</v>
      </c>
      <c r="L18" s="617"/>
      <c r="M18" s="362">
        <v>1</v>
      </c>
      <c r="N18" s="361">
        <v>140</v>
      </c>
      <c r="O18" s="360">
        <v>63</v>
      </c>
      <c r="P18" s="360">
        <v>3</v>
      </c>
      <c r="Q18" s="359">
        <f>IF(AND(ISBLANK(N18),ISBLANK(O18)),"",N18+O18)</f>
        <v>203</v>
      </c>
      <c r="R18" s="358">
        <f>IF(ISNUMBER($H18),1-$H18,"")</f>
        <v>0</v>
      </c>
      <c r="S18" s="352"/>
    </row>
    <row r="19" spans="1:19" s="300" customFormat="1" ht="12.95" customHeight="1">
      <c r="A19" s="618"/>
      <c r="B19" s="619"/>
      <c r="C19" s="357">
        <v>2</v>
      </c>
      <c r="D19" s="356">
        <v>131</v>
      </c>
      <c r="E19" s="355">
        <v>60</v>
      </c>
      <c r="F19" s="355">
        <v>2</v>
      </c>
      <c r="G19" s="354">
        <f>IF(AND(ISBLANK(D19),ISBLANK(E19)),"",D19+E19)</f>
        <v>191</v>
      </c>
      <c r="H19" s="353">
        <f>IF(OR(ISNUMBER($G19),ISNUMBER($Q19)),(SIGN(N($G19)-N($Q19))+1)/2,"")</f>
        <v>0</v>
      </c>
      <c r="I19" s="352"/>
      <c r="J19" s="301"/>
      <c r="K19" s="618"/>
      <c r="L19" s="619"/>
      <c r="M19" s="357">
        <v>2</v>
      </c>
      <c r="N19" s="356">
        <v>155</v>
      </c>
      <c r="O19" s="355">
        <v>45</v>
      </c>
      <c r="P19" s="355">
        <v>5</v>
      </c>
      <c r="Q19" s="354">
        <f>IF(AND(ISBLANK(N19),ISBLANK(O19)),"",N19+O19)</f>
        <v>200</v>
      </c>
      <c r="R19" s="353">
        <f>IF(ISNUMBER($H19),1-$H19,"")</f>
        <v>1</v>
      </c>
      <c r="S19" s="352"/>
    </row>
    <row r="20" spans="1:19" s="300" customFormat="1" ht="12.95" customHeight="1" thickBot="1">
      <c r="A20" s="620" t="s">
        <v>174</v>
      </c>
      <c r="B20" s="621"/>
      <c r="C20" s="357">
        <v>3</v>
      </c>
      <c r="D20" s="356"/>
      <c r="E20" s="355"/>
      <c r="F20" s="355"/>
      <c r="G20" s="354" t="str">
        <f>IF(AND(ISBLANK(D20),ISBLANK(E20)),"",D20+E20)</f>
        <v/>
      </c>
      <c r="H20" s="353" t="str">
        <f>IF(OR(ISNUMBER($G20),ISNUMBER($Q20)),(SIGN(N($G20)-N($Q20))+1)/2,"")</f>
        <v/>
      </c>
      <c r="I20" s="352"/>
      <c r="J20" s="301"/>
      <c r="K20" s="620" t="s">
        <v>172</v>
      </c>
      <c r="L20" s="621"/>
      <c r="M20" s="357">
        <v>3</v>
      </c>
      <c r="N20" s="356"/>
      <c r="O20" s="355"/>
      <c r="P20" s="355"/>
      <c r="Q20" s="354" t="str">
        <f>IF(AND(ISBLANK(N20),ISBLANK(O20)),"",N20+O20)</f>
        <v/>
      </c>
      <c r="R20" s="353" t="str">
        <f>IF(ISNUMBER($H20),1-$H20,"")</f>
        <v/>
      </c>
      <c r="S20" s="352"/>
    </row>
    <row r="21" spans="1:19" s="300" customFormat="1" ht="12.95" customHeight="1">
      <c r="A21" s="622"/>
      <c r="B21" s="623"/>
      <c r="C21" s="351">
        <v>4</v>
      </c>
      <c r="D21" s="350"/>
      <c r="E21" s="349"/>
      <c r="F21" s="349"/>
      <c r="G21" s="348" t="str">
        <f>IF(AND(ISBLANK(D21),ISBLANK(E21)),"",D21+E21)</f>
        <v/>
      </c>
      <c r="H21" s="347" t="str">
        <f>IF(OR(ISNUMBER($G21),ISNUMBER($Q21)),(SIGN(N($G21)-N($Q21))+1)/2,"")</f>
        <v/>
      </c>
      <c r="I21" s="614">
        <f>IF(ISNUMBER(H22),(SIGN(1000*($H22-$R22)+$G22-$Q22)+1)/2,"")</f>
        <v>0</v>
      </c>
      <c r="J21" s="301"/>
      <c r="K21" s="622"/>
      <c r="L21" s="623"/>
      <c r="M21" s="351">
        <v>4</v>
      </c>
      <c r="N21" s="350"/>
      <c r="O21" s="349"/>
      <c r="P21" s="349"/>
      <c r="Q21" s="348" t="str">
        <f>IF(AND(ISBLANK(N21),ISBLANK(O21)),"",N21+O21)</f>
        <v/>
      </c>
      <c r="R21" s="347" t="str">
        <f>IF(ISNUMBER($H21),1-$H21,"")</f>
        <v/>
      </c>
      <c r="S21" s="614">
        <f>IF(ISNUMBER($I21),1-$I21,"")</f>
        <v>1</v>
      </c>
    </row>
    <row r="22" spans="1:19" s="300" customFormat="1" ht="15.95" customHeight="1" thickBot="1">
      <c r="A22" s="624">
        <v>5880</v>
      </c>
      <c r="B22" s="625"/>
      <c r="C22" s="346" t="s">
        <v>18</v>
      </c>
      <c r="D22" s="343">
        <f>IF(ISNUMBER($G22),SUM(D18:D21),"")</f>
        <v>266</v>
      </c>
      <c r="E22" s="345">
        <f>IF(ISNUMBER($G22),SUM(E18:E21),"")</f>
        <v>130</v>
      </c>
      <c r="F22" s="345">
        <f>IF(ISNUMBER($G22),SUM(F18:F21),"")</f>
        <v>5</v>
      </c>
      <c r="G22" s="344">
        <f>IF(SUM($G18:$G21)+SUM($Q18:$Q21)&gt;0,SUM(G18:G21),"")</f>
        <v>396</v>
      </c>
      <c r="H22" s="343">
        <f>IF(ISNUMBER($G22),SUM(H18:H21),"")</f>
        <v>1</v>
      </c>
      <c r="I22" s="615"/>
      <c r="J22" s="301"/>
      <c r="K22" s="624">
        <v>23581</v>
      </c>
      <c r="L22" s="625"/>
      <c r="M22" s="346" t="s">
        <v>18</v>
      </c>
      <c r="N22" s="343">
        <f>IF(ISNUMBER($G22),SUM(N18:N21),"")</f>
        <v>295</v>
      </c>
      <c r="O22" s="345">
        <f>IF(ISNUMBER($G22),SUM(O18:O21),"")</f>
        <v>108</v>
      </c>
      <c r="P22" s="345">
        <f>IF(ISNUMBER($G22),SUM(P18:P21),"")</f>
        <v>8</v>
      </c>
      <c r="Q22" s="344">
        <f>IF(SUM($G18:$G21)+SUM($Q18:$Q21)&gt;0,SUM(Q18:Q21),"")</f>
        <v>403</v>
      </c>
      <c r="R22" s="343">
        <f>IF(ISNUMBER($G22),SUM(R18:R21),"")</f>
        <v>1</v>
      </c>
      <c r="S22" s="615"/>
    </row>
    <row r="23" spans="1:19" s="300" customFormat="1" ht="12.95" customHeight="1">
      <c r="A23" s="616" t="s">
        <v>416</v>
      </c>
      <c r="B23" s="617"/>
      <c r="C23" s="362">
        <v>1</v>
      </c>
      <c r="D23" s="361">
        <v>153</v>
      </c>
      <c r="E23" s="360">
        <v>78</v>
      </c>
      <c r="F23" s="360">
        <v>6</v>
      </c>
      <c r="G23" s="359">
        <f>IF(AND(ISBLANK(D23),ISBLANK(E23)),"",D23+E23)</f>
        <v>231</v>
      </c>
      <c r="H23" s="358">
        <f>IF(OR(ISNUMBER($G23),ISNUMBER($Q23)),(SIGN(N($G23)-N($Q23))+1)/2,"")</f>
        <v>1</v>
      </c>
      <c r="I23" s="352"/>
      <c r="J23" s="301"/>
      <c r="K23" s="616" t="s">
        <v>415</v>
      </c>
      <c r="L23" s="617"/>
      <c r="M23" s="362">
        <v>1</v>
      </c>
      <c r="N23" s="361">
        <v>150</v>
      </c>
      <c r="O23" s="360">
        <v>43</v>
      </c>
      <c r="P23" s="360">
        <v>6</v>
      </c>
      <c r="Q23" s="359">
        <f>IF(AND(ISBLANK(N23),ISBLANK(O23)),"",N23+O23)</f>
        <v>193</v>
      </c>
      <c r="R23" s="358">
        <f>IF(ISNUMBER($H23),1-$H23,"")</f>
        <v>0</v>
      </c>
      <c r="S23" s="352"/>
    </row>
    <row r="24" spans="1:19" s="300" customFormat="1" ht="12.95" customHeight="1">
      <c r="A24" s="618"/>
      <c r="B24" s="619"/>
      <c r="C24" s="357">
        <v>2</v>
      </c>
      <c r="D24" s="356">
        <v>138</v>
      </c>
      <c r="E24" s="355">
        <v>62</v>
      </c>
      <c r="F24" s="355">
        <v>1</v>
      </c>
      <c r="G24" s="354">
        <f>IF(AND(ISBLANK(D24),ISBLANK(E24)),"",D24+E24)</f>
        <v>200</v>
      </c>
      <c r="H24" s="353">
        <f>IF(OR(ISNUMBER($G24),ISNUMBER($Q24)),(SIGN(N($G24)-N($Q24))+1)/2,"")</f>
        <v>0</v>
      </c>
      <c r="I24" s="352"/>
      <c r="J24" s="301"/>
      <c r="K24" s="618"/>
      <c r="L24" s="619"/>
      <c r="M24" s="357">
        <v>2</v>
      </c>
      <c r="N24" s="356">
        <v>141</v>
      </c>
      <c r="O24" s="355">
        <v>62</v>
      </c>
      <c r="P24" s="355">
        <v>2</v>
      </c>
      <c r="Q24" s="354">
        <f>IF(AND(ISBLANK(N24),ISBLANK(O24)),"",N24+O24)</f>
        <v>203</v>
      </c>
      <c r="R24" s="353">
        <f>IF(ISNUMBER($H24),1-$H24,"")</f>
        <v>1</v>
      </c>
      <c r="S24" s="352"/>
    </row>
    <row r="25" spans="1:19" s="300" customFormat="1" ht="12.95" customHeight="1" thickBot="1">
      <c r="A25" s="620" t="s">
        <v>154</v>
      </c>
      <c r="B25" s="621"/>
      <c r="C25" s="357">
        <v>3</v>
      </c>
      <c r="D25" s="356"/>
      <c r="E25" s="355"/>
      <c r="F25" s="355"/>
      <c r="G25" s="354" t="str">
        <f>IF(AND(ISBLANK(D25),ISBLANK(E25)),"",D25+E25)</f>
        <v/>
      </c>
      <c r="H25" s="353" t="str">
        <f>IF(OR(ISNUMBER($G25),ISNUMBER($Q25)),(SIGN(N($G25)-N($Q25))+1)/2,"")</f>
        <v/>
      </c>
      <c r="I25" s="352"/>
      <c r="J25" s="301"/>
      <c r="K25" s="620" t="s">
        <v>170</v>
      </c>
      <c r="L25" s="621"/>
      <c r="M25" s="357">
        <v>3</v>
      </c>
      <c r="N25" s="356"/>
      <c r="O25" s="355"/>
      <c r="P25" s="355"/>
      <c r="Q25" s="354" t="str">
        <f>IF(AND(ISBLANK(N25),ISBLANK(O25)),"",N25+O25)</f>
        <v/>
      </c>
      <c r="R25" s="353" t="str">
        <f>IF(ISNUMBER($H25),1-$H25,"")</f>
        <v/>
      </c>
      <c r="S25" s="352"/>
    </row>
    <row r="26" spans="1:19" s="300" customFormat="1" ht="12.95" customHeight="1">
      <c r="A26" s="622"/>
      <c r="B26" s="623"/>
      <c r="C26" s="351">
        <v>4</v>
      </c>
      <c r="D26" s="350"/>
      <c r="E26" s="349"/>
      <c r="F26" s="349"/>
      <c r="G26" s="348" t="str">
        <f>IF(AND(ISBLANK(D26),ISBLANK(E26)),"",D26+E26)</f>
        <v/>
      </c>
      <c r="H26" s="347" t="str">
        <f>IF(OR(ISNUMBER($G26),ISNUMBER($Q26)),(SIGN(N($G26)-N($Q26))+1)/2,"")</f>
        <v/>
      </c>
      <c r="I26" s="614">
        <f>IF(ISNUMBER(H27),(SIGN(1000*($H27-$R27)+$G27-$Q27)+1)/2,"")</f>
        <v>1</v>
      </c>
      <c r="J26" s="301"/>
      <c r="K26" s="622"/>
      <c r="L26" s="623"/>
      <c r="M26" s="351">
        <v>4</v>
      </c>
      <c r="N26" s="350"/>
      <c r="O26" s="349"/>
      <c r="P26" s="349"/>
      <c r="Q26" s="348" t="str">
        <f>IF(AND(ISBLANK(N26),ISBLANK(O26)),"",N26+O26)</f>
        <v/>
      </c>
      <c r="R26" s="347" t="str">
        <f>IF(ISNUMBER($H26),1-$H26,"")</f>
        <v/>
      </c>
      <c r="S26" s="614">
        <f>IF(ISNUMBER($I26),1-$I26,"")</f>
        <v>0</v>
      </c>
    </row>
    <row r="27" spans="1:19" s="300" customFormat="1" ht="15.95" customHeight="1" thickBot="1">
      <c r="A27" s="624">
        <v>18966</v>
      </c>
      <c r="B27" s="625"/>
      <c r="C27" s="346" t="s">
        <v>18</v>
      </c>
      <c r="D27" s="343">
        <f>IF(ISNUMBER($G27),SUM(D23:D26),"")</f>
        <v>291</v>
      </c>
      <c r="E27" s="345">
        <f>IF(ISNUMBER($G27),SUM(E23:E26),"")</f>
        <v>140</v>
      </c>
      <c r="F27" s="345">
        <f>IF(ISNUMBER($G27),SUM(F23:F26),"")</f>
        <v>7</v>
      </c>
      <c r="G27" s="344">
        <f>IF(SUM($G23:$G26)+SUM($Q23:$Q26)&gt;0,SUM(G23:G26),"")</f>
        <v>431</v>
      </c>
      <c r="H27" s="343">
        <f>IF(ISNUMBER($G27),SUM(H23:H26),"")</f>
        <v>1</v>
      </c>
      <c r="I27" s="615"/>
      <c r="J27" s="301"/>
      <c r="K27" s="624">
        <v>25585</v>
      </c>
      <c r="L27" s="625"/>
      <c r="M27" s="346" t="s">
        <v>18</v>
      </c>
      <c r="N27" s="343">
        <f>IF(ISNUMBER($G27),SUM(N23:N26),"")</f>
        <v>291</v>
      </c>
      <c r="O27" s="345">
        <f>IF(ISNUMBER($G27),SUM(O23:O26),"")</f>
        <v>105</v>
      </c>
      <c r="P27" s="345">
        <f>IF(ISNUMBER($G27),SUM(P23:P26),"")</f>
        <v>8</v>
      </c>
      <c r="Q27" s="344">
        <f>IF(SUM($G23:$G26)+SUM($Q23:$Q26)&gt;0,SUM(Q23:Q26),"")</f>
        <v>396</v>
      </c>
      <c r="R27" s="343">
        <f>IF(ISNUMBER($G27),SUM(R23:R26),"")</f>
        <v>1</v>
      </c>
      <c r="S27" s="615"/>
    </row>
    <row r="28" spans="1:19" s="300" customFormat="1" ht="12.95" customHeight="1">
      <c r="A28" s="616" t="s">
        <v>414</v>
      </c>
      <c r="B28" s="617"/>
      <c r="C28" s="362">
        <v>1</v>
      </c>
      <c r="D28" s="361">
        <v>133</v>
      </c>
      <c r="E28" s="360">
        <v>44</v>
      </c>
      <c r="F28" s="360">
        <v>10</v>
      </c>
      <c r="G28" s="359">
        <f>IF(AND(ISBLANK(D28),ISBLANK(E28)),"",D28+E28)</f>
        <v>177</v>
      </c>
      <c r="H28" s="358">
        <f>IF(OR(ISNUMBER($G28),ISNUMBER($Q28)),(SIGN(N($G28)-N($Q28))+1)/2,"")</f>
        <v>0</v>
      </c>
      <c r="I28" s="352"/>
      <c r="J28" s="301"/>
      <c r="K28" s="616" t="s">
        <v>413</v>
      </c>
      <c r="L28" s="617"/>
      <c r="M28" s="362">
        <v>1</v>
      </c>
      <c r="N28" s="361">
        <v>134</v>
      </c>
      <c r="O28" s="360">
        <v>81</v>
      </c>
      <c r="P28" s="360">
        <v>1</v>
      </c>
      <c r="Q28" s="359">
        <f>IF(AND(ISBLANK(N28),ISBLANK(O28)),"",N28+O28)</f>
        <v>215</v>
      </c>
      <c r="R28" s="358">
        <f>IF(ISNUMBER($H28),1-$H28,"")</f>
        <v>1</v>
      </c>
      <c r="S28" s="352"/>
    </row>
    <row r="29" spans="1:19" s="300" customFormat="1" ht="12.95" customHeight="1">
      <c r="A29" s="618"/>
      <c r="B29" s="619"/>
      <c r="C29" s="357">
        <v>2</v>
      </c>
      <c r="D29" s="356">
        <v>136</v>
      </c>
      <c r="E29" s="355">
        <v>61</v>
      </c>
      <c r="F29" s="355">
        <v>7</v>
      </c>
      <c r="G29" s="354">
        <f>IF(AND(ISBLANK(D29),ISBLANK(E29)),"",D29+E29)</f>
        <v>197</v>
      </c>
      <c r="H29" s="353">
        <f>IF(OR(ISNUMBER($G29),ISNUMBER($Q29)),(SIGN(N($G29)-N($Q29))+1)/2,"")</f>
        <v>0</v>
      </c>
      <c r="I29" s="352"/>
      <c r="J29" s="301"/>
      <c r="K29" s="618"/>
      <c r="L29" s="619"/>
      <c r="M29" s="357">
        <v>2</v>
      </c>
      <c r="N29" s="356">
        <v>156</v>
      </c>
      <c r="O29" s="355">
        <v>72</v>
      </c>
      <c r="P29" s="355">
        <v>2</v>
      </c>
      <c r="Q29" s="354">
        <f>IF(AND(ISBLANK(N29),ISBLANK(O29)),"",N29+O29)</f>
        <v>228</v>
      </c>
      <c r="R29" s="353">
        <f>IF(ISNUMBER($H29),1-$H29,"")</f>
        <v>1</v>
      </c>
      <c r="S29" s="352"/>
    </row>
    <row r="30" spans="1:19" s="300" customFormat="1" ht="12.95" customHeight="1" thickBot="1">
      <c r="A30" s="620" t="s">
        <v>174</v>
      </c>
      <c r="B30" s="621"/>
      <c r="C30" s="357">
        <v>3</v>
      </c>
      <c r="D30" s="356"/>
      <c r="E30" s="355"/>
      <c r="F30" s="355"/>
      <c r="G30" s="354" t="str">
        <f>IF(AND(ISBLANK(D30),ISBLANK(E30)),"",D30+E30)</f>
        <v/>
      </c>
      <c r="H30" s="353" t="str">
        <f>IF(OR(ISNUMBER($G30),ISNUMBER($Q30)),(SIGN(N($G30)-N($Q30))+1)/2,"")</f>
        <v/>
      </c>
      <c r="I30" s="352"/>
      <c r="J30" s="301"/>
      <c r="K30" s="620" t="s">
        <v>185</v>
      </c>
      <c r="L30" s="621"/>
      <c r="M30" s="357">
        <v>3</v>
      </c>
      <c r="N30" s="356"/>
      <c r="O30" s="355"/>
      <c r="P30" s="355"/>
      <c r="Q30" s="354" t="str">
        <f>IF(AND(ISBLANK(N30),ISBLANK(O30)),"",N30+O30)</f>
        <v/>
      </c>
      <c r="R30" s="353" t="str">
        <f>IF(ISNUMBER($H30),1-$H30,"")</f>
        <v/>
      </c>
      <c r="S30" s="352"/>
    </row>
    <row r="31" spans="1:19" s="300" customFormat="1" ht="12.95" customHeight="1">
      <c r="A31" s="622"/>
      <c r="B31" s="623"/>
      <c r="C31" s="351">
        <v>4</v>
      </c>
      <c r="D31" s="350"/>
      <c r="E31" s="349"/>
      <c r="F31" s="349"/>
      <c r="G31" s="348" t="str">
        <f>IF(AND(ISBLANK(D31),ISBLANK(E31)),"",D31+E31)</f>
        <v/>
      </c>
      <c r="H31" s="347" t="str">
        <f>IF(OR(ISNUMBER($G31),ISNUMBER($Q31)),(SIGN(N($G31)-N($Q31))+1)/2,"")</f>
        <v/>
      </c>
      <c r="I31" s="614">
        <f>IF(ISNUMBER(H32),(SIGN(1000*($H32-$R32)+$G32-$Q32)+1)/2,"")</f>
        <v>0</v>
      </c>
      <c r="J31" s="301"/>
      <c r="K31" s="622"/>
      <c r="L31" s="623"/>
      <c r="M31" s="351">
        <v>4</v>
      </c>
      <c r="N31" s="350"/>
      <c r="O31" s="349"/>
      <c r="P31" s="349"/>
      <c r="Q31" s="348" t="str">
        <f>IF(AND(ISBLANK(N31),ISBLANK(O31)),"",N31+O31)</f>
        <v/>
      </c>
      <c r="R31" s="347" t="str">
        <f>IF(ISNUMBER($H31),1-$H31,"")</f>
        <v/>
      </c>
      <c r="S31" s="614">
        <f>IF(ISNUMBER($I31),1-$I31,"")</f>
        <v>1</v>
      </c>
    </row>
    <row r="32" spans="1:19" s="300" customFormat="1" ht="15.95" customHeight="1" thickBot="1">
      <c r="A32" s="624">
        <v>9626</v>
      </c>
      <c r="B32" s="625"/>
      <c r="C32" s="346" t="s">
        <v>18</v>
      </c>
      <c r="D32" s="343">
        <f>IF(ISNUMBER($G32),SUM(D28:D31),"")</f>
        <v>269</v>
      </c>
      <c r="E32" s="345">
        <f>IF(ISNUMBER($G32),SUM(E28:E31),"")</f>
        <v>105</v>
      </c>
      <c r="F32" s="345">
        <f>IF(ISNUMBER($G32),SUM(F28:F31),"")</f>
        <v>17</v>
      </c>
      <c r="G32" s="344">
        <f>IF(SUM($G28:$G31)+SUM($Q28:$Q31)&gt;0,SUM(G28:G31),"")</f>
        <v>374</v>
      </c>
      <c r="H32" s="343">
        <f>IF(ISNUMBER($G32),SUM(H28:H31),"")</f>
        <v>0</v>
      </c>
      <c r="I32" s="615"/>
      <c r="J32" s="301"/>
      <c r="K32" s="624">
        <v>23351</v>
      </c>
      <c r="L32" s="625"/>
      <c r="M32" s="346" t="s">
        <v>18</v>
      </c>
      <c r="N32" s="343">
        <f>IF(ISNUMBER($G32),SUM(N28:N31),"")</f>
        <v>290</v>
      </c>
      <c r="O32" s="345">
        <f>IF(ISNUMBER($G32),SUM(O28:O31),"")</f>
        <v>153</v>
      </c>
      <c r="P32" s="345">
        <f>IF(ISNUMBER($G32),SUM(P28:P31),"")</f>
        <v>3</v>
      </c>
      <c r="Q32" s="344">
        <f>IF(SUM($G28:$G31)+SUM($Q28:$Q31)&gt;0,SUM(Q28:Q31),"")</f>
        <v>443</v>
      </c>
      <c r="R32" s="343">
        <f>IF(ISNUMBER($G32),SUM(R28:R31),"")</f>
        <v>2</v>
      </c>
      <c r="S32" s="615"/>
    </row>
    <row r="33" spans="1:19" s="300" customFormat="1" ht="12.95" customHeight="1">
      <c r="A33" s="616" t="s">
        <v>412</v>
      </c>
      <c r="B33" s="617"/>
      <c r="C33" s="362">
        <v>1</v>
      </c>
      <c r="D33" s="361">
        <v>151</v>
      </c>
      <c r="E33" s="360">
        <v>53</v>
      </c>
      <c r="F33" s="360">
        <v>6</v>
      </c>
      <c r="G33" s="359">
        <f>IF(AND(ISBLANK(D33),ISBLANK(E33)),"",D33+E33)</f>
        <v>204</v>
      </c>
      <c r="H33" s="358">
        <f>IF(OR(ISNUMBER($G33),ISNUMBER($Q33)),(SIGN(N($G33)-N($Q33))+1)/2,"")</f>
        <v>0</v>
      </c>
      <c r="I33" s="352"/>
      <c r="J33" s="301"/>
      <c r="K33" s="616" t="s">
        <v>411</v>
      </c>
      <c r="L33" s="617"/>
      <c r="M33" s="362">
        <v>1</v>
      </c>
      <c r="N33" s="361">
        <v>147</v>
      </c>
      <c r="O33" s="360">
        <v>63</v>
      </c>
      <c r="P33" s="360">
        <v>1</v>
      </c>
      <c r="Q33" s="359">
        <f>IF(AND(ISBLANK(N33),ISBLANK(O33)),"",N33+O33)</f>
        <v>210</v>
      </c>
      <c r="R33" s="358">
        <f>IF(ISNUMBER($H33),1-$H33,"")</f>
        <v>1</v>
      </c>
      <c r="S33" s="352"/>
    </row>
    <row r="34" spans="1:19" s="300" customFormat="1" ht="12.95" customHeight="1">
      <c r="A34" s="618"/>
      <c r="B34" s="619"/>
      <c r="C34" s="357">
        <v>2</v>
      </c>
      <c r="D34" s="356">
        <v>146</v>
      </c>
      <c r="E34" s="355">
        <v>61</v>
      </c>
      <c r="F34" s="355">
        <v>3</v>
      </c>
      <c r="G34" s="354">
        <f>IF(AND(ISBLANK(D34),ISBLANK(E34)),"",D34+E34)</f>
        <v>207</v>
      </c>
      <c r="H34" s="353">
        <f>IF(OR(ISNUMBER($G34),ISNUMBER($Q34)),(SIGN(N($G34)-N($Q34))+1)/2,"")</f>
        <v>1</v>
      </c>
      <c r="I34" s="352"/>
      <c r="J34" s="301"/>
      <c r="K34" s="618"/>
      <c r="L34" s="619"/>
      <c r="M34" s="357">
        <v>2</v>
      </c>
      <c r="N34" s="356">
        <v>138</v>
      </c>
      <c r="O34" s="355">
        <v>52</v>
      </c>
      <c r="P34" s="355">
        <v>3</v>
      </c>
      <c r="Q34" s="354">
        <f>IF(AND(ISBLANK(N34),ISBLANK(O34)),"",N34+O34)</f>
        <v>190</v>
      </c>
      <c r="R34" s="353">
        <f>IF(ISNUMBER($H34),1-$H34,"")</f>
        <v>0</v>
      </c>
      <c r="S34" s="352"/>
    </row>
    <row r="35" spans="1:19" s="300" customFormat="1" ht="12.95" customHeight="1" thickBot="1">
      <c r="A35" s="620" t="s">
        <v>185</v>
      </c>
      <c r="B35" s="621"/>
      <c r="C35" s="357">
        <v>3</v>
      </c>
      <c r="D35" s="356"/>
      <c r="E35" s="355"/>
      <c r="F35" s="355"/>
      <c r="G35" s="354" t="str">
        <f>IF(AND(ISBLANK(D35),ISBLANK(E35)),"",D35+E35)</f>
        <v/>
      </c>
      <c r="H35" s="353" t="str">
        <f>IF(OR(ISNUMBER($G35),ISNUMBER($Q35)),(SIGN(N($G35)-N($Q35))+1)/2,"")</f>
        <v/>
      </c>
      <c r="I35" s="352"/>
      <c r="J35" s="301"/>
      <c r="K35" s="620" t="s">
        <v>178</v>
      </c>
      <c r="L35" s="621"/>
      <c r="M35" s="357">
        <v>3</v>
      </c>
      <c r="N35" s="356"/>
      <c r="O35" s="355"/>
      <c r="P35" s="355"/>
      <c r="Q35" s="354" t="str">
        <f>IF(AND(ISBLANK(N35),ISBLANK(O35)),"",N35+O35)</f>
        <v/>
      </c>
      <c r="R35" s="353" t="str">
        <f>IF(ISNUMBER($H35),1-$H35,"")</f>
        <v/>
      </c>
      <c r="S35" s="352"/>
    </row>
    <row r="36" spans="1:19" s="300" customFormat="1" ht="12.95" customHeight="1">
      <c r="A36" s="622"/>
      <c r="B36" s="623"/>
      <c r="C36" s="351">
        <v>4</v>
      </c>
      <c r="D36" s="350"/>
      <c r="E36" s="349"/>
      <c r="F36" s="349"/>
      <c r="G36" s="348" t="str">
        <f>IF(AND(ISBLANK(D36),ISBLANK(E36)),"",D36+E36)</f>
        <v/>
      </c>
      <c r="H36" s="347" t="str">
        <f>IF(OR(ISNUMBER($G36),ISNUMBER($Q36)),(SIGN(N($G36)-N($Q36))+1)/2,"")</f>
        <v/>
      </c>
      <c r="I36" s="614">
        <f>IF(ISNUMBER(H37),(SIGN(1000*($H37-$R37)+$G37-$Q37)+1)/2,"")</f>
        <v>1</v>
      </c>
      <c r="J36" s="301"/>
      <c r="K36" s="622"/>
      <c r="L36" s="623"/>
      <c r="M36" s="351">
        <v>4</v>
      </c>
      <c r="N36" s="350"/>
      <c r="O36" s="349"/>
      <c r="P36" s="349"/>
      <c r="Q36" s="348" t="str">
        <f>IF(AND(ISBLANK(N36),ISBLANK(O36)),"",N36+O36)</f>
        <v/>
      </c>
      <c r="R36" s="347" t="str">
        <f>IF(ISNUMBER($H36),1-$H36,"")</f>
        <v/>
      </c>
      <c r="S36" s="614">
        <f>IF(ISNUMBER($I36),1-$I36,"")</f>
        <v>0</v>
      </c>
    </row>
    <row r="37" spans="1:19" s="300" customFormat="1" ht="15.95" customHeight="1" thickBot="1">
      <c r="A37" s="624">
        <v>10844</v>
      </c>
      <c r="B37" s="625"/>
      <c r="C37" s="346" t="s">
        <v>18</v>
      </c>
      <c r="D37" s="343">
        <f>IF(ISNUMBER($G37),SUM(D33:D36),"")</f>
        <v>297</v>
      </c>
      <c r="E37" s="345">
        <f>IF(ISNUMBER($G37),SUM(E33:E36),"")</f>
        <v>114</v>
      </c>
      <c r="F37" s="345">
        <f>IF(ISNUMBER($G37),SUM(F33:F36),"")</f>
        <v>9</v>
      </c>
      <c r="G37" s="344">
        <f>IF(SUM($G33:$G36)+SUM($Q33:$Q36)&gt;0,SUM(G33:G36),"")</f>
        <v>411</v>
      </c>
      <c r="H37" s="343">
        <f>IF(ISNUMBER($G37),SUM(H33:H36),"")</f>
        <v>1</v>
      </c>
      <c r="I37" s="615"/>
      <c r="J37" s="301"/>
      <c r="K37" s="624">
        <v>24644</v>
      </c>
      <c r="L37" s="625"/>
      <c r="M37" s="346" t="s">
        <v>18</v>
      </c>
      <c r="N37" s="343">
        <f>IF(ISNUMBER($G37),SUM(N33:N36),"")</f>
        <v>285</v>
      </c>
      <c r="O37" s="345">
        <f>IF(ISNUMBER($G37),SUM(O33:O36),"")</f>
        <v>115</v>
      </c>
      <c r="P37" s="345">
        <f>IF(ISNUMBER($G37),SUM(P33:P36),"")</f>
        <v>4</v>
      </c>
      <c r="Q37" s="344">
        <f>IF(SUM($G33:$G36)+SUM($Q33:$Q36)&gt;0,SUM(Q33:Q36),"")</f>
        <v>400</v>
      </c>
      <c r="R37" s="343">
        <f>IF(ISNUMBER($G37),SUM(R33:R36),"")</f>
        <v>1</v>
      </c>
      <c r="S37" s="615"/>
    </row>
    <row r="38" spans="1:19" s="300" customFormat="1" ht="5.0999999999999996" customHeight="1" thickBot="1">
      <c r="A38" s="301"/>
      <c r="B38" s="301"/>
      <c r="C38" s="301"/>
      <c r="D38" s="301"/>
      <c r="E38" s="301"/>
      <c r="F38" s="301"/>
      <c r="G38" s="301"/>
      <c r="H38" s="301"/>
      <c r="I38" s="301"/>
      <c r="J38" s="301"/>
      <c r="K38" s="301"/>
      <c r="L38" s="301"/>
      <c r="M38" s="301"/>
      <c r="N38" s="301"/>
      <c r="O38" s="301"/>
      <c r="P38" s="301"/>
      <c r="Q38" s="301"/>
      <c r="R38" s="301"/>
      <c r="S38" s="301"/>
    </row>
    <row r="39" spans="1:19" s="300" customFormat="1" ht="20.100000000000001" customHeight="1" thickBot="1">
      <c r="A39" s="342"/>
      <c r="B39" s="341"/>
      <c r="C39" s="340" t="s">
        <v>45</v>
      </c>
      <c r="D39" s="339">
        <f>IF(ISNUMBER($G39),SUM(D12,D17,D22,D27,D32,D37),"")</f>
        <v>1683</v>
      </c>
      <c r="E39" s="338">
        <f>IF(ISNUMBER($G39),SUM(E12,E17,E22,E27,E32,E37),"")</f>
        <v>709</v>
      </c>
      <c r="F39" s="338">
        <f>IF(ISNUMBER($G39),SUM(F12,F17,F22,F27,F32,F37),"")</f>
        <v>53</v>
      </c>
      <c r="G39" s="337">
        <f>IF(SUM($G$8:$G$37)+SUM($Q$8:$Q$37)&gt;0,SUM(G12,G17,G22,G27,G32,G37),"")</f>
        <v>2392</v>
      </c>
      <c r="H39" s="336">
        <f>IF(SUM($G$8:$G$37)+SUM($Q$8:$Q$37)&gt;0,SUM(H12,H17,H22,H27,H32,H37),"")</f>
        <v>4</v>
      </c>
      <c r="I39" s="335">
        <f>IF(ISNUMBER($G39),(SIGN($G39-$Q39)+1)/IF(COUNT(I$11,I$16,I$21,I$26,I$31,I$36)&gt;3,1,2),"")</f>
        <v>0</v>
      </c>
      <c r="J39" s="301"/>
      <c r="K39" s="342"/>
      <c r="L39" s="341"/>
      <c r="M39" s="340" t="s">
        <v>45</v>
      </c>
      <c r="N39" s="339">
        <f>IF(ISNUMBER($G39),SUM(N12,N17,N22,N27,N32,N37),"")</f>
        <v>1735</v>
      </c>
      <c r="O39" s="338">
        <f>IF(ISNUMBER($G39),SUM(O12,O17,O22,O27,O32,O37),"")</f>
        <v>754</v>
      </c>
      <c r="P39" s="338">
        <f>IF(ISNUMBER($G39),SUM(P12,P17,P22,P27,P32,P37),"")</f>
        <v>29</v>
      </c>
      <c r="Q39" s="337">
        <f>IF(SUM($G$8:$G$37)+SUM($Q$8:$Q$37)&gt;0,SUM(Q12,Q17,Q22,Q27,Q32,Q37),"")</f>
        <v>2489</v>
      </c>
      <c r="R39" s="336">
        <f>IF(SUM($G$8:$G$37)+SUM($Q$8:$Q$37)&gt;0,SUM(R12,R17,R22,R27,R32,R37),"")</f>
        <v>8</v>
      </c>
      <c r="S39" s="335">
        <f>IF(ISNUMBER($I39),IF(COUNT(S$11,S$16,S$21,S$26,S$31,S$36)&gt;3,2,1)-$I39,"")</f>
        <v>2</v>
      </c>
    </row>
    <row r="40" spans="1:19" s="300" customFormat="1" ht="5.0999999999999996" customHeight="1" thickBot="1">
      <c r="A40" s="301"/>
      <c r="B40" s="301"/>
      <c r="C40" s="301"/>
      <c r="D40" s="301"/>
      <c r="E40" s="301"/>
      <c r="F40" s="301"/>
      <c r="G40" s="301"/>
      <c r="H40" s="301"/>
      <c r="I40" s="301"/>
      <c r="J40" s="301"/>
      <c r="K40" s="301"/>
      <c r="L40" s="301"/>
      <c r="M40" s="301"/>
      <c r="N40" s="301"/>
      <c r="O40" s="301"/>
      <c r="P40" s="301"/>
      <c r="Q40" s="301"/>
      <c r="R40" s="301"/>
      <c r="S40" s="301"/>
    </row>
    <row r="41" spans="1:19" s="300" customFormat="1" ht="18" customHeight="1" thickBot="1">
      <c r="A41" s="310"/>
      <c r="B41" s="332" t="s">
        <v>46</v>
      </c>
      <c r="C41" s="663" t="s">
        <v>410</v>
      </c>
      <c r="D41" s="663"/>
      <c r="E41" s="663"/>
      <c r="F41" s="301"/>
      <c r="G41" s="647" t="s">
        <v>48</v>
      </c>
      <c r="H41" s="647"/>
      <c r="I41" s="334">
        <f>IF(ISNUMBER(I$39),SUM(I11,I16,I21,I26,I31,I36,I39),"")</f>
        <v>2</v>
      </c>
      <c r="J41" s="301"/>
      <c r="K41" s="310"/>
      <c r="L41" s="332" t="s">
        <v>46</v>
      </c>
      <c r="M41" s="663" t="s">
        <v>409</v>
      </c>
      <c r="N41" s="663"/>
      <c r="O41" s="663"/>
      <c r="P41" s="301"/>
      <c r="Q41" s="647" t="s">
        <v>48</v>
      </c>
      <c r="R41" s="647"/>
      <c r="S41" s="334">
        <f>IF(ISNUMBER(S$39),SUM(S11,S16,S21,S26,S31,S36,S39),"")</f>
        <v>6</v>
      </c>
    </row>
    <row r="42" spans="1:19" s="300" customFormat="1" ht="18" customHeight="1">
      <c r="A42" s="310"/>
      <c r="B42" s="332" t="s">
        <v>50</v>
      </c>
      <c r="C42" s="662"/>
      <c r="D42" s="662"/>
      <c r="E42" s="662"/>
      <c r="F42" s="301"/>
      <c r="G42" s="333"/>
      <c r="H42" s="333"/>
      <c r="I42" s="333"/>
      <c r="J42" s="301"/>
      <c r="K42" s="310"/>
      <c r="L42" s="332" t="s">
        <v>50</v>
      </c>
      <c r="M42" s="662"/>
      <c r="N42" s="662"/>
      <c r="O42" s="662"/>
      <c r="P42" s="301"/>
      <c r="Q42" s="333"/>
      <c r="R42" s="333"/>
      <c r="S42" s="333"/>
    </row>
    <row r="43" spans="1:19" s="300" customFormat="1" ht="20.100000000000001" customHeight="1">
      <c r="A43" s="332" t="s">
        <v>51</v>
      </c>
      <c r="B43" s="332" t="s">
        <v>52</v>
      </c>
      <c r="C43" s="648"/>
      <c r="D43" s="648"/>
      <c r="E43" s="648"/>
      <c r="F43" s="648"/>
      <c r="G43" s="648"/>
      <c r="H43" s="648"/>
      <c r="I43" s="332"/>
      <c r="J43" s="332"/>
      <c r="K43" s="332" t="s">
        <v>53</v>
      </c>
      <c r="L43" s="648"/>
      <c r="M43" s="648"/>
      <c r="N43" s="301"/>
      <c r="O43" s="332" t="s">
        <v>50</v>
      </c>
      <c r="P43" s="648"/>
      <c r="Q43" s="648"/>
      <c r="R43" s="648"/>
      <c r="S43" s="648"/>
    </row>
    <row r="44" spans="1:19" s="300" customFormat="1" ht="9.9499999999999993" customHeight="1">
      <c r="A44" s="301"/>
      <c r="B44" s="301"/>
      <c r="C44" s="301"/>
      <c r="D44" s="301"/>
      <c r="E44" s="310"/>
      <c r="F44" s="301"/>
      <c r="G44" s="301"/>
      <c r="H44" s="310"/>
      <c r="I44" s="301"/>
      <c r="J44" s="301"/>
      <c r="K44" s="301"/>
      <c r="L44" s="301"/>
      <c r="M44" s="301"/>
      <c r="N44" s="301"/>
      <c r="O44" s="301"/>
      <c r="P44" s="301"/>
      <c r="Q44" s="301"/>
      <c r="R44" s="301"/>
      <c r="S44" s="301"/>
    </row>
    <row r="45" spans="1:19" s="300" customFormat="1" ht="30" customHeight="1">
      <c r="A45" s="331" t="str">
        <f>"Technické podmínky utkání:   " &amp; $B$3 &amp; IF(ISBLANK($B$3),""," – ") &amp; $L$3</f>
        <v>Technické podmínky utkání:   SK Meteor Praha C – SK Meteor Praha D</v>
      </c>
      <c r="B45" s="301"/>
      <c r="C45" s="301"/>
      <c r="D45" s="301"/>
      <c r="E45" s="301"/>
      <c r="F45" s="301"/>
      <c r="G45" s="301"/>
      <c r="H45" s="301"/>
      <c r="I45" s="301"/>
      <c r="J45" s="301"/>
      <c r="K45" s="301"/>
      <c r="L45" s="301"/>
      <c r="M45" s="301"/>
      <c r="N45" s="301"/>
      <c r="O45" s="301"/>
      <c r="P45" s="301"/>
      <c r="Q45" s="301"/>
      <c r="R45" s="301"/>
      <c r="S45" s="301"/>
    </row>
    <row r="46" spans="1:19" s="300" customFormat="1" ht="20.100000000000001" customHeight="1">
      <c r="A46" s="301"/>
      <c r="B46" s="330" t="s">
        <v>54</v>
      </c>
      <c r="C46" s="656" t="s">
        <v>55</v>
      </c>
      <c r="D46" s="656"/>
      <c r="E46" s="301"/>
      <c r="F46" s="301"/>
      <c r="G46" s="301"/>
      <c r="H46" s="301"/>
      <c r="I46" s="330" t="s">
        <v>56</v>
      </c>
      <c r="J46" s="656">
        <v>22</v>
      </c>
      <c r="K46" s="656"/>
      <c r="L46" s="301"/>
      <c r="M46" s="301"/>
      <c r="N46" s="301"/>
      <c r="O46" s="301"/>
      <c r="P46" s="301"/>
      <c r="Q46" s="301"/>
      <c r="R46" s="301"/>
      <c r="S46" s="301"/>
    </row>
    <row r="47" spans="1:19" s="300" customFormat="1" ht="20.100000000000001" customHeight="1">
      <c r="A47" s="301"/>
      <c r="B47" s="330" t="s">
        <v>57</v>
      </c>
      <c r="C47" s="657" t="s">
        <v>405</v>
      </c>
      <c r="D47" s="657"/>
      <c r="E47" s="301"/>
      <c r="F47" s="301"/>
      <c r="G47" s="301"/>
      <c r="H47" s="301"/>
      <c r="I47" s="330" t="s">
        <v>59</v>
      </c>
      <c r="J47" s="657">
        <v>3</v>
      </c>
      <c r="K47" s="657"/>
      <c r="L47" s="301"/>
      <c r="M47" s="301"/>
      <c r="N47" s="301"/>
      <c r="O47" s="301"/>
      <c r="P47" s="330" t="s">
        <v>60</v>
      </c>
      <c r="Q47" s="652" t="s">
        <v>408</v>
      </c>
      <c r="R47" s="652"/>
      <c r="S47" s="652"/>
    </row>
    <row r="48" spans="1:19" s="300" customFormat="1" ht="9.9499999999999993" customHeight="1">
      <c r="A48" s="301"/>
      <c r="B48" s="301"/>
      <c r="C48" s="301"/>
      <c r="D48" s="301"/>
      <c r="E48" s="301"/>
      <c r="F48" s="301"/>
      <c r="G48" s="301"/>
      <c r="H48" s="301"/>
      <c r="I48" s="301"/>
      <c r="J48" s="301"/>
      <c r="K48" s="301"/>
      <c r="L48" s="301"/>
      <c r="M48" s="301"/>
      <c r="N48" s="301"/>
      <c r="O48" s="301"/>
      <c r="P48" s="301"/>
      <c r="Q48" s="301"/>
      <c r="R48" s="301"/>
      <c r="S48" s="301"/>
    </row>
    <row r="49" spans="1:19" s="300" customFormat="1" ht="15" customHeight="1">
      <c r="A49" s="649" t="s">
        <v>62</v>
      </c>
      <c r="B49" s="650"/>
      <c r="C49" s="650"/>
      <c r="D49" s="650"/>
      <c r="E49" s="650"/>
      <c r="F49" s="650"/>
      <c r="G49" s="650"/>
      <c r="H49" s="650"/>
      <c r="I49" s="650"/>
      <c r="J49" s="650"/>
      <c r="K49" s="650"/>
      <c r="L49" s="650"/>
      <c r="M49" s="650"/>
      <c r="N49" s="650"/>
      <c r="O49" s="650"/>
      <c r="P49" s="650"/>
      <c r="Q49" s="650"/>
      <c r="R49" s="650"/>
      <c r="S49" s="651"/>
    </row>
    <row r="50" spans="1:19" s="300" customFormat="1" ht="81" customHeight="1">
      <c r="A50" s="653"/>
      <c r="B50" s="654"/>
      <c r="C50" s="654"/>
      <c r="D50" s="654"/>
      <c r="E50" s="654"/>
      <c r="F50" s="654"/>
      <c r="G50" s="654"/>
      <c r="H50" s="654"/>
      <c r="I50" s="654"/>
      <c r="J50" s="654"/>
      <c r="K50" s="654"/>
      <c r="L50" s="654"/>
      <c r="M50" s="654"/>
      <c r="N50" s="654"/>
      <c r="O50" s="654"/>
      <c r="P50" s="654"/>
      <c r="Q50" s="654"/>
      <c r="R50" s="654"/>
      <c r="S50" s="655"/>
    </row>
    <row r="51" spans="1:19" s="300" customFormat="1" ht="5.0999999999999996" customHeight="1">
      <c r="A51" s="301"/>
      <c r="B51" s="301"/>
      <c r="C51" s="301"/>
      <c r="D51" s="301"/>
      <c r="E51" s="301"/>
      <c r="F51" s="301"/>
      <c r="G51" s="301"/>
      <c r="H51" s="301"/>
      <c r="I51" s="301"/>
      <c r="J51" s="301"/>
      <c r="K51" s="301"/>
      <c r="L51" s="301"/>
      <c r="M51" s="301"/>
      <c r="N51" s="301"/>
      <c r="O51" s="301"/>
      <c r="P51" s="301"/>
      <c r="Q51" s="301"/>
      <c r="R51" s="301"/>
      <c r="S51" s="301"/>
    </row>
    <row r="52" spans="1:19" s="300" customFormat="1" ht="15" customHeight="1">
      <c r="A52" s="649" t="s">
        <v>63</v>
      </c>
      <c r="B52" s="650"/>
      <c r="C52" s="650"/>
      <c r="D52" s="650"/>
      <c r="E52" s="650"/>
      <c r="F52" s="650"/>
      <c r="G52" s="650"/>
      <c r="H52" s="650"/>
      <c r="I52" s="650"/>
      <c r="J52" s="650"/>
      <c r="K52" s="650"/>
      <c r="L52" s="650"/>
      <c r="M52" s="650"/>
      <c r="N52" s="650"/>
      <c r="O52" s="650"/>
      <c r="P52" s="650"/>
      <c r="Q52" s="650"/>
      <c r="R52" s="650"/>
      <c r="S52" s="651"/>
    </row>
    <row r="53" spans="1:19" s="300" customFormat="1" ht="6" customHeight="1">
      <c r="A53" s="329"/>
      <c r="B53" s="310"/>
      <c r="C53" s="310"/>
      <c r="D53" s="310"/>
      <c r="E53" s="310"/>
      <c r="F53" s="310"/>
      <c r="G53" s="310"/>
      <c r="H53" s="310"/>
      <c r="I53" s="310"/>
      <c r="J53" s="310"/>
      <c r="K53" s="310"/>
      <c r="L53" s="310"/>
      <c r="M53" s="310"/>
      <c r="N53" s="310"/>
      <c r="O53" s="310"/>
      <c r="P53" s="310"/>
      <c r="Q53" s="310"/>
      <c r="R53" s="310"/>
      <c r="S53" s="326"/>
    </row>
    <row r="54" spans="1:19" s="300" customFormat="1" ht="21" customHeight="1">
      <c r="A54" s="328" t="s">
        <v>6</v>
      </c>
      <c r="B54" s="310"/>
      <c r="C54" s="310"/>
      <c r="D54" s="310"/>
      <c r="E54" s="310"/>
      <c r="F54" s="310"/>
      <c r="G54" s="310"/>
      <c r="H54" s="310"/>
      <c r="I54" s="310"/>
      <c r="J54" s="310"/>
      <c r="K54" s="327" t="s">
        <v>8</v>
      </c>
      <c r="L54" s="310"/>
      <c r="M54" s="310"/>
      <c r="N54" s="310"/>
      <c r="O54" s="310"/>
      <c r="P54" s="310"/>
      <c r="Q54" s="310"/>
      <c r="R54" s="310"/>
      <c r="S54" s="326"/>
    </row>
    <row r="55" spans="1:19" s="300" customFormat="1" ht="21" customHeight="1">
      <c r="A55" s="325"/>
      <c r="B55" s="322" t="s">
        <v>64</v>
      </c>
      <c r="C55" s="321"/>
      <c r="D55" s="323"/>
      <c r="E55" s="322" t="s">
        <v>65</v>
      </c>
      <c r="F55" s="321"/>
      <c r="G55" s="321"/>
      <c r="H55" s="321"/>
      <c r="I55" s="323"/>
      <c r="J55" s="310"/>
      <c r="K55" s="324"/>
      <c r="L55" s="322" t="s">
        <v>64</v>
      </c>
      <c r="M55" s="321"/>
      <c r="N55" s="323"/>
      <c r="O55" s="322" t="s">
        <v>65</v>
      </c>
      <c r="P55" s="321"/>
      <c r="Q55" s="321"/>
      <c r="R55" s="321"/>
      <c r="S55" s="320"/>
    </row>
    <row r="56" spans="1:19" s="300" customFormat="1" ht="21" customHeight="1">
      <c r="A56" s="319" t="s">
        <v>66</v>
      </c>
      <c r="B56" s="315" t="s">
        <v>67</v>
      </c>
      <c r="C56" s="317"/>
      <c r="D56" s="316" t="s">
        <v>68</v>
      </c>
      <c r="E56" s="315" t="s">
        <v>67</v>
      </c>
      <c r="F56" s="314"/>
      <c r="G56" s="314"/>
      <c r="H56" s="313"/>
      <c r="I56" s="316" t="s">
        <v>68</v>
      </c>
      <c r="J56" s="310"/>
      <c r="K56" s="318" t="s">
        <v>66</v>
      </c>
      <c r="L56" s="315" t="s">
        <v>67</v>
      </c>
      <c r="M56" s="317"/>
      <c r="N56" s="316" t="s">
        <v>68</v>
      </c>
      <c r="O56" s="315" t="s">
        <v>67</v>
      </c>
      <c r="P56" s="314"/>
      <c r="Q56" s="314"/>
      <c r="R56" s="313"/>
      <c r="S56" s="312" t="s">
        <v>68</v>
      </c>
    </row>
    <row r="57" spans="1:19" s="300" customFormat="1" ht="21" customHeight="1">
      <c r="A57" s="311"/>
      <c r="B57" s="659"/>
      <c r="C57" s="661"/>
      <c r="D57" s="308"/>
      <c r="E57" s="659"/>
      <c r="F57" s="660"/>
      <c r="G57" s="660"/>
      <c r="H57" s="661"/>
      <c r="I57" s="308"/>
      <c r="J57" s="310"/>
      <c r="K57" s="309"/>
      <c r="L57" s="659"/>
      <c r="M57" s="661"/>
      <c r="N57" s="308"/>
      <c r="O57" s="659"/>
      <c r="P57" s="660"/>
      <c r="Q57" s="660"/>
      <c r="R57" s="661"/>
      <c r="S57" s="307"/>
    </row>
    <row r="58" spans="1:19" s="300" customFormat="1" ht="21" customHeight="1">
      <c r="A58" s="311"/>
      <c r="B58" s="659"/>
      <c r="C58" s="661"/>
      <c r="D58" s="308"/>
      <c r="E58" s="659"/>
      <c r="F58" s="660"/>
      <c r="G58" s="660"/>
      <c r="H58" s="661"/>
      <c r="I58" s="308"/>
      <c r="J58" s="310"/>
      <c r="K58" s="309"/>
      <c r="L58" s="659"/>
      <c r="M58" s="661"/>
      <c r="N58" s="308"/>
      <c r="O58" s="659"/>
      <c r="P58" s="660"/>
      <c r="Q58" s="660"/>
      <c r="R58" s="661"/>
      <c r="S58" s="307"/>
    </row>
    <row r="59" spans="1:19" s="300" customFormat="1" ht="12" customHeight="1">
      <c r="A59" s="306"/>
      <c r="B59" s="305"/>
      <c r="C59" s="305"/>
      <c r="D59" s="305"/>
      <c r="E59" s="305"/>
      <c r="F59" s="305"/>
      <c r="G59" s="305"/>
      <c r="H59" s="305"/>
      <c r="I59" s="305"/>
      <c r="J59" s="305"/>
      <c r="K59" s="305"/>
      <c r="L59" s="305"/>
      <c r="M59" s="305"/>
      <c r="N59" s="305"/>
      <c r="O59" s="305"/>
      <c r="P59" s="305"/>
      <c r="Q59" s="305"/>
      <c r="R59" s="305"/>
      <c r="S59" s="304"/>
    </row>
    <row r="60" spans="1:19" s="300" customFormat="1" ht="5.0999999999999996" customHeight="1">
      <c r="A60" s="301"/>
      <c r="B60" s="301"/>
      <c r="C60" s="301"/>
      <c r="D60" s="301"/>
      <c r="E60" s="301"/>
      <c r="F60" s="301"/>
      <c r="G60" s="301"/>
      <c r="H60" s="301"/>
      <c r="I60" s="301"/>
      <c r="J60" s="301"/>
      <c r="K60" s="301"/>
      <c r="L60" s="301"/>
      <c r="M60" s="301"/>
      <c r="N60" s="301"/>
      <c r="O60" s="301"/>
      <c r="P60" s="301"/>
      <c r="Q60" s="301"/>
      <c r="R60" s="301"/>
      <c r="S60" s="301"/>
    </row>
    <row r="61" spans="1:19" s="300" customFormat="1" ht="15" customHeight="1">
      <c r="A61" s="649" t="s">
        <v>69</v>
      </c>
      <c r="B61" s="650"/>
      <c r="C61" s="650"/>
      <c r="D61" s="650"/>
      <c r="E61" s="650"/>
      <c r="F61" s="650"/>
      <c r="G61" s="650"/>
      <c r="H61" s="650"/>
      <c r="I61" s="650"/>
      <c r="J61" s="650"/>
      <c r="K61" s="650"/>
      <c r="L61" s="650"/>
      <c r="M61" s="650"/>
      <c r="N61" s="650"/>
      <c r="O61" s="650"/>
      <c r="P61" s="650"/>
      <c r="Q61" s="650"/>
      <c r="R61" s="650"/>
      <c r="S61" s="651"/>
    </row>
    <row r="62" spans="1:19" s="300" customFormat="1" ht="81" customHeight="1">
      <c r="A62" s="653"/>
      <c r="B62" s="654"/>
      <c r="C62" s="654"/>
      <c r="D62" s="654"/>
      <c r="E62" s="654"/>
      <c r="F62" s="654"/>
      <c r="G62" s="654"/>
      <c r="H62" s="654"/>
      <c r="I62" s="654"/>
      <c r="J62" s="654"/>
      <c r="K62" s="654"/>
      <c r="L62" s="654"/>
      <c r="M62" s="654"/>
      <c r="N62" s="654"/>
      <c r="O62" s="654"/>
      <c r="P62" s="654"/>
      <c r="Q62" s="654"/>
      <c r="R62" s="654"/>
      <c r="S62" s="655"/>
    </row>
    <row r="63" spans="1:19" s="300" customFormat="1" ht="5.0999999999999996" customHeight="1">
      <c r="A63" s="301"/>
      <c r="B63" s="301"/>
      <c r="C63" s="301"/>
      <c r="D63" s="301"/>
      <c r="E63" s="301"/>
      <c r="F63" s="301"/>
      <c r="G63" s="301"/>
      <c r="H63" s="301"/>
      <c r="I63" s="301"/>
      <c r="J63" s="301"/>
      <c r="K63" s="301"/>
      <c r="L63" s="301"/>
      <c r="M63" s="301"/>
      <c r="N63" s="301"/>
      <c r="O63" s="301"/>
      <c r="P63" s="301"/>
      <c r="Q63" s="301"/>
      <c r="R63" s="301"/>
      <c r="S63" s="301"/>
    </row>
    <row r="64" spans="1:19" s="300" customFormat="1" ht="15" customHeight="1">
      <c r="A64" s="649" t="s">
        <v>70</v>
      </c>
      <c r="B64" s="650"/>
      <c r="C64" s="650"/>
      <c r="D64" s="650"/>
      <c r="E64" s="650"/>
      <c r="F64" s="650"/>
      <c r="G64" s="650"/>
      <c r="H64" s="650"/>
      <c r="I64" s="650"/>
      <c r="J64" s="650"/>
      <c r="K64" s="650"/>
      <c r="L64" s="650"/>
      <c r="M64" s="650"/>
      <c r="N64" s="650"/>
      <c r="O64" s="650"/>
      <c r="P64" s="650"/>
      <c r="Q64" s="650"/>
      <c r="R64" s="650"/>
      <c r="S64" s="651"/>
    </row>
    <row r="65" spans="1:19" s="300" customFormat="1" ht="81" customHeight="1">
      <c r="A65" s="653"/>
      <c r="B65" s="654"/>
      <c r="C65" s="654"/>
      <c r="D65" s="654"/>
      <c r="E65" s="654"/>
      <c r="F65" s="654"/>
      <c r="G65" s="654"/>
      <c r="H65" s="654"/>
      <c r="I65" s="654"/>
      <c r="J65" s="654"/>
      <c r="K65" s="654"/>
      <c r="L65" s="654"/>
      <c r="M65" s="654"/>
      <c r="N65" s="654"/>
      <c r="O65" s="654"/>
      <c r="P65" s="654"/>
      <c r="Q65" s="654"/>
      <c r="R65" s="654"/>
      <c r="S65" s="655"/>
    </row>
    <row r="66" spans="1:19" s="300" customFormat="1" ht="30" customHeight="1">
      <c r="A66" s="303"/>
      <c r="B66" s="302" t="s">
        <v>71</v>
      </c>
      <c r="C66" s="658" t="s">
        <v>407</v>
      </c>
      <c r="D66" s="658"/>
      <c r="E66" s="658"/>
      <c r="F66" s="658"/>
      <c r="G66" s="658"/>
      <c r="H66" s="658"/>
      <c r="I66" s="301"/>
      <c r="J66" s="301"/>
      <c r="K66" s="301"/>
      <c r="L66" s="301"/>
      <c r="M66" s="301"/>
      <c r="N66" s="301"/>
      <c r="O66" s="301"/>
      <c r="P66" s="301"/>
      <c r="Q66" s="301"/>
      <c r="R66" s="301"/>
      <c r="S66" s="301"/>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 ref="C66:H66"/>
    <mergeCell ref="A61:S61"/>
    <mergeCell ref="A62:S62"/>
    <mergeCell ref="A64:S64"/>
    <mergeCell ref="A65:S65"/>
    <mergeCell ref="L43:M43"/>
    <mergeCell ref="A52:S52"/>
    <mergeCell ref="Q47:S47"/>
    <mergeCell ref="A49:S49"/>
    <mergeCell ref="A50:S50"/>
    <mergeCell ref="J46:K46"/>
    <mergeCell ref="C47:D47"/>
    <mergeCell ref="J47:K4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I16:I17"/>
    <mergeCell ref="I21:I22"/>
    <mergeCell ref="K13:L14"/>
    <mergeCell ref="A10:B11"/>
    <mergeCell ref="A12:B12"/>
    <mergeCell ref="A13:B14"/>
    <mergeCell ref="L3:S3"/>
    <mergeCell ref="L1:N1"/>
    <mergeCell ref="O1:P1"/>
    <mergeCell ref="Q1:S1"/>
    <mergeCell ref="B3:I3"/>
    <mergeCell ref="B1:C2"/>
    <mergeCell ref="D1:I1"/>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R5:S5"/>
    <mergeCell ref="K8:L9"/>
    <mergeCell ref="K10:L11"/>
    <mergeCell ref="M5:M6"/>
    <mergeCell ref="K5:L5"/>
    <mergeCell ref="K6:L6"/>
    <mergeCell ref="S11:S12"/>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6.xml><?xml version="1.0" encoding="utf-8"?>
<worksheet xmlns="http://schemas.openxmlformats.org/spreadsheetml/2006/main" xmlns:r="http://schemas.openxmlformats.org/officeDocument/2006/relationships">
  <sheetPr>
    <tabColor theme="5" tint="0.79998168889431442"/>
    <pageSetUpPr fitToPage="1"/>
  </sheetPr>
  <dimension ref="A1:T66"/>
  <sheetViews>
    <sheetView showGridLines="0" showRowColHeaders="0" workbookViewId="0">
      <selection activeCell="P43" sqref="P43:S43"/>
    </sheetView>
  </sheetViews>
  <sheetFormatPr defaultRowHeight="12.75"/>
  <cols>
    <col min="1" max="1" width="10.7109375" style="301" customWidth="1"/>
    <col min="2" max="2" width="15.7109375" style="301" customWidth="1"/>
    <col min="3" max="3" width="5.7109375" style="301" customWidth="1"/>
    <col min="4" max="5" width="6.7109375" style="301" customWidth="1"/>
    <col min="6" max="6" width="4.7109375" style="301" customWidth="1"/>
    <col min="7" max="7" width="6.7109375" style="301" customWidth="1"/>
    <col min="8" max="8" width="6.28515625" style="301" customWidth="1"/>
    <col min="9" max="9" width="6.7109375" style="301" customWidth="1"/>
    <col min="10" max="10" width="1.7109375" style="301" customWidth="1"/>
    <col min="11" max="11" width="10.7109375" style="301" customWidth="1"/>
    <col min="12" max="12" width="15.7109375" style="301" customWidth="1"/>
    <col min="13" max="13" width="5.7109375" style="301" customWidth="1"/>
    <col min="14" max="15" width="6.7109375" style="301" customWidth="1"/>
    <col min="16" max="16" width="4.7109375" style="301" customWidth="1"/>
    <col min="17" max="17" width="6.7109375" style="301" customWidth="1"/>
    <col min="18" max="18" width="6.28515625" style="301" customWidth="1"/>
    <col min="19" max="19" width="6.7109375" style="301" customWidth="1"/>
    <col min="20" max="20" width="9.140625" style="301" customWidth="1"/>
    <col min="21" max="16384" width="9.140625" style="300"/>
  </cols>
  <sheetData>
    <row r="1" spans="1:19" ht="26.25" customHeight="1">
      <c r="B1" s="644" t="s">
        <v>0</v>
      </c>
      <c r="C1" s="644"/>
      <c r="D1" s="646" t="s">
        <v>1</v>
      </c>
      <c r="E1" s="646"/>
      <c r="F1" s="646"/>
      <c r="G1" s="646"/>
      <c r="H1" s="646"/>
      <c r="I1" s="646"/>
      <c r="K1" s="369" t="s">
        <v>2</v>
      </c>
      <c r="L1" s="640" t="s">
        <v>87</v>
      </c>
      <c r="M1" s="640"/>
      <c r="N1" s="640"/>
      <c r="O1" s="641" t="s">
        <v>4</v>
      </c>
      <c r="P1" s="641"/>
      <c r="Q1" s="642" t="s">
        <v>442</v>
      </c>
      <c r="R1" s="643"/>
      <c r="S1" s="643"/>
    </row>
    <row r="2" spans="1:19" ht="6" customHeight="1" thickBot="1">
      <c r="B2" s="645"/>
      <c r="C2" s="645"/>
    </row>
    <row r="3" spans="1:19" ht="20.100000000000001" customHeight="1" thickBot="1">
      <c r="A3" s="368" t="s">
        <v>6</v>
      </c>
      <c r="B3" s="637" t="s">
        <v>89</v>
      </c>
      <c r="C3" s="638"/>
      <c r="D3" s="638"/>
      <c r="E3" s="638"/>
      <c r="F3" s="638"/>
      <c r="G3" s="638"/>
      <c r="H3" s="638"/>
      <c r="I3" s="639"/>
      <c r="K3" s="368" t="s">
        <v>8</v>
      </c>
      <c r="L3" s="637" t="s">
        <v>441</v>
      </c>
      <c r="M3" s="638"/>
      <c r="N3" s="638"/>
      <c r="O3" s="638"/>
      <c r="P3" s="638"/>
      <c r="Q3" s="638"/>
      <c r="R3" s="638"/>
      <c r="S3" s="639"/>
    </row>
    <row r="4" spans="1:19" ht="5.0999999999999996" customHeight="1" thickBot="1"/>
    <row r="5" spans="1:19" ht="12.95" customHeight="1">
      <c r="A5" s="630" t="s">
        <v>10</v>
      </c>
      <c r="B5" s="631"/>
      <c r="C5" s="628" t="s">
        <v>11</v>
      </c>
      <c r="D5" s="634" t="s">
        <v>12</v>
      </c>
      <c r="E5" s="635"/>
      <c r="F5" s="635"/>
      <c r="G5" s="636"/>
      <c r="H5" s="626" t="s">
        <v>13</v>
      </c>
      <c r="I5" s="627"/>
      <c r="K5" s="630" t="s">
        <v>10</v>
      </c>
      <c r="L5" s="631"/>
      <c r="M5" s="628" t="s">
        <v>11</v>
      </c>
      <c r="N5" s="634" t="s">
        <v>12</v>
      </c>
      <c r="O5" s="635"/>
      <c r="P5" s="635"/>
      <c r="Q5" s="636"/>
      <c r="R5" s="626" t="s">
        <v>13</v>
      </c>
      <c r="S5" s="627"/>
    </row>
    <row r="6" spans="1:19" ht="12.95" customHeight="1" thickBot="1">
      <c r="A6" s="632" t="s">
        <v>14</v>
      </c>
      <c r="B6" s="633"/>
      <c r="C6" s="629"/>
      <c r="D6" s="367" t="s">
        <v>15</v>
      </c>
      <c r="E6" s="366" t="s">
        <v>16</v>
      </c>
      <c r="F6" s="366" t="s">
        <v>17</v>
      </c>
      <c r="G6" s="365" t="s">
        <v>18</v>
      </c>
      <c r="H6" s="364" t="s">
        <v>19</v>
      </c>
      <c r="I6" s="363" t="s">
        <v>20</v>
      </c>
      <c r="K6" s="632" t="s">
        <v>14</v>
      </c>
      <c r="L6" s="633"/>
      <c r="M6" s="629"/>
      <c r="N6" s="367" t="s">
        <v>15</v>
      </c>
      <c r="O6" s="366" t="s">
        <v>16</v>
      </c>
      <c r="P6" s="366" t="s">
        <v>17</v>
      </c>
      <c r="Q6" s="365" t="s">
        <v>18</v>
      </c>
      <c r="R6" s="364" t="s">
        <v>19</v>
      </c>
      <c r="S6" s="363" t="s">
        <v>20</v>
      </c>
    </row>
    <row r="7" spans="1:19" ht="5.0999999999999996" customHeight="1" thickBot="1"/>
    <row r="8" spans="1:19" ht="12.95" customHeight="1">
      <c r="A8" s="616" t="s">
        <v>440</v>
      </c>
      <c r="B8" s="617"/>
      <c r="C8" s="362">
        <v>1</v>
      </c>
      <c r="D8" s="361">
        <v>157</v>
      </c>
      <c r="E8" s="360">
        <v>61</v>
      </c>
      <c r="F8" s="360">
        <v>4</v>
      </c>
      <c r="G8" s="359">
        <f>IF(AND(ISBLANK(D8),ISBLANK(E8)),"",D8+E8)</f>
        <v>218</v>
      </c>
      <c r="H8" s="358">
        <f>IF(OR(ISNUMBER($G8),ISNUMBER($Q8)),(SIGN(N($G8)-N($Q8))+1)/2,"")</f>
        <v>1</v>
      </c>
      <c r="I8" s="352"/>
      <c r="K8" s="616" t="s">
        <v>439</v>
      </c>
      <c r="L8" s="617"/>
      <c r="M8" s="362">
        <v>1</v>
      </c>
      <c r="N8" s="361">
        <v>128</v>
      </c>
      <c r="O8" s="360">
        <v>52</v>
      </c>
      <c r="P8" s="360">
        <v>5</v>
      </c>
      <c r="Q8" s="359">
        <f>IF(AND(ISBLANK(N8),ISBLANK(O8)),"",N8+O8)</f>
        <v>180</v>
      </c>
      <c r="R8" s="358">
        <f>IF(ISNUMBER($H8),1-$H8,"")</f>
        <v>0</v>
      </c>
      <c r="S8" s="352"/>
    </row>
    <row r="9" spans="1:19" ht="12.95" customHeight="1">
      <c r="A9" s="618"/>
      <c r="B9" s="619"/>
      <c r="C9" s="357">
        <v>2</v>
      </c>
      <c r="D9" s="356">
        <v>141</v>
      </c>
      <c r="E9" s="355">
        <v>62</v>
      </c>
      <c r="F9" s="355">
        <v>4</v>
      </c>
      <c r="G9" s="354">
        <f>IF(AND(ISBLANK(D9),ISBLANK(E9)),"",D9+E9)</f>
        <v>203</v>
      </c>
      <c r="H9" s="353">
        <f>IF(OR(ISNUMBER($G9),ISNUMBER($Q9)),(SIGN(N($G9)-N($Q9))+1)/2,"")</f>
        <v>1</v>
      </c>
      <c r="I9" s="352"/>
      <c r="K9" s="618"/>
      <c r="L9" s="619"/>
      <c r="M9" s="357">
        <v>2</v>
      </c>
      <c r="N9" s="356">
        <v>112</v>
      </c>
      <c r="O9" s="355">
        <v>43</v>
      </c>
      <c r="P9" s="355">
        <v>10</v>
      </c>
      <c r="Q9" s="354">
        <f>IF(AND(ISBLANK(N9),ISBLANK(O9)),"",N9+O9)</f>
        <v>155</v>
      </c>
      <c r="R9" s="353">
        <f>IF(ISNUMBER($H9),1-$H9,"")</f>
        <v>0</v>
      </c>
      <c r="S9" s="352"/>
    </row>
    <row r="10" spans="1:19" ht="12.95" customHeight="1" thickBot="1">
      <c r="A10" s="620" t="s">
        <v>156</v>
      </c>
      <c r="B10" s="621"/>
      <c r="C10" s="357">
        <v>3</v>
      </c>
      <c r="D10" s="356"/>
      <c r="E10" s="355"/>
      <c r="F10" s="355"/>
      <c r="G10" s="354" t="str">
        <f>IF(AND(ISBLANK(D10),ISBLANK(E10)),"",D10+E10)</f>
        <v/>
      </c>
      <c r="H10" s="353" t="str">
        <f>IF(OR(ISNUMBER($G10),ISNUMBER($Q10)),(SIGN(N($G10)-N($Q10))+1)/2,"")</f>
        <v/>
      </c>
      <c r="I10" s="352"/>
      <c r="K10" s="620" t="s">
        <v>28</v>
      </c>
      <c r="L10" s="621"/>
      <c r="M10" s="357">
        <v>3</v>
      </c>
      <c r="N10" s="356"/>
      <c r="O10" s="355"/>
      <c r="P10" s="355"/>
      <c r="Q10" s="354" t="str">
        <f>IF(AND(ISBLANK(N10),ISBLANK(O10)),"",N10+O10)</f>
        <v/>
      </c>
      <c r="R10" s="353" t="str">
        <f>IF(ISNUMBER($H10),1-$H10,"")</f>
        <v/>
      </c>
      <c r="S10" s="352"/>
    </row>
    <row r="11" spans="1:19" ht="12.95" customHeight="1">
      <c r="A11" s="622"/>
      <c r="B11" s="623"/>
      <c r="C11" s="351">
        <v>4</v>
      </c>
      <c r="D11" s="350"/>
      <c r="E11" s="349"/>
      <c r="F11" s="349"/>
      <c r="G11" s="348" t="str">
        <f>IF(AND(ISBLANK(D11),ISBLANK(E11)),"",D11+E11)</f>
        <v/>
      </c>
      <c r="H11" s="347" t="str">
        <f>IF(OR(ISNUMBER($G11),ISNUMBER($Q11)),(SIGN(N($G11)-N($Q11))+1)/2,"")</f>
        <v/>
      </c>
      <c r="I11" s="614">
        <f>IF(ISNUMBER(H12),(SIGN(1000*($H12-$R12)+$G12-$Q12)+1)/2,"")</f>
        <v>1</v>
      </c>
      <c r="K11" s="622"/>
      <c r="L11" s="623"/>
      <c r="M11" s="351">
        <v>4</v>
      </c>
      <c r="N11" s="350"/>
      <c r="O11" s="349"/>
      <c r="P11" s="349"/>
      <c r="Q11" s="348" t="str">
        <f>IF(AND(ISBLANK(N11),ISBLANK(O11)),"",N11+O11)</f>
        <v/>
      </c>
      <c r="R11" s="347" t="str">
        <f>IF(ISNUMBER($H11),1-$H11,"")</f>
        <v/>
      </c>
      <c r="S11" s="614">
        <f>IF(ISNUMBER($I11),1-$I11,"")</f>
        <v>0</v>
      </c>
    </row>
    <row r="12" spans="1:19" ht="15.95" customHeight="1" thickBot="1">
      <c r="A12" s="624">
        <v>23635</v>
      </c>
      <c r="B12" s="625"/>
      <c r="C12" s="346" t="s">
        <v>18</v>
      </c>
      <c r="D12" s="343">
        <f>IF(ISNUMBER($G12),SUM(D8:D11),"")</f>
        <v>298</v>
      </c>
      <c r="E12" s="345">
        <f>IF(ISNUMBER($G12),SUM(E8:E11),"")</f>
        <v>123</v>
      </c>
      <c r="F12" s="345">
        <f>IF(ISNUMBER($G12),SUM(F8:F11),"")</f>
        <v>8</v>
      </c>
      <c r="G12" s="344">
        <f>IF(SUM($G8:$G11)+SUM($Q8:$Q11)&gt;0,SUM(G8:G11),"")</f>
        <v>421</v>
      </c>
      <c r="H12" s="343">
        <f>IF(ISNUMBER($G12),SUM(H8:H11),"")</f>
        <v>2</v>
      </c>
      <c r="I12" s="615"/>
      <c r="K12" s="624">
        <v>15539</v>
      </c>
      <c r="L12" s="625"/>
      <c r="M12" s="346" t="s">
        <v>18</v>
      </c>
      <c r="N12" s="343">
        <f>IF(ISNUMBER($G12),SUM(N8:N11),"")</f>
        <v>240</v>
      </c>
      <c r="O12" s="345">
        <f>IF(ISNUMBER($G12),SUM(O8:O11),"")</f>
        <v>95</v>
      </c>
      <c r="P12" s="345">
        <f>IF(ISNUMBER($G12),SUM(P8:P11),"")</f>
        <v>15</v>
      </c>
      <c r="Q12" s="344">
        <f>IF(SUM($G8:$G11)+SUM($Q8:$Q11)&gt;0,SUM(Q8:Q11),"")</f>
        <v>335</v>
      </c>
      <c r="R12" s="343">
        <f>IF(ISNUMBER($G12),SUM(R8:R11),"")</f>
        <v>0</v>
      </c>
      <c r="S12" s="615"/>
    </row>
    <row r="13" spans="1:19" ht="12.95" customHeight="1">
      <c r="A13" s="616" t="s">
        <v>438</v>
      </c>
      <c r="B13" s="617"/>
      <c r="C13" s="362">
        <v>1</v>
      </c>
      <c r="D13" s="361">
        <v>138</v>
      </c>
      <c r="E13" s="360">
        <v>44</v>
      </c>
      <c r="F13" s="360">
        <v>9</v>
      </c>
      <c r="G13" s="359">
        <f>IF(AND(ISBLANK(D13),ISBLANK(E13)),"",D13+E13)</f>
        <v>182</v>
      </c>
      <c r="H13" s="358">
        <f>IF(OR(ISNUMBER($G13),ISNUMBER($Q13)),(SIGN(N($G13)-N($Q13))+1)/2,"")</f>
        <v>1</v>
      </c>
      <c r="I13" s="352"/>
      <c r="K13" s="616" t="s">
        <v>437</v>
      </c>
      <c r="L13" s="617"/>
      <c r="M13" s="362">
        <v>1</v>
      </c>
      <c r="N13" s="361">
        <v>127</v>
      </c>
      <c r="O13" s="360">
        <v>42</v>
      </c>
      <c r="P13" s="360">
        <v>9</v>
      </c>
      <c r="Q13" s="359">
        <f>IF(AND(ISBLANK(N13),ISBLANK(O13)),"",N13+O13)</f>
        <v>169</v>
      </c>
      <c r="R13" s="358">
        <f>IF(ISNUMBER($H13),1-$H13,"")</f>
        <v>0</v>
      </c>
      <c r="S13" s="352"/>
    </row>
    <row r="14" spans="1:19" ht="12.95" customHeight="1">
      <c r="A14" s="618"/>
      <c r="B14" s="619"/>
      <c r="C14" s="357">
        <v>2</v>
      </c>
      <c r="D14" s="356">
        <v>123</v>
      </c>
      <c r="E14" s="355">
        <v>54</v>
      </c>
      <c r="F14" s="355">
        <v>2</v>
      </c>
      <c r="G14" s="354">
        <f>IF(AND(ISBLANK(D14),ISBLANK(E14)),"",D14+E14)</f>
        <v>177</v>
      </c>
      <c r="H14" s="353">
        <f>IF(OR(ISNUMBER($G14),ISNUMBER($Q14)),(SIGN(N($G14)-N($Q14))+1)/2,"")</f>
        <v>0</v>
      </c>
      <c r="I14" s="352"/>
      <c r="K14" s="618"/>
      <c r="L14" s="619"/>
      <c r="M14" s="357">
        <v>2</v>
      </c>
      <c r="N14" s="356">
        <v>132</v>
      </c>
      <c r="O14" s="355">
        <v>54</v>
      </c>
      <c r="P14" s="355">
        <v>7</v>
      </c>
      <c r="Q14" s="354">
        <f>IF(AND(ISBLANK(N14),ISBLANK(O14)),"",N14+O14)</f>
        <v>186</v>
      </c>
      <c r="R14" s="353">
        <f>IF(ISNUMBER($H14),1-$H14,"")</f>
        <v>1</v>
      </c>
      <c r="S14" s="352"/>
    </row>
    <row r="15" spans="1:19" ht="12.95" customHeight="1" thickBot="1">
      <c r="A15" s="620" t="s">
        <v>31</v>
      </c>
      <c r="B15" s="621"/>
      <c r="C15" s="357">
        <v>3</v>
      </c>
      <c r="D15" s="356"/>
      <c r="E15" s="355"/>
      <c r="F15" s="355"/>
      <c r="G15" s="354" t="str">
        <f>IF(AND(ISBLANK(D15),ISBLANK(E15)),"",D15+E15)</f>
        <v/>
      </c>
      <c r="H15" s="353" t="str">
        <f>IF(OR(ISNUMBER($G15),ISNUMBER($Q15)),(SIGN(N($G15)-N($Q15))+1)/2,"")</f>
        <v/>
      </c>
      <c r="I15" s="352"/>
      <c r="K15" s="620" t="s">
        <v>180</v>
      </c>
      <c r="L15" s="621"/>
      <c r="M15" s="357">
        <v>3</v>
      </c>
      <c r="N15" s="356"/>
      <c r="O15" s="355"/>
      <c r="P15" s="355"/>
      <c r="Q15" s="354" t="str">
        <f>IF(AND(ISBLANK(N15),ISBLANK(O15)),"",N15+O15)</f>
        <v/>
      </c>
      <c r="R15" s="353" t="str">
        <f>IF(ISNUMBER($H15),1-$H15,"")</f>
        <v/>
      </c>
      <c r="S15" s="352"/>
    </row>
    <row r="16" spans="1:19" ht="12.95" customHeight="1">
      <c r="A16" s="622"/>
      <c r="B16" s="623"/>
      <c r="C16" s="351">
        <v>4</v>
      </c>
      <c r="D16" s="350"/>
      <c r="E16" s="349"/>
      <c r="F16" s="349"/>
      <c r="G16" s="348" t="str">
        <f>IF(AND(ISBLANK(D16),ISBLANK(E16)),"",D16+E16)</f>
        <v/>
      </c>
      <c r="H16" s="347" t="str">
        <f>IF(OR(ISNUMBER($G16),ISNUMBER($Q16)),(SIGN(N($G16)-N($Q16))+1)/2,"")</f>
        <v/>
      </c>
      <c r="I16" s="614">
        <f>IF(ISNUMBER(H17),(SIGN(1000*($H17-$R17)+$G17-$Q17)+1)/2,"")</f>
        <v>1</v>
      </c>
      <c r="K16" s="622"/>
      <c r="L16" s="623"/>
      <c r="M16" s="351">
        <v>4</v>
      </c>
      <c r="N16" s="350"/>
      <c r="O16" s="349"/>
      <c r="P16" s="349"/>
      <c r="Q16" s="348" t="str">
        <f>IF(AND(ISBLANK(N16),ISBLANK(O16)),"",N16+O16)</f>
        <v/>
      </c>
      <c r="R16" s="347" t="str">
        <f>IF(ISNUMBER($H16),1-$H16,"")</f>
        <v/>
      </c>
      <c r="S16" s="614">
        <f>IF(ISNUMBER($I16),1-$I16,"")</f>
        <v>0</v>
      </c>
    </row>
    <row r="17" spans="1:19" ht="15.95" customHeight="1" thickBot="1">
      <c r="A17" s="624">
        <v>853</v>
      </c>
      <c r="B17" s="625"/>
      <c r="C17" s="346" t="s">
        <v>18</v>
      </c>
      <c r="D17" s="343">
        <f>IF(ISNUMBER($G17),SUM(D13:D16),"")</f>
        <v>261</v>
      </c>
      <c r="E17" s="345">
        <f>IF(ISNUMBER($G17),SUM(E13:E16),"")</f>
        <v>98</v>
      </c>
      <c r="F17" s="345">
        <f>IF(ISNUMBER($G17),SUM(F13:F16),"")</f>
        <v>11</v>
      </c>
      <c r="G17" s="344">
        <f>IF(SUM($G13:$G16)+SUM($Q13:$Q16)&gt;0,SUM(G13:G16),"")</f>
        <v>359</v>
      </c>
      <c r="H17" s="343">
        <f>IF(ISNUMBER($G17),SUM(H13:H16),"")</f>
        <v>1</v>
      </c>
      <c r="I17" s="615"/>
      <c r="K17" s="624">
        <v>15530</v>
      </c>
      <c r="L17" s="625"/>
      <c r="M17" s="346" t="s">
        <v>18</v>
      </c>
      <c r="N17" s="343">
        <f>IF(ISNUMBER($G17),SUM(N13:N16),"")</f>
        <v>259</v>
      </c>
      <c r="O17" s="345">
        <f>IF(ISNUMBER($G17),SUM(O13:O16),"")</f>
        <v>96</v>
      </c>
      <c r="P17" s="345">
        <f>IF(ISNUMBER($G17),SUM(P13:P16),"")</f>
        <v>16</v>
      </c>
      <c r="Q17" s="344">
        <f>IF(SUM($G13:$G16)+SUM($Q13:$Q16)&gt;0,SUM(Q13:Q16),"")</f>
        <v>355</v>
      </c>
      <c r="R17" s="343">
        <f>IF(ISNUMBER($G17),SUM(R13:R16),"")</f>
        <v>1</v>
      </c>
      <c r="S17" s="615"/>
    </row>
    <row r="18" spans="1:19" ht="12.95" customHeight="1">
      <c r="A18" s="616" t="s">
        <v>436</v>
      </c>
      <c r="B18" s="617"/>
      <c r="C18" s="362">
        <v>1</v>
      </c>
      <c r="D18" s="361">
        <v>136</v>
      </c>
      <c r="E18" s="360">
        <v>79</v>
      </c>
      <c r="F18" s="360">
        <v>3</v>
      </c>
      <c r="G18" s="359">
        <f>IF(AND(ISBLANK(D18),ISBLANK(E18)),"",D18+E18)</f>
        <v>215</v>
      </c>
      <c r="H18" s="358">
        <f>IF(OR(ISNUMBER($G18),ISNUMBER($Q18)),(SIGN(N($G18)-N($Q18))+1)/2,"")</f>
        <v>1</v>
      </c>
      <c r="I18" s="352"/>
      <c r="K18" s="616" t="s">
        <v>435</v>
      </c>
      <c r="L18" s="617"/>
      <c r="M18" s="362">
        <v>1</v>
      </c>
      <c r="N18" s="361">
        <v>119</v>
      </c>
      <c r="O18" s="360">
        <v>51</v>
      </c>
      <c r="P18" s="360">
        <v>10</v>
      </c>
      <c r="Q18" s="359">
        <f>IF(AND(ISBLANK(N18),ISBLANK(O18)),"",N18+O18)</f>
        <v>170</v>
      </c>
      <c r="R18" s="358">
        <f>IF(ISNUMBER($H18),1-$H18,"")</f>
        <v>0</v>
      </c>
      <c r="S18" s="352"/>
    </row>
    <row r="19" spans="1:19" ht="12.95" customHeight="1">
      <c r="A19" s="618"/>
      <c r="B19" s="619"/>
      <c r="C19" s="357">
        <v>2</v>
      </c>
      <c r="D19" s="356">
        <v>148</v>
      </c>
      <c r="E19" s="355">
        <v>62</v>
      </c>
      <c r="F19" s="355">
        <v>3</v>
      </c>
      <c r="G19" s="354">
        <f>IF(AND(ISBLANK(D19),ISBLANK(E19)),"",D19+E19)</f>
        <v>210</v>
      </c>
      <c r="H19" s="353">
        <f>IF(OR(ISNUMBER($G19),ISNUMBER($Q19)),(SIGN(N($G19)-N($Q19))+1)/2,"")</f>
        <v>1</v>
      </c>
      <c r="I19" s="352"/>
      <c r="K19" s="618"/>
      <c r="L19" s="619"/>
      <c r="M19" s="357">
        <v>2</v>
      </c>
      <c r="N19" s="356">
        <v>113</v>
      </c>
      <c r="O19" s="355">
        <v>53</v>
      </c>
      <c r="P19" s="355">
        <v>6</v>
      </c>
      <c r="Q19" s="354">
        <f>IF(AND(ISBLANK(N19),ISBLANK(O19)),"",N19+O19)</f>
        <v>166</v>
      </c>
      <c r="R19" s="353">
        <f>IF(ISNUMBER($H19),1-$H19,"")</f>
        <v>0</v>
      </c>
      <c r="S19" s="352"/>
    </row>
    <row r="20" spans="1:19" ht="12.95" customHeight="1" thickBot="1">
      <c r="A20" s="620" t="s">
        <v>165</v>
      </c>
      <c r="B20" s="621"/>
      <c r="C20" s="357">
        <v>3</v>
      </c>
      <c r="D20" s="356"/>
      <c r="E20" s="355"/>
      <c r="F20" s="355"/>
      <c r="G20" s="354" t="str">
        <f>IF(AND(ISBLANK(D20),ISBLANK(E20)),"",D20+E20)</f>
        <v/>
      </c>
      <c r="H20" s="353" t="str">
        <f>IF(OR(ISNUMBER($G20),ISNUMBER($Q20)),(SIGN(N($G20)-N($Q20))+1)/2,"")</f>
        <v/>
      </c>
      <c r="I20" s="352"/>
      <c r="K20" s="620" t="s">
        <v>200</v>
      </c>
      <c r="L20" s="621"/>
      <c r="M20" s="357">
        <v>3</v>
      </c>
      <c r="N20" s="356"/>
      <c r="O20" s="355"/>
      <c r="P20" s="355"/>
      <c r="Q20" s="354" t="str">
        <f>IF(AND(ISBLANK(N20),ISBLANK(O20)),"",N20+O20)</f>
        <v/>
      </c>
      <c r="R20" s="353" t="str">
        <f>IF(ISNUMBER($H20),1-$H20,"")</f>
        <v/>
      </c>
      <c r="S20" s="352"/>
    </row>
    <row r="21" spans="1:19" ht="12.95" customHeight="1">
      <c r="A21" s="622"/>
      <c r="B21" s="623"/>
      <c r="C21" s="351">
        <v>4</v>
      </c>
      <c r="D21" s="350"/>
      <c r="E21" s="349"/>
      <c r="F21" s="349"/>
      <c r="G21" s="348" t="str">
        <f>IF(AND(ISBLANK(D21),ISBLANK(E21)),"",D21+E21)</f>
        <v/>
      </c>
      <c r="H21" s="347" t="str">
        <f>IF(OR(ISNUMBER($G21),ISNUMBER($Q21)),(SIGN(N($G21)-N($Q21))+1)/2,"")</f>
        <v/>
      </c>
      <c r="I21" s="614">
        <f>IF(ISNUMBER(H22),(SIGN(1000*($H22-$R22)+$G22-$Q22)+1)/2,"")</f>
        <v>1</v>
      </c>
      <c r="K21" s="622"/>
      <c r="L21" s="623"/>
      <c r="M21" s="351">
        <v>4</v>
      </c>
      <c r="N21" s="350"/>
      <c r="O21" s="349"/>
      <c r="P21" s="349"/>
      <c r="Q21" s="348" t="str">
        <f>IF(AND(ISBLANK(N21),ISBLANK(O21)),"",N21+O21)</f>
        <v/>
      </c>
      <c r="R21" s="347" t="str">
        <f>IF(ISNUMBER($H21),1-$H21,"")</f>
        <v/>
      </c>
      <c r="S21" s="614">
        <f>IF(ISNUMBER($I21),1-$I21,"")</f>
        <v>0</v>
      </c>
    </row>
    <row r="22" spans="1:19" ht="15.95" customHeight="1" thickBot="1">
      <c r="A22" s="624">
        <v>19345</v>
      </c>
      <c r="B22" s="625"/>
      <c r="C22" s="346" t="s">
        <v>18</v>
      </c>
      <c r="D22" s="343">
        <f>IF(ISNUMBER($G22),SUM(D18:D21),"")</f>
        <v>284</v>
      </c>
      <c r="E22" s="345">
        <f>IF(ISNUMBER($G22),SUM(E18:E21),"")</f>
        <v>141</v>
      </c>
      <c r="F22" s="345">
        <f>IF(ISNUMBER($G22),SUM(F18:F21),"")</f>
        <v>6</v>
      </c>
      <c r="G22" s="344">
        <f>IF(SUM($G18:$G21)+SUM($Q18:$Q21)&gt;0,SUM(G18:G21),"")</f>
        <v>425</v>
      </c>
      <c r="H22" s="343">
        <f>IF(ISNUMBER($G22),SUM(H18:H21),"")</f>
        <v>2</v>
      </c>
      <c r="I22" s="615"/>
      <c r="K22" s="624">
        <v>15540</v>
      </c>
      <c r="L22" s="625"/>
      <c r="M22" s="346" t="s">
        <v>18</v>
      </c>
      <c r="N22" s="343">
        <f>IF(ISNUMBER($G22),SUM(N18:N21),"")</f>
        <v>232</v>
      </c>
      <c r="O22" s="345">
        <f>IF(ISNUMBER($G22),SUM(O18:O21),"")</f>
        <v>104</v>
      </c>
      <c r="P22" s="345">
        <f>IF(ISNUMBER($G22),SUM(P18:P21),"")</f>
        <v>16</v>
      </c>
      <c r="Q22" s="344">
        <f>IF(SUM($G18:$G21)+SUM($Q18:$Q21)&gt;0,SUM(Q18:Q21),"")</f>
        <v>336</v>
      </c>
      <c r="R22" s="343">
        <f>IF(ISNUMBER($G22),SUM(R18:R21),"")</f>
        <v>0</v>
      </c>
      <c r="S22" s="615"/>
    </row>
    <row r="23" spans="1:19" ht="12.95" customHeight="1">
      <c r="A23" s="616" t="s">
        <v>434</v>
      </c>
      <c r="B23" s="617"/>
      <c r="C23" s="362">
        <v>1</v>
      </c>
      <c r="D23" s="361">
        <v>136</v>
      </c>
      <c r="E23" s="360">
        <v>57</v>
      </c>
      <c r="F23" s="360">
        <v>3</v>
      </c>
      <c r="G23" s="359">
        <f>IF(AND(ISBLANK(D23),ISBLANK(E23)),"",D23+E23)</f>
        <v>193</v>
      </c>
      <c r="H23" s="358">
        <f>IF(OR(ISNUMBER($G23),ISNUMBER($Q23)),(SIGN(N($G23)-N($Q23))+1)/2,"")</f>
        <v>1</v>
      </c>
      <c r="I23" s="352"/>
      <c r="K23" s="616" t="s">
        <v>433</v>
      </c>
      <c r="L23" s="617"/>
      <c r="M23" s="362">
        <v>1</v>
      </c>
      <c r="N23" s="361">
        <v>141</v>
      </c>
      <c r="O23" s="360">
        <v>51</v>
      </c>
      <c r="P23" s="360">
        <v>7</v>
      </c>
      <c r="Q23" s="359">
        <f>IF(AND(ISBLANK(N23),ISBLANK(O23)),"",N23+O23)</f>
        <v>192</v>
      </c>
      <c r="R23" s="358">
        <f>IF(ISNUMBER($H23),1-$H23,"")</f>
        <v>0</v>
      </c>
      <c r="S23" s="352"/>
    </row>
    <row r="24" spans="1:19" ht="12.95" customHeight="1">
      <c r="A24" s="618"/>
      <c r="B24" s="619"/>
      <c r="C24" s="357">
        <v>2</v>
      </c>
      <c r="D24" s="356">
        <v>139</v>
      </c>
      <c r="E24" s="355">
        <v>53</v>
      </c>
      <c r="F24" s="355">
        <v>3</v>
      </c>
      <c r="G24" s="354">
        <f>IF(AND(ISBLANK(D24),ISBLANK(E24)),"",D24+E24)</f>
        <v>192</v>
      </c>
      <c r="H24" s="353">
        <f>IF(OR(ISNUMBER($G24),ISNUMBER($Q24)),(SIGN(N($G24)-N($Q24))+1)/2,"")</f>
        <v>1</v>
      </c>
      <c r="I24" s="352"/>
      <c r="K24" s="618"/>
      <c r="L24" s="619"/>
      <c r="M24" s="357">
        <v>2</v>
      </c>
      <c r="N24" s="356">
        <v>131</v>
      </c>
      <c r="O24" s="355">
        <v>53</v>
      </c>
      <c r="P24" s="355">
        <v>9</v>
      </c>
      <c r="Q24" s="354">
        <f>IF(AND(ISBLANK(N24),ISBLANK(O24)),"",N24+O24)</f>
        <v>184</v>
      </c>
      <c r="R24" s="353">
        <f>IF(ISNUMBER($H24),1-$H24,"")</f>
        <v>0</v>
      </c>
      <c r="S24" s="352"/>
    </row>
    <row r="25" spans="1:19" ht="12.95" customHeight="1" thickBot="1">
      <c r="A25" s="620" t="s">
        <v>159</v>
      </c>
      <c r="B25" s="621"/>
      <c r="C25" s="357">
        <v>3</v>
      </c>
      <c r="D25" s="356"/>
      <c r="E25" s="355"/>
      <c r="F25" s="355"/>
      <c r="G25" s="354" t="str">
        <f>IF(AND(ISBLANK(D25),ISBLANK(E25)),"",D25+E25)</f>
        <v/>
      </c>
      <c r="H25" s="353" t="str">
        <f>IF(OR(ISNUMBER($G25),ISNUMBER($Q25)),(SIGN(N($G25)-N($Q25))+1)/2,"")</f>
        <v/>
      </c>
      <c r="I25" s="352"/>
      <c r="K25" s="620" t="s">
        <v>197</v>
      </c>
      <c r="L25" s="621"/>
      <c r="M25" s="357">
        <v>3</v>
      </c>
      <c r="N25" s="356"/>
      <c r="O25" s="355"/>
      <c r="P25" s="355"/>
      <c r="Q25" s="354" t="str">
        <f>IF(AND(ISBLANK(N25),ISBLANK(O25)),"",N25+O25)</f>
        <v/>
      </c>
      <c r="R25" s="353" t="str">
        <f>IF(ISNUMBER($H25),1-$H25,"")</f>
        <v/>
      </c>
      <c r="S25" s="352"/>
    </row>
    <row r="26" spans="1:19" ht="12.95" customHeight="1">
      <c r="A26" s="622"/>
      <c r="B26" s="623"/>
      <c r="C26" s="351">
        <v>4</v>
      </c>
      <c r="D26" s="350"/>
      <c r="E26" s="349"/>
      <c r="F26" s="349"/>
      <c r="G26" s="348" t="str">
        <f>IF(AND(ISBLANK(D26),ISBLANK(E26)),"",D26+E26)</f>
        <v/>
      </c>
      <c r="H26" s="347" t="str">
        <f>IF(OR(ISNUMBER($G26),ISNUMBER($Q26)),(SIGN(N($G26)-N($Q26))+1)/2,"")</f>
        <v/>
      </c>
      <c r="I26" s="614">
        <f>IF(ISNUMBER(H27),(SIGN(1000*($H27-$R27)+$G27-$Q27)+1)/2,"")</f>
        <v>1</v>
      </c>
      <c r="K26" s="622"/>
      <c r="L26" s="623"/>
      <c r="M26" s="351">
        <v>4</v>
      </c>
      <c r="N26" s="350"/>
      <c r="O26" s="349"/>
      <c r="P26" s="349"/>
      <c r="Q26" s="348" t="str">
        <f>IF(AND(ISBLANK(N26),ISBLANK(O26)),"",N26+O26)</f>
        <v/>
      </c>
      <c r="R26" s="347" t="str">
        <f>IF(ISNUMBER($H26),1-$H26,"")</f>
        <v/>
      </c>
      <c r="S26" s="614">
        <f>IF(ISNUMBER($I26),1-$I26,"")</f>
        <v>0</v>
      </c>
    </row>
    <row r="27" spans="1:19" ht="15.95" customHeight="1" thickBot="1">
      <c r="A27" s="624">
        <v>2705</v>
      </c>
      <c r="B27" s="625"/>
      <c r="C27" s="346" t="s">
        <v>18</v>
      </c>
      <c r="D27" s="343">
        <f>IF(ISNUMBER($G27),SUM(D23:D26),"")</f>
        <v>275</v>
      </c>
      <c r="E27" s="345">
        <f>IF(ISNUMBER($G27),SUM(E23:E26),"")</f>
        <v>110</v>
      </c>
      <c r="F27" s="345">
        <f>IF(ISNUMBER($G27),SUM(F23:F26),"")</f>
        <v>6</v>
      </c>
      <c r="G27" s="344">
        <f>IF(SUM($G23:$G26)+SUM($Q23:$Q26)&gt;0,SUM(G23:G26),"")</f>
        <v>385</v>
      </c>
      <c r="H27" s="343">
        <f>IF(ISNUMBER($G27),SUM(H23:H26),"")</f>
        <v>2</v>
      </c>
      <c r="I27" s="615"/>
      <c r="K27" s="624">
        <v>15533</v>
      </c>
      <c r="L27" s="625"/>
      <c r="M27" s="346" t="s">
        <v>18</v>
      </c>
      <c r="N27" s="343">
        <f>IF(ISNUMBER($G27),SUM(N23:N26),"")</f>
        <v>272</v>
      </c>
      <c r="O27" s="345">
        <f>IF(ISNUMBER($G27),SUM(O23:O26),"")</f>
        <v>104</v>
      </c>
      <c r="P27" s="345">
        <f>IF(ISNUMBER($G27),SUM(P23:P26),"")</f>
        <v>16</v>
      </c>
      <c r="Q27" s="344">
        <f>IF(SUM($G23:$G26)+SUM($Q23:$Q26)&gt;0,SUM(Q23:Q26),"")</f>
        <v>376</v>
      </c>
      <c r="R27" s="343">
        <f>IF(ISNUMBER($G27),SUM(R23:R26),"")</f>
        <v>0</v>
      </c>
      <c r="S27" s="615"/>
    </row>
    <row r="28" spans="1:19" ht="12.95" customHeight="1">
      <c r="A28" s="616" t="s">
        <v>432</v>
      </c>
      <c r="B28" s="617"/>
      <c r="C28" s="362">
        <v>1</v>
      </c>
      <c r="D28" s="361">
        <v>147</v>
      </c>
      <c r="E28" s="360">
        <v>53</v>
      </c>
      <c r="F28" s="360">
        <v>7</v>
      </c>
      <c r="G28" s="359">
        <f>IF(AND(ISBLANK(D28),ISBLANK(E28)),"",D28+E28)</f>
        <v>200</v>
      </c>
      <c r="H28" s="358">
        <f>IF(OR(ISNUMBER($G28),ISNUMBER($Q28)),(SIGN(N($G28)-N($Q28))+1)/2,"")</f>
        <v>1</v>
      </c>
      <c r="I28" s="352"/>
      <c r="K28" s="616" t="s">
        <v>431</v>
      </c>
      <c r="L28" s="617"/>
      <c r="M28" s="362">
        <v>1</v>
      </c>
      <c r="N28" s="361">
        <v>144</v>
      </c>
      <c r="O28" s="360">
        <v>52</v>
      </c>
      <c r="P28" s="360">
        <v>7</v>
      </c>
      <c r="Q28" s="359">
        <f>IF(AND(ISBLANK(N28),ISBLANK(O28)),"",N28+O28)</f>
        <v>196</v>
      </c>
      <c r="R28" s="358">
        <f>IF(ISNUMBER($H28),1-$H28,"")</f>
        <v>0</v>
      </c>
      <c r="S28" s="352"/>
    </row>
    <row r="29" spans="1:19" ht="12.95" customHeight="1">
      <c r="A29" s="618"/>
      <c r="B29" s="619"/>
      <c r="C29" s="357">
        <v>2</v>
      </c>
      <c r="D29" s="356">
        <v>144</v>
      </c>
      <c r="E29" s="355">
        <v>62</v>
      </c>
      <c r="F29" s="355">
        <v>2</v>
      </c>
      <c r="G29" s="354">
        <f>IF(AND(ISBLANK(D29),ISBLANK(E29)),"",D29+E29)</f>
        <v>206</v>
      </c>
      <c r="H29" s="353">
        <f>IF(OR(ISNUMBER($G29),ISNUMBER($Q29)),(SIGN(N($G29)-N($Q29))+1)/2,"")</f>
        <v>1</v>
      </c>
      <c r="I29" s="352"/>
      <c r="K29" s="618"/>
      <c r="L29" s="619"/>
      <c r="M29" s="357">
        <v>2</v>
      </c>
      <c r="N29" s="356">
        <v>138</v>
      </c>
      <c r="O29" s="355">
        <v>62</v>
      </c>
      <c r="P29" s="355">
        <v>5</v>
      </c>
      <c r="Q29" s="354">
        <f>IF(AND(ISBLANK(N29),ISBLANK(O29)),"",N29+O29)</f>
        <v>200</v>
      </c>
      <c r="R29" s="353">
        <f>IF(ISNUMBER($H29),1-$H29,"")</f>
        <v>0</v>
      </c>
      <c r="S29" s="352"/>
    </row>
    <row r="30" spans="1:19" ht="12.95" customHeight="1" thickBot="1">
      <c r="A30" s="620" t="s">
        <v>161</v>
      </c>
      <c r="B30" s="621"/>
      <c r="C30" s="357">
        <v>3</v>
      </c>
      <c r="D30" s="356"/>
      <c r="E30" s="355"/>
      <c r="F30" s="355"/>
      <c r="G30" s="354" t="str">
        <f>IF(AND(ISBLANK(D30),ISBLANK(E30)),"",D30+E30)</f>
        <v/>
      </c>
      <c r="H30" s="353" t="str">
        <f>IF(OR(ISNUMBER($G30),ISNUMBER($Q30)),(SIGN(N($G30)-N($Q30))+1)/2,"")</f>
        <v/>
      </c>
      <c r="I30" s="352"/>
      <c r="K30" s="620" t="s">
        <v>39</v>
      </c>
      <c r="L30" s="621"/>
      <c r="M30" s="357">
        <v>3</v>
      </c>
      <c r="N30" s="356"/>
      <c r="O30" s="355"/>
      <c r="P30" s="355"/>
      <c r="Q30" s="354" t="str">
        <f>IF(AND(ISBLANK(N30),ISBLANK(O30)),"",N30+O30)</f>
        <v/>
      </c>
      <c r="R30" s="353" t="str">
        <f>IF(ISNUMBER($H30),1-$H30,"")</f>
        <v/>
      </c>
      <c r="S30" s="352"/>
    </row>
    <row r="31" spans="1:19" ht="12.95" customHeight="1">
      <c r="A31" s="622"/>
      <c r="B31" s="623"/>
      <c r="C31" s="351">
        <v>4</v>
      </c>
      <c r="D31" s="350"/>
      <c r="E31" s="349"/>
      <c r="F31" s="349"/>
      <c r="G31" s="348" t="str">
        <f>IF(AND(ISBLANK(D31),ISBLANK(E31)),"",D31+E31)</f>
        <v/>
      </c>
      <c r="H31" s="347" t="str">
        <f>IF(OR(ISNUMBER($G31),ISNUMBER($Q31)),(SIGN(N($G31)-N($Q31))+1)/2,"")</f>
        <v/>
      </c>
      <c r="I31" s="614">
        <f>IF(ISNUMBER(H32),(SIGN(1000*($H32-$R32)+$G32-$Q32)+1)/2,"")</f>
        <v>1</v>
      </c>
      <c r="K31" s="622"/>
      <c r="L31" s="623"/>
      <c r="M31" s="351">
        <v>4</v>
      </c>
      <c r="N31" s="350"/>
      <c r="O31" s="349"/>
      <c r="P31" s="349"/>
      <c r="Q31" s="348" t="str">
        <f>IF(AND(ISBLANK(N31),ISBLANK(O31)),"",N31+O31)</f>
        <v/>
      </c>
      <c r="R31" s="347" t="str">
        <f>IF(ISNUMBER($H31),1-$H31,"")</f>
        <v/>
      </c>
      <c r="S31" s="614">
        <f>IF(ISNUMBER($I31),1-$I31,"")</f>
        <v>0</v>
      </c>
    </row>
    <row r="32" spans="1:19" ht="15.95" customHeight="1" thickBot="1">
      <c r="A32" s="624">
        <v>2725</v>
      </c>
      <c r="B32" s="625"/>
      <c r="C32" s="346" t="s">
        <v>18</v>
      </c>
      <c r="D32" s="343">
        <f>IF(ISNUMBER($G32),SUM(D28:D31),"")</f>
        <v>291</v>
      </c>
      <c r="E32" s="345">
        <f>IF(ISNUMBER($G32),SUM(E28:E31),"")</f>
        <v>115</v>
      </c>
      <c r="F32" s="345">
        <f>IF(ISNUMBER($G32),SUM(F28:F31),"")</f>
        <v>9</v>
      </c>
      <c r="G32" s="344">
        <f>IF(SUM($G28:$G31)+SUM($Q28:$Q31)&gt;0,SUM(G28:G31),"")</f>
        <v>406</v>
      </c>
      <c r="H32" s="343">
        <f>IF(ISNUMBER($G32),SUM(H28:H31),"")</f>
        <v>2</v>
      </c>
      <c r="I32" s="615"/>
      <c r="K32" s="624">
        <v>15538</v>
      </c>
      <c r="L32" s="625"/>
      <c r="M32" s="346" t="s">
        <v>18</v>
      </c>
      <c r="N32" s="343">
        <f>IF(ISNUMBER($G32),SUM(N28:N31),"")</f>
        <v>282</v>
      </c>
      <c r="O32" s="345">
        <f>IF(ISNUMBER($G32),SUM(O28:O31),"")</f>
        <v>114</v>
      </c>
      <c r="P32" s="345">
        <f>IF(ISNUMBER($G32),SUM(P28:P31),"")</f>
        <v>12</v>
      </c>
      <c r="Q32" s="344">
        <f>IF(SUM($G28:$G31)+SUM($Q28:$Q31)&gt;0,SUM(Q28:Q31),"")</f>
        <v>396</v>
      </c>
      <c r="R32" s="343">
        <f>IF(ISNUMBER($G32),SUM(R28:R31),"")</f>
        <v>0</v>
      </c>
      <c r="S32" s="615"/>
    </row>
    <row r="33" spans="1:19" ht="12.95" customHeight="1">
      <c r="A33" s="616" t="s">
        <v>26</v>
      </c>
      <c r="B33" s="617"/>
      <c r="C33" s="362">
        <v>1</v>
      </c>
      <c r="D33" s="361">
        <v>139</v>
      </c>
      <c r="E33" s="360">
        <v>63</v>
      </c>
      <c r="F33" s="360">
        <v>3</v>
      </c>
      <c r="G33" s="359">
        <f>IF(AND(ISBLANK(D33),ISBLANK(E33)),"",D33+E33)</f>
        <v>202</v>
      </c>
      <c r="H33" s="358">
        <f>IF(OR(ISNUMBER($G33),ISNUMBER($Q33)),(SIGN(N($G33)-N($Q33))+1)/2,"")</f>
        <v>0</v>
      </c>
      <c r="I33" s="352"/>
      <c r="K33" s="616" t="s">
        <v>430</v>
      </c>
      <c r="L33" s="617"/>
      <c r="M33" s="362">
        <v>1</v>
      </c>
      <c r="N33" s="361">
        <v>147</v>
      </c>
      <c r="O33" s="360">
        <v>60</v>
      </c>
      <c r="P33" s="360">
        <v>3</v>
      </c>
      <c r="Q33" s="359">
        <f>IF(AND(ISBLANK(N33),ISBLANK(O33)),"",N33+O33)</f>
        <v>207</v>
      </c>
      <c r="R33" s="358">
        <f>IF(ISNUMBER($H33),1-$H33,"")</f>
        <v>1</v>
      </c>
      <c r="S33" s="352"/>
    </row>
    <row r="34" spans="1:19" ht="12.95" customHeight="1">
      <c r="A34" s="618"/>
      <c r="B34" s="619"/>
      <c r="C34" s="357">
        <v>2</v>
      </c>
      <c r="D34" s="356">
        <v>149</v>
      </c>
      <c r="E34" s="355">
        <v>62</v>
      </c>
      <c r="F34" s="355">
        <v>5</v>
      </c>
      <c r="G34" s="354">
        <f>IF(AND(ISBLANK(D34),ISBLANK(E34)),"",D34+E34)</f>
        <v>211</v>
      </c>
      <c r="H34" s="353">
        <f>IF(OR(ISNUMBER($G34),ISNUMBER($Q34)),(SIGN(N($G34)-N($Q34))+1)/2,"")</f>
        <v>1</v>
      </c>
      <c r="I34" s="352"/>
      <c r="K34" s="618"/>
      <c r="L34" s="619"/>
      <c r="M34" s="357">
        <v>2</v>
      </c>
      <c r="N34" s="356">
        <v>130</v>
      </c>
      <c r="O34" s="355">
        <v>63</v>
      </c>
      <c r="P34" s="355">
        <v>3</v>
      </c>
      <c r="Q34" s="354">
        <f>IF(AND(ISBLANK(N34),ISBLANK(O34)),"",N34+O34)</f>
        <v>193</v>
      </c>
      <c r="R34" s="353">
        <f>IF(ISNUMBER($H34),1-$H34,"")</f>
        <v>0</v>
      </c>
      <c r="S34" s="352"/>
    </row>
    <row r="35" spans="1:19" ht="12.95" customHeight="1" thickBot="1">
      <c r="A35" s="620" t="s">
        <v>163</v>
      </c>
      <c r="B35" s="621"/>
      <c r="C35" s="357">
        <v>3</v>
      </c>
      <c r="D35" s="356"/>
      <c r="E35" s="355"/>
      <c r="F35" s="355"/>
      <c r="G35" s="354" t="str">
        <f>IF(AND(ISBLANK(D35),ISBLANK(E35)),"",D35+E35)</f>
        <v/>
      </c>
      <c r="H35" s="353" t="str">
        <f>IF(OR(ISNUMBER($G35),ISNUMBER($Q35)),(SIGN(N($G35)-N($Q35))+1)/2,"")</f>
        <v/>
      </c>
      <c r="I35" s="352"/>
      <c r="K35" s="620" t="s">
        <v>207</v>
      </c>
      <c r="L35" s="621"/>
      <c r="M35" s="357">
        <v>3</v>
      </c>
      <c r="N35" s="356"/>
      <c r="O35" s="355"/>
      <c r="P35" s="355"/>
      <c r="Q35" s="354" t="str">
        <f>IF(AND(ISBLANK(N35),ISBLANK(O35)),"",N35+O35)</f>
        <v/>
      </c>
      <c r="R35" s="353" t="str">
        <f>IF(ISNUMBER($H35),1-$H35,"")</f>
        <v/>
      </c>
      <c r="S35" s="352"/>
    </row>
    <row r="36" spans="1:19" ht="12.95" customHeight="1">
      <c r="A36" s="622"/>
      <c r="B36" s="623"/>
      <c r="C36" s="351">
        <v>4</v>
      </c>
      <c r="D36" s="350"/>
      <c r="E36" s="349"/>
      <c r="F36" s="349"/>
      <c r="G36" s="348" t="str">
        <f>IF(AND(ISBLANK(D36),ISBLANK(E36)),"",D36+E36)</f>
        <v/>
      </c>
      <c r="H36" s="347" t="str">
        <f>IF(OR(ISNUMBER($G36),ISNUMBER($Q36)),(SIGN(N($G36)-N($Q36))+1)/2,"")</f>
        <v/>
      </c>
      <c r="I36" s="614">
        <f>IF(ISNUMBER(H37),(SIGN(1000*($H37-$R37)+$G37-$Q37)+1)/2,"")</f>
        <v>1</v>
      </c>
      <c r="K36" s="622"/>
      <c r="L36" s="623"/>
      <c r="M36" s="351">
        <v>4</v>
      </c>
      <c r="N36" s="350"/>
      <c r="O36" s="349"/>
      <c r="P36" s="349"/>
      <c r="Q36" s="348" t="str">
        <f>IF(AND(ISBLANK(N36),ISBLANK(O36)),"",N36+O36)</f>
        <v/>
      </c>
      <c r="R36" s="347" t="str">
        <f>IF(ISNUMBER($H36),1-$H36,"")</f>
        <v/>
      </c>
      <c r="S36" s="614">
        <f>IF(ISNUMBER($I36),1-$I36,"")</f>
        <v>0</v>
      </c>
    </row>
    <row r="37" spans="1:19" ht="15.95" customHeight="1" thickBot="1">
      <c r="A37" s="624">
        <v>10871</v>
      </c>
      <c r="B37" s="625"/>
      <c r="C37" s="346" t="s">
        <v>18</v>
      </c>
      <c r="D37" s="343">
        <f>IF(ISNUMBER($G37),SUM(D33:D36),"")</f>
        <v>288</v>
      </c>
      <c r="E37" s="345">
        <f>IF(ISNUMBER($G37),SUM(E33:E36),"")</f>
        <v>125</v>
      </c>
      <c r="F37" s="345">
        <f>IF(ISNUMBER($G37),SUM(F33:F36),"")</f>
        <v>8</v>
      </c>
      <c r="G37" s="344">
        <f>IF(SUM($G33:$G36)+SUM($Q33:$Q36)&gt;0,SUM(G33:G36),"")</f>
        <v>413</v>
      </c>
      <c r="H37" s="343">
        <f>IF(ISNUMBER($G37),SUM(H33:H36),"")</f>
        <v>1</v>
      </c>
      <c r="I37" s="615"/>
      <c r="K37" s="624">
        <v>15542</v>
      </c>
      <c r="L37" s="625"/>
      <c r="M37" s="346" t="s">
        <v>18</v>
      </c>
      <c r="N37" s="343">
        <f>IF(ISNUMBER($G37),SUM(N33:N36),"")</f>
        <v>277</v>
      </c>
      <c r="O37" s="345">
        <f>IF(ISNUMBER($G37),SUM(O33:O36),"")</f>
        <v>123</v>
      </c>
      <c r="P37" s="345">
        <f>IF(ISNUMBER($G37),SUM(P33:P36),"")</f>
        <v>6</v>
      </c>
      <c r="Q37" s="344">
        <f>IF(SUM($G33:$G36)+SUM($Q33:$Q36)&gt;0,SUM(Q33:Q36),"")</f>
        <v>400</v>
      </c>
      <c r="R37" s="343">
        <f>IF(ISNUMBER($G37),SUM(R33:R36),"")</f>
        <v>1</v>
      </c>
      <c r="S37" s="615"/>
    </row>
    <row r="38" spans="1:19" ht="5.0999999999999996" customHeight="1" thickBot="1"/>
    <row r="39" spans="1:19" ht="20.100000000000001" customHeight="1" thickBot="1">
      <c r="A39" s="342"/>
      <c r="B39" s="341"/>
      <c r="C39" s="340" t="s">
        <v>45</v>
      </c>
      <c r="D39" s="339">
        <f>IF(ISNUMBER($G39),SUM(D12,D17,D22,D27,D32,D37),"")</f>
        <v>1697</v>
      </c>
      <c r="E39" s="338">
        <f>IF(ISNUMBER($G39),SUM(E12,E17,E22,E27,E32,E37),"")</f>
        <v>712</v>
      </c>
      <c r="F39" s="338">
        <f>IF(ISNUMBER($G39),SUM(F12,F17,F22,F27,F32,F37),"")</f>
        <v>48</v>
      </c>
      <c r="G39" s="337">
        <f>IF(SUM($G$8:$G$37)+SUM($Q$8:$Q$37)&gt;0,SUM(G12,G17,G22,G27,G32,G37),"")</f>
        <v>2409</v>
      </c>
      <c r="H39" s="336">
        <f>IF(SUM($G$8:$G$37)+SUM($Q$8:$Q$37)&gt;0,SUM(H12,H17,H22,H27,H32,H37),"")</f>
        <v>10</v>
      </c>
      <c r="I39" s="335">
        <f>IF(ISNUMBER($G39),(SIGN($G39-$Q39)+1)/IF(COUNT(I$11,I$16,I$21,I$26,I$31,I$36)&gt;3,1,2),"")</f>
        <v>2</v>
      </c>
      <c r="K39" s="342"/>
      <c r="L39" s="341"/>
      <c r="M39" s="340" t="s">
        <v>45</v>
      </c>
      <c r="N39" s="339">
        <f>IF(ISNUMBER($G39),SUM(N12,N17,N22,N27,N32,N37),"")</f>
        <v>1562</v>
      </c>
      <c r="O39" s="338">
        <f>IF(ISNUMBER($G39),SUM(O12,O17,O22,O27,O32,O37),"")</f>
        <v>636</v>
      </c>
      <c r="P39" s="338">
        <f>IF(ISNUMBER($G39),SUM(P12,P17,P22,P27,P32,P37),"")</f>
        <v>81</v>
      </c>
      <c r="Q39" s="337">
        <f>IF(SUM($G$8:$G$37)+SUM($Q$8:$Q$37)&gt;0,SUM(Q12,Q17,Q22,Q27,Q32,Q37),"")</f>
        <v>2198</v>
      </c>
      <c r="R39" s="336">
        <f>IF(SUM($G$8:$G$37)+SUM($Q$8:$Q$37)&gt;0,SUM(R12,R17,R22,R27,R32,R37),"")</f>
        <v>2</v>
      </c>
      <c r="S39" s="335">
        <f>IF(ISNUMBER($I39),IF(COUNT(S$11,S$16,S$21,S$26,S$31,S$36)&gt;3,2,1)-$I39,"")</f>
        <v>0</v>
      </c>
    </row>
    <row r="40" spans="1:19" ht="5.0999999999999996" customHeight="1" thickBot="1"/>
    <row r="41" spans="1:19" ht="18" customHeight="1" thickBot="1">
      <c r="A41" s="310"/>
      <c r="B41" s="332" t="s">
        <v>46</v>
      </c>
      <c r="C41" s="663" t="s">
        <v>429</v>
      </c>
      <c r="D41" s="663"/>
      <c r="E41" s="663"/>
      <c r="G41" s="647" t="s">
        <v>48</v>
      </c>
      <c r="H41" s="647"/>
      <c r="I41" s="334">
        <f>IF(ISNUMBER(I$39),SUM(I11,I16,I21,I26,I31,I36,I39),"")</f>
        <v>8</v>
      </c>
      <c r="K41" s="310"/>
      <c r="L41" s="332" t="s">
        <v>46</v>
      </c>
      <c r="M41" s="663" t="s">
        <v>428</v>
      </c>
      <c r="N41" s="663"/>
      <c r="O41" s="663"/>
      <c r="Q41" s="647" t="s">
        <v>48</v>
      </c>
      <c r="R41" s="647"/>
      <c r="S41" s="334">
        <f>IF(ISNUMBER(S$39),SUM(S11,S16,S21,S26,S31,S36,S39),"")</f>
        <v>0</v>
      </c>
    </row>
    <row r="42" spans="1:19" ht="18" customHeight="1">
      <c r="A42" s="310"/>
      <c r="B42" s="332" t="s">
        <v>50</v>
      </c>
      <c r="C42" s="662"/>
      <c r="D42" s="662"/>
      <c r="E42" s="662"/>
      <c r="G42" s="333"/>
      <c r="H42" s="333"/>
      <c r="I42" s="333"/>
      <c r="K42" s="310"/>
      <c r="L42" s="332" t="s">
        <v>50</v>
      </c>
      <c r="M42" s="662"/>
      <c r="N42" s="662"/>
      <c r="O42" s="662"/>
      <c r="Q42" s="333"/>
      <c r="R42" s="333"/>
      <c r="S42" s="333"/>
    </row>
    <row r="43" spans="1:19" ht="20.100000000000001" customHeight="1">
      <c r="A43" s="332" t="s">
        <v>51</v>
      </c>
      <c r="B43" s="332" t="s">
        <v>52</v>
      </c>
      <c r="C43" s="648"/>
      <c r="D43" s="648"/>
      <c r="E43" s="648"/>
      <c r="F43" s="648"/>
      <c r="G43" s="648"/>
      <c r="H43" s="648"/>
      <c r="I43" s="332"/>
      <c r="J43" s="332"/>
      <c r="K43" s="332" t="s">
        <v>53</v>
      </c>
      <c r="L43" s="648"/>
      <c r="M43" s="648"/>
      <c r="O43" s="332" t="s">
        <v>50</v>
      </c>
      <c r="P43" s="648"/>
      <c r="Q43" s="648"/>
      <c r="R43" s="648"/>
      <c r="S43" s="648"/>
    </row>
    <row r="44" spans="1:19" ht="9.9499999999999993" customHeight="1">
      <c r="E44" s="310"/>
      <c r="H44" s="310"/>
    </row>
    <row r="45" spans="1:19" ht="30" customHeight="1">
      <c r="A45" s="331" t="str">
        <f>"Technické podmínky utkání:   " &amp; $B$3 &amp; IF(ISBLANK($B$3),""," – ") &amp; $L$3</f>
        <v xml:space="preserve">Technické podmínky utkání:   KK Konstruktiva Praha E – TJ ZENTIVA Praha </v>
      </c>
    </row>
    <row r="46" spans="1:19" ht="20.100000000000001" customHeight="1">
      <c r="B46" s="369" t="s">
        <v>54</v>
      </c>
      <c r="C46" s="656" t="s">
        <v>406</v>
      </c>
      <c r="D46" s="656"/>
      <c r="I46" s="369" t="s">
        <v>56</v>
      </c>
      <c r="J46" s="656">
        <v>0</v>
      </c>
      <c r="K46" s="656"/>
    </row>
    <row r="47" spans="1:19" ht="20.100000000000001" customHeight="1">
      <c r="B47" s="369" t="s">
        <v>57</v>
      </c>
      <c r="C47" s="657" t="s">
        <v>427</v>
      </c>
      <c r="D47" s="657"/>
      <c r="I47" s="369" t="s">
        <v>59</v>
      </c>
      <c r="J47" s="657">
        <v>2</v>
      </c>
      <c r="K47" s="657"/>
      <c r="P47" s="369" t="s">
        <v>60</v>
      </c>
      <c r="Q47" s="652" t="s">
        <v>61</v>
      </c>
      <c r="R47" s="652"/>
      <c r="S47" s="652"/>
    </row>
    <row r="48" spans="1:19" ht="9.9499999999999993" customHeight="1"/>
    <row r="49" spans="1:19" ht="15" customHeight="1">
      <c r="A49" s="649" t="s">
        <v>62</v>
      </c>
      <c r="B49" s="650"/>
      <c r="C49" s="650"/>
      <c r="D49" s="650"/>
      <c r="E49" s="650"/>
      <c r="F49" s="650"/>
      <c r="G49" s="650"/>
      <c r="H49" s="650"/>
      <c r="I49" s="650"/>
      <c r="J49" s="650"/>
      <c r="K49" s="650"/>
      <c r="L49" s="650"/>
      <c r="M49" s="650"/>
      <c r="N49" s="650"/>
      <c r="O49" s="650"/>
      <c r="P49" s="650"/>
      <c r="Q49" s="650"/>
      <c r="R49" s="650"/>
      <c r="S49" s="651"/>
    </row>
    <row r="50" spans="1:19" ht="81" customHeight="1">
      <c r="A50" s="653"/>
      <c r="B50" s="654"/>
      <c r="C50" s="654"/>
      <c r="D50" s="654"/>
      <c r="E50" s="654"/>
      <c r="F50" s="654"/>
      <c r="G50" s="654"/>
      <c r="H50" s="654"/>
      <c r="I50" s="654"/>
      <c r="J50" s="654"/>
      <c r="K50" s="654"/>
      <c r="L50" s="654"/>
      <c r="M50" s="654"/>
      <c r="N50" s="654"/>
      <c r="O50" s="654"/>
      <c r="P50" s="654"/>
      <c r="Q50" s="654"/>
      <c r="R50" s="654"/>
      <c r="S50" s="655"/>
    </row>
    <row r="51" spans="1:19" ht="5.0999999999999996" customHeight="1"/>
    <row r="52" spans="1:19" ht="15" customHeight="1">
      <c r="A52" s="649" t="s">
        <v>63</v>
      </c>
      <c r="B52" s="650"/>
      <c r="C52" s="650"/>
      <c r="D52" s="650"/>
      <c r="E52" s="650"/>
      <c r="F52" s="650"/>
      <c r="G52" s="650"/>
      <c r="H52" s="650"/>
      <c r="I52" s="650"/>
      <c r="J52" s="650"/>
      <c r="K52" s="650"/>
      <c r="L52" s="650"/>
      <c r="M52" s="650"/>
      <c r="N52" s="650"/>
      <c r="O52" s="650"/>
      <c r="P52" s="650"/>
      <c r="Q52" s="650"/>
      <c r="R52" s="650"/>
      <c r="S52" s="651"/>
    </row>
    <row r="53" spans="1:19" ht="6" customHeight="1">
      <c r="A53" s="329"/>
      <c r="B53" s="310"/>
      <c r="C53" s="310"/>
      <c r="D53" s="310"/>
      <c r="E53" s="310"/>
      <c r="F53" s="310"/>
      <c r="G53" s="310"/>
      <c r="H53" s="310"/>
      <c r="I53" s="310"/>
      <c r="J53" s="310"/>
      <c r="K53" s="310"/>
      <c r="L53" s="310"/>
      <c r="M53" s="310"/>
      <c r="N53" s="310"/>
      <c r="O53" s="310"/>
      <c r="P53" s="310"/>
      <c r="Q53" s="310"/>
      <c r="R53" s="310"/>
      <c r="S53" s="326"/>
    </row>
    <row r="54" spans="1:19" ht="21" customHeight="1">
      <c r="A54" s="328" t="s">
        <v>6</v>
      </c>
      <c r="B54" s="310"/>
      <c r="C54" s="310"/>
      <c r="D54" s="310"/>
      <c r="E54" s="310"/>
      <c r="F54" s="310"/>
      <c r="G54" s="310"/>
      <c r="H54" s="310"/>
      <c r="I54" s="310"/>
      <c r="J54" s="310"/>
      <c r="K54" s="327" t="s">
        <v>8</v>
      </c>
      <c r="L54" s="310"/>
      <c r="M54" s="310"/>
      <c r="N54" s="310"/>
      <c r="O54" s="310"/>
      <c r="P54" s="310"/>
      <c r="Q54" s="310"/>
      <c r="R54" s="310"/>
      <c r="S54" s="326"/>
    </row>
    <row r="55" spans="1:19" ht="21" customHeight="1">
      <c r="A55" s="325"/>
      <c r="B55" s="322" t="s">
        <v>64</v>
      </c>
      <c r="C55" s="321"/>
      <c r="D55" s="323"/>
      <c r="E55" s="322" t="s">
        <v>65</v>
      </c>
      <c r="F55" s="321"/>
      <c r="G55" s="321"/>
      <c r="H55" s="321"/>
      <c r="I55" s="323"/>
      <c r="J55" s="310"/>
      <c r="K55" s="324"/>
      <c r="L55" s="322" t="s">
        <v>64</v>
      </c>
      <c r="M55" s="321"/>
      <c r="N55" s="323"/>
      <c r="O55" s="322" t="s">
        <v>65</v>
      </c>
      <c r="P55" s="321"/>
      <c r="Q55" s="321"/>
      <c r="R55" s="321"/>
      <c r="S55" s="320"/>
    </row>
    <row r="56" spans="1:19" ht="21" customHeight="1">
      <c r="A56" s="319" t="s">
        <v>66</v>
      </c>
      <c r="B56" s="315" t="s">
        <v>67</v>
      </c>
      <c r="C56" s="317"/>
      <c r="D56" s="316" t="s">
        <v>68</v>
      </c>
      <c r="E56" s="315" t="s">
        <v>67</v>
      </c>
      <c r="F56" s="314"/>
      <c r="G56" s="314"/>
      <c r="H56" s="313"/>
      <c r="I56" s="316" t="s">
        <v>68</v>
      </c>
      <c r="J56" s="310"/>
      <c r="K56" s="318" t="s">
        <v>66</v>
      </c>
      <c r="L56" s="315" t="s">
        <v>67</v>
      </c>
      <c r="M56" s="317"/>
      <c r="N56" s="316" t="s">
        <v>68</v>
      </c>
      <c r="O56" s="315" t="s">
        <v>67</v>
      </c>
      <c r="P56" s="314"/>
      <c r="Q56" s="314"/>
      <c r="R56" s="313"/>
      <c r="S56" s="312" t="s">
        <v>68</v>
      </c>
    </row>
    <row r="57" spans="1:19" ht="21" customHeight="1">
      <c r="A57" s="311">
        <v>51</v>
      </c>
      <c r="B57" s="659" t="s">
        <v>426</v>
      </c>
      <c r="C57" s="661"/>
      <c r="D57" s="308">
        <v>25453</v>
      </c>
      <c r="E57" s="659" t="s">
        <v>425</v>
      </c>
      <c r="F57" s="660"/>
      <c r="G57" s="660"/>
      <c r="H57" s="661"/>
      <c r="I57" s="308">
        <v>853</v>
      </c>
      <c r="J57" s="310"/>
      <c r="K57" s="309"/>
      <c r="L57" s="659"/>
      <c r="M57" s="661"/>
      <c r="N57" s="308"/>
      <c r="O57" s="659"/>
      <c r="P57" s="660"/>
      <c r="Q57" s="660"/>
      <c r="R57" s="661"/>
      <c r="S57" s="307"/>
    </row>
    <row r="58" spans="1:19" ht="21" customHeight="1">
      <c r="A58" s="311"/>
      <c r="B58" s="659"/>
      <c r="C58" s="661"/>
      <c r="D58" s="308"/>
      <c r="E58" s="659"/>
      <c r="F58" s="660"/>
      <c r="G58" s="660"/>
      <c r="H58" s="661"/>
      <c r="I58" s="308"/>
      <c r="J58" s="310"/>
      <c r="K58" s="309"/>
      <c r="L58" s="659"/>
      <c r="M58" s="661"/>
      <c r="N58" s="308"/>
      <c r="O58" s="659"/>
      <c r="P58" s="660"/>
      <c r="Q58" s="660"/>
      <c r="R58" s="661"/>
      <c r="S58" s="307"/>
    </row>
    <row r="59" spans="1:19" ht="12" customHeight="1">
      <c r="A59" s="306"/>
      <c r="B59" s="305"/>
      <c r="C59" s="305"/>
      <c r="D59" s="305"/>
      <c r="E59" s="305"/>
      <c r="F59" s="305"/>
      <c r="G59" s="305"/>
      <c r="H59" s="305"/>
      <c r="I59" s="305"/>
      <c r="J59" s="305"/>
      <c r="K59" s="305"/>
      <c r="L59" s="305"/>
      <c r="M59" s="305"/>
      <c r="N59" s="305"/>
      <c r="O59" s="305"/>
      <c r="P59" s="305"/>
      <c r="Q59" s="305"/>
      <c r="R59" s="305"/>
      <c r="S59" s="304"/>
    </row>
    <row r="60" spans="1:19" ht="5.0999999999999996" customHeight="1"/>
    <row r="61" spans="1:19" ht="15" customHeight="1">
      <c r="A61" s="649" t="s">
        <v>69</v>
      </c>
      <c r="B61" s="650"/>
      <c r="C61" s="650"/>
      <c r="D61" s="650"/>
      <c r="E61" s="650"/>
      <c r="F61" s="650"/>
      <c r="G61" s="650"/>
      <c r="H61" s="650"/>
      <c r="I61" s="650"/>
      <c r="J61" s="650"/>
      <c r="K61" s="650"/>
      <c r="L61" s="650"/>
      <c r="M61" s="650"/>
      <c r="N61" s="650"/>
      <c r="O61" s="650"/>
      <c r="P61" s="650"/>
      <c r="Q61" s="650"/>
      <c r="R61" s="650"/>
      <c r="S61" s="651"/>
    </row>
    <row r="62" spans="1:19" ht="81" customHeight="1">
      <c r="A62" s="653"/>
      <c r="B62" s="654"/>
      <c r="C62" s="654"/>
      <c r="D62" s="654"/>
      <c r="E62" s="654"/>
      <c r="F62" s="654"/>
      <c r="G62" s="654"/>
      <c r="H62" s="654"/>
      <c r="I62" s="654"/>
      <c r="J62" s="654"/>
      <c r="K62" s="654"/>
      <c r="L62" s="654"/>
      <c r="M62" s="654"/>
      <c r="N62" s="654"/>
      <c r="O62" s="654"/>
      <c r="P62" s="654"/>
      <c r="Q62" s="654"/>
      <c r="R62" s="654"/>
      <c r="S62" s="655"/>
    </row>
    <row r="63" spans="1:19" ht="5.0999999999999996" customHeight="1"/>
    <row r="64" spans="1:19" ht="15" customHeight="1">
      <c r="A64" s="649" t="s">
        <v>70</v>
      </c>
      <c r="B64" s="650"/>
      <c r="C64" s="650"/>
      <c r="D64" s="650"/>
      <c r="E64" s="650"/>
      <c r="F64" s="650"/>
      <c r="G64" s="650"/>
      <c r="H64" s="650"/>
      <c r="I64" s="650"/>
      <c r="J64" s="650"/>
      <c r="K64" s="650"/>
      <c r="L64" s="650"/>
      <c r="M64" s="650"/>
      <c r="N64" s="650"/>
      <c r="O64" s="650"/>
      <c r="P64" s="650"/>
      <c r="Q64" s="650"/>
      <c r="R64" s="650"/>
      <c r="S64" s="651"/>
    </row>
    <row r="65" spans="1:19" ht="81" customHeight="1">
      <c r="A65" s="653"/>
      <c r="B65" s="654"/>
      <c r="C65" s="654"/>
      <c r="D65" s="654"/>
      <c r="E65" s="654"/>
      <c r="F65" s="654"/>
      <c r="G65" s="654"/>
      <c r="H65" s="654"/>
      <c r="I65" s="654"/>
      <c r="J65" s="654"/>
      <c r="K65" s="654"/>
      <c r="L65" s="654"/>
      <c r="M65" s="654"/>
      <c r="N65" s="654"/>
      <c r="O65" s="654"/>
      <c r="P65" s="654"/>
      <c r="Q65" s="654"/>
      <c r="R65" s="654"/>
      <c r="S65" s="655"/>
    </row>
    <row r="66" spans="1:19" ht="30" customHeight="1">
      <c r="A66" s="303"/>
      <c r="B66" s="302" t="s">
        <v>71</v>
      </c>
      <c r="C66" s="658" t="s">
        <v>424</v>
      </c>
      <c r="D66" s="658"/>
      <c r="E66" s="658"/>
      <c r="F66" s="658"/>
      <c r="G66" s="658"/>
      <c r="H66" s="658"/>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7.xml><?xml version="1.0" encoding="utf-8"?>
<worksheet xmlns="http://schemas.openxmlformats.org/spreadsheetml/2006/main" xmlns:r="http://schemas.openxmlformats.org/officeDocument/2006/relationships">
  <sheetPr>
    <tabColor theme="5" tint="0.79998168889431442"/>
    <pageSetUpPr fitToPage="1"/>
  </sheetPr>
  <dimension ref="A1:T66"/>
  <sheetViews>
    <sheetView showGridLines="0" showRowColHeaders="0" workbookViewId="0">
      <selection activeCell="P43" sqref="P43:S43"/>
    </sheetView>
  </sheetViews>
  <sheetFormatPr defaultRowHeight="12.75"/>
  <cols>
    <col min="1" max="1" width="10.7109375" style="301" customWidth="1"/>
    <col min="2" max="2" width="15.7109375" style="301" customWidth="1"/>
    <col min="3" max="3" width="5.7109375" style="301" customWidth="1"/>
    <col min="4" max="5" width="6.7109375" style="301" customWidth="1"/>
    <col min="6" max="6" width="4.7109375" style="301" customWidth="1"/>
    <col min="7" max="7" width="6.7109375" style="301" customWidth="1"/>
    <col min="8" max="8" width="6.28515625" style="301" customWidth="1"/>
    <col min="9" max="9" width="6.7109375" style="301" customWidth="1"/>
    <col min="10" max="10" width="1.7109375" style="301" customWidth="1"/>
    <col min="11" max="11" width="10.7109375" style="301" customWidth="1"/>
    <col min="12" max="12" width="15.7109375" style="301" customWidth="1"/>
    <col min="13" max="13" width="5.7109375" style="301" customWidth="1"/>
    <col min="14" max="15" width="6.7109375" style="301" customWidth="1"/>
    <col min="16" max="16" width="4.7109375" style="301" customWidth="1"/>
    <col min="17" max="17" width="6.7109375" style="301" customWidth="1"/>
    <col min="18" max="18" width="6.28515625" style="301" customWidth="1"/>
    <col min="19" max="19" width="6.7109375" style="301" customWidth="1"/>
    <col min="20" max="20" width="9.140625" style="301" customWidth="1"/>
    <col min="21" max="16384" width="9.140625" style="300"/>
  </cols>
  <sheetData>
    <row r="1" spans="1:19" ht="26.25" customHeight="1">
      <c r="B1" s="644" t="s">
        <v>0</v>
      </c>
      <c r="C1" s="644"/>
      <c r="D1" s="646" t="s">
        <v>1</v>
      </c>
      <c r="E1" s="646"/>
      <c r="F1" s="646"/>
      <c r="G1" s="646"/>
      <c r="H1" s="646"/>
      <c r="I1" s="646"/>
      <c r="K1" s="370" t="s">
        <v>2</v>
      </c>
      <c r="L1" s="640" t="s">
        <v>90</v>
      </c>
      <c r="M1" s="640"/>
      <c r="N1" s="640"/>
      <c r="O1" s="641" t="s">
        <v>4</v>
      </c>
      <c r="P1" s="641"/>
      <c r="Q1" s="642" t="s">
        <v>463</v>
      </c>
      <c r="R1" s="643"/>
      <c r="S1" s="643"/>
    </row>
    <row r="2" spans="1:19" ht="6" customHeight="1" thickBot="1">
      <c r="B2" s="645"/>
      <c r="C2" s="645"/>
    </row>
    <row r="3" spans="1:19" ht="20.100000000000001" customHeight="1" thickBot="1">
      <c r="A3" s="368" t="s">
        <v>6</v>
      </c>
      <c r="B3" s="637" t="s">
        <v>92</v>
      </c>
      <c r="C3" s="638"/>
      <c r="D3" s="638"/>
      <c r="E3" s="638"/>
      <c r="F3" s="638"/>
      <c r="G3" s="638"/>
      <c r="H3" s="638"/>
      <c r="I3" s="639"/>
      <c r="K3" s="368" t="s">
        <v>8</v>
      </c>
      <c r="L3" s="637" t="s">
        <v>462</v>
      </c>
      <c r="M3" s="638"/>
      <c r="N3" s="638"/>
      <c r="O3" s="638"/>
      <c r="P3" s="638"/>
      <c r="Q3" s="638"/>
      <c r="R3" s="638"/>
      <c r="S3" s="639"/>
    </row>
    <row r="4" spans="1:19" ht="5.0999999999999996" customHeight="1" thickBot="1"/>
    <row r="5" spans="1:19" ht="12.95" customHeight="1">
      <c r="A5" s="630" t="s">
        <v>10</v>
      </c>
      <c r="B5" s="631"/>
      <c r="C5" s="628" t="s">
        <v>11</v>
      </c>
      <c r="D5" s="634" t="s">
        <v>12</v>
      </c>
      <c r="E5" s="635"/>
      <c r="F5" s="635"/>
      <c r="G5" s="636"/>
      <c r="H5" s="626" t="s">
        <v>13</v>
      </c>
      <c r="I5" s="627"/>
      <c r="K5" s="630" t="s">
        <v>10</v>
      </c>
      <c r="L5" s="631"/>
      <c r="M5" s="628" t="s">
        <v>11</v>
      </c>
      <c r="N5" s="634" t="s">
        <v>12</v>
      </c>
      <c r="O5" s="635"/>
      <c r="P5" s="635"/>
      <c r="Q5" s="636"/>
      <c r="R5" s="626" t="s">
        <v>13</v>
      </c>
      <c r="S5" s="627"/>
    </row>
    <row r="6" spans="1:19" ht="12.95" customHeight="1" thickBot="1">
      <c r="A6" s="632" t="s">
        <v>14</v>
      </c>
      <c r="B6" s="633"/>
      <c r="C6" s="629"/>
      <c r="D6" s="367" t="s">
        <v>15</v>
      </c>
      <c r="E6" s="366" t="s">
        <v>16</v>
      </c>
      <c r="F6" s="366" t="s">
        <v>17</v>
      </c>
      <c r="G6" s="365" t="s">
        <v>18</v>
      </c>
      <c r="H6" s="364" t="s">
        <v>19</v>
      </c>
      <c r="I6" s="363" t="s">
        <v>20</v>
      </c>
      <c r="K6" s="632" t="s">
        <v>14</v>
      </c>
      <c r="L6" s="633"/>
      <c r="M6" s="629"/>
      <c r="N6" s="367" t="s">
        <v>15</v>
      </c>
      <c r="O6" s="366" t="s">
        <v>16</v>
      </c>
      <c r="P6" s="366" t="s">
        <v>17</v>
      </c>
      <c r="Q6" s="365" t="s">
        <v>18</v>
      </c>
      <c r="R6" s="364" t="s">
        <v>19</v>
      </c>
      <c r="S6" s="363" t="s">
        <v>20</v>
      </c>
    </row>
    <row r="7" spans="1:19" ht="5.0999999999999996" customHeight="1" thickBot="1"/>
    <row r="8" spans="1:19" ht="12.95" customHeight="1">
      <c r="A8" s="616" t="s">
        <v>461</v>
      </c>
      <c r="B8" s="617"/>
      <c r="C8" s="362">
        <v>1</v>
      </c>
      <c r="D8" s="361">
        <v>113</v>
      </c>
      <c r="E8" s="360">
        <v>60</v>
      </c>
      <c r="F8" s="360">
        <v>5</v>
      </c>
      <c r="G8" s="359">
        <f>IF(AND(ISBLANK(D8),ISBLANK(E8)),"",D8+E8)</f>
        <v>173</v>
      </c>
      <c r="H8" s="358">
        <f>IF(OR(ISNUMBER($G8),ISNUMBER($Q8)),(SIGN(N($G8)-N($Q8))+1)/2,"")</f>
        <v>0.5</v>
      </c>
      <c r="I8" s="352"/>
      <c r="K8" s="616" t="s">
        <v>460</v>
      </c>
      <c r="L8" s="617"/>
      <c r="M8" s="362">
        <v>1</v>
      </c>
      <c r="N8" s="361">
        <v>130</v>
      </c>
      <c r="O8" s="360">
        <v>43</v>
      </c>
      <c r="P8" s="360">
        <v>8</v>
      </c>
      <c r="Q8" s="359">
        <f>IF(AND(ISBLANK(N8),ISBLANK(O8)),"",N8+O8)</f>
        <v>173</v>
      </c>
      <c r="R8" s="358">
        <f>IF(ISNUMBER($H8),1-$H8,"")</f>
        <v>0.5</v>
      </c>
      <c r="S8" s="352"/>
    </row>
    <row r="9" spans="1:19" ht="12.95" customHeight="1">
      <c r="A9" s="618"/>
      <c r="B9" s="619"/>
      <c r="C9" s="357">
        <v>2</v>
      </c>
      <c r="D9" s="356">
        <v>136</v>
      </c>
      <c r="E9" s="355">
        <v>70</v>
      </c>
      <c r="F9" s="355">
        <v>2</v>
      </c>
      <c r="G9" s="354">
        <f>IF(AND(ISBLANK(D9),ISBLANK(E9)),"",D9+E9)</f>
        <v>206</v>
      </c>
      <c r="H9" s="353">
        <f>IF(OR(ISNUMBER($G9),ISNUMBER($Q9)),(SIGN(N($G9)-N($Q9))+1)/2,"")</f>
        <v>1</v>
      </c>
      <c r="I9" s="352"/>
      <c r="K9" s="618"/>
      <c r="L9" s="619"/>
      <c r="M9" s="357">
        <v>2</v>
      </c>
      <c r="N9" s="356">
        <v>135</v>
      </c>
      <c r="O9" s="355">
        <v>42</v>
      </c>
      <c r="P9" s="355">
        <v>11</v>
      </c>
      <c r="Q9" s="354">
        <f>IF(AND(ISBLANK(N9),ISBLANK(O9)),"",N9+O9)</f>
        <v>177</v>
      </c>
      <c r="R9" s="353">
        <f>IF(ISNUMBER($H9),1-$H9,"")</f>
        <v>0</v>
      </c>
      <c r="S9" s="352"/>
    </row>
    <row r="10" spans="1:19" ht="12.95" customHeight="1" thickBot="1">
      <c r="A10" s="620" t="s">
        <v>180</v>
      </c>
      <c r="B10" s="621"/>
      <c r="C10" s="357">
        <v>3</v>
      </c>
      <c r="D10" s="356"/>
      <c r="E10" s="355"/>
      <c r="F10" s="355"/>
      <c r="G10" s="354" t="str">
        <f>IF(AND(ISBLANK(D10),ISBLANK(E10)),"",D10+E10)</f>
        <v/>
      </c>
      <c r="H10" s="353" t="str">
        <f>IF(OR(ISNUMBER($G10),ISNUMBER($Q10)),(SIGN(N($G10)-N($Q10))+1)/2,"")</f>
        <v/>
      </c>
      <c r="I10" s="352"/>
      <c r="K10" s="620" t="s">
        <v>148</v>
      </c>
      <c r="L10" s="621"/>
      <c r="M10" s="357">
        <v>3</v>
      </c>
      <c r="N10" s="356"/>
      <c r="O10" s="355"/>
      <c r="P10" s="355"/>
      <c r="Q10" s="354" t="str">
        <f>IF(AND(ISBLANK(N10),ISBLANK(O10)),"",N10+O10)</f>
        <v/>
      </c>
      <c r="R10" s="353" t="str">
        <f>IF(ISNUMBER($H10),1-$H10,"")</f>
        <v/>
      </c>
      <c r="S10" s="352"/>
    </row>
    <row r="11" spans="1:19" ht="12.95" customHeight="1">
      <c r="A11" s="622"/>
      <c r="B11" s="623"/>
      <c r="C11" s="351">
        <v>4</v>
      </c>
      <c r="D11" s="350"/>
      <c r="E11" s="349"/>
      <c r="F11" s="349"/>
      <c r="G11" s="348" t="str">
        <f>IF(AND(ISBLANK(D11),ISBLANK(E11)),"",D11+E11)</f>
        <v/>
      </c>
      <c r="H11" s="347" t="str">
        <f>IF(OR(ISNUMBER($G11),ISNUMBER($Q11)),(SIGN(N($G11)-N($Q11))+1)/2,"")</f>
        <v/>
      </c>
      <c r="I11" s="614">
        <f>IF(ISNUMBER(H12),(SIGN(1000*($H12-$R12)+$G12-$Q12)+1)/2,"")</f>
        <v>1</v>
      </c>
      <c r="K11" s="622"/>
      <c r="L11" s="623"/>
      <c r="M11" s="351">
        <v>4</v>
      </c>
      <c r="N11" s="350"/>
      <c r="O11" s="349"/>
      <c r="P11" s="349"/>
      <c r="Q11" s="348" t="str">
        <f>IF(AND(ISBLANK(N11),ISBLANK(O11)),"",N11+O11)</f>
        <v/>
      </c>
      <c r="R11" s="347" t="str">
        <f>IF(ISNUMBER($H11),1-$H11,"")</f>
        <v/>
      </c>
      <c r="S11" s="614">
        <f>IF(ISNUMBER($I11),1-$I11,"")</f>
        <v>0</v>
      </c>
    </row>
    <row r="12" spans="1:19" ht="15.95" customHeight="1" thickBot="1">
      <c r="A12" s="624">
        <v>25485</v>
      </c>
      <c r="B12" s="625"/>
      <c r="C12" s="346" t="s">
        <v>18</v>
      </c>
      <c r="D12" s="343">
        <f>IF(ISNUMBER($G12),SUM(D8:D11),"")</f>
        <v>249</v>
      </c>
      <c r="E12" s="345">
        <f>IF(ISNUMBER($G12),SUM(E8:E11),"")</f>
        <v>130</v>
      </c>
      <c r="F12" s="345">
        <f>IF(ISNUMBER($G12),SUM(F8:F11),"")</f>
        <v>7</v>
      </c>
      <c r="G12" s="344">
        <f>IF(SUM($G8:$G11)+SUM($Q8:$Q11)&gt;0,SUM(G8:G11),"")</f>
        <v>379</v>
      </c>
      <c r="H12" s="343">
        <f>IF(ISNUMBER($G12),SUM(H8:H11),"")</f>
        <v>1.5</v>
      </c>
      <c r="I12" s="615"/>
      <c r="K12" s="624">
        <v>20150</v>
      </c>
      <c r="L12" s="625"/>
      <c r="M12" s="346" t="s">
        <v>18</v>
      </c>
      <c r="N12" s="343">
        <f>IF(ISNUMBER($G12),SUM(N8:N11),"")</f>
        <v>265</v>
      </c>
      <c r="O12" s="345">
        <f>IF(ISNUMBER($G12),SUM(O8:O11),"")</f>
        <v>85</v>
      </c>
      <c r="P12" s="345">
        <f>IF(ISNUMBER($G12),SUM(P8:P11),"")</f>
        <v>19</v>
      </c>
      <c r="Q12" s="344">
        <f>IF(SUM($G8:$G11)+SUM($Q8:$Q11)&gt;0,SUM(Q8:Q11),"")</f>
        <v>350</v>
      </c>
      <c r="R12" s="343">
        <f>IF(ISNUMBER($G12),SUM(R8:R11),"")</f>
        <v>0.5</v>
      </c>
      <c r="S12" s="615"/>
    </row>
    <row r="13" spans="1:19" ht="12.95" customHeight="1">
      <c r="A13" s="616" t="s">
        <v>459</v>
      </c>
      <c r="B13" s="617"/>
      <c r="C13" s="362">
        <v>1</v>
      </c>
      <c r="D13" s="361">
        <v>137</v>
      </c>
      <c r="E13" s="360">
        <v>53</v>
      </c>
      <c r="F13" s="360">
        <v>1</v>
      </c>
      <c r="G13" s="359">
        <f>IF(AND(ISBLANK(D13),ISBLANK(E13)),"",D13+E13)</f>
        <v>190</v>
      </c>
      <c r="H13" s="358">
        <f>IF(OR(ISNUMBER($G13),ISNUMBER($Q13)),(SIGN(N($G13)-N($Q13))+1)/2,"")</f>
        <v>1</v>
      </c>
      <c r="I13" s="352"/>
      <c r="K13" s="616" t="s">
        <v>458</v>
      </c>
      <c r="L13" s="617"/>
      <c r="M13" s="362">
        <v>1</v>
      </c>
      <c r="N13" s="361">
        <v>136</v>
      </c>
      <c r="O13" s="360">
        <v>53</v>
      </c>
      <c r="P13" s="360">
        <v>5</v>
      </c>
      <c r="Q13" s="359">
        <f>IF(AND(ISBLANK(N13),ISBLANK(O13)),"",N13+O13)</f>
        <v>189</v>
      </c>
      <c r="R13" s="358">
        <f>IF(ISNUMBER($H13),1-$H13,"")</f>
        <v>0</v>
      </c>
      <c r="S13" s="352"/>
    </row>
    <row r="14" spans="1:19" ht="12.95" customHeight="1">
      <c r="A14" s="618"/>
      <c r="B14" s="619"/>
      <c r="C14" s="357">
        <v>2</v>
      </c>
      <c r="D14" s="356">
        <v>126</v>
      </c>
      <c r="E14" s="355">
        <v>70</v>
      </c>
      <c r="F14" s="355">
        <v>2</v>
      </c>
      <c r="G14" s="354">
        <f>IF(AND(ISBLANK(D14),ISBLANK(E14)),"",D14+E14)</f>
        <v>196</v>
      </c>
      <c r="H14" s="353">
        <f>IF(OR(ISNUMBER($G14),ISNUMBER($Q14)),(SIGN(N($G14)-N($Q14))+1)/2,"")</f>
        <v>0</v>
      </c>
      <c r="I14" s="352"/>
      <c r="K14" s="618"/>
      <c r="L14" s="619"/>
      <c r="M14" s="357">
        <v>2</v>
      </c>
      <c r="N14" s="356">
        <v>147</v>
      </c>
      <c r="O14" s="355">
        <v>50</v>
      </c>
      <c r="P14" s="355">
        <v>4</v>
      </c>
      <c r="Q14" s="354">
        <f>IF(AND(ISBLANK(N14),ISBLANK(O14)),"",N14+O14)</f>
        <v>197</v>
      </c>
      <c r="R14" s="353">
        <f>IF(ISNUMBER($H14),1-$H14,"")</f>
        <v>1</v>
      </c>
      <c r="S14" s="352"/>
    </row>
    <row r="15" spans="1:19" ht="12.95" customHeight="1" thickBot="1">
      <c r="A15" s="620" t="s">
        <v>174</v>
      </c>
      <c r="B15" s="621"/>
      <c r="C15" s="357">
        <v>3</v>
      </c>
      <c r="D15" s="356"/>
      <c r="E15" s="355"/>
      <c r="F15" s="355"/>
      <c r="G15" s="354" t="str">
        <f>IF(AND(ISBLANK(D15),ISBLANK(E15)),"",D15+E15)</f>
        <v/>
      </c>
      <c r="H15" s="353" t="str">
        <f>IF(OR(ISNUMBER($G15),ISNUMBER($Q15)),(SIGN(N($G15)-N($Q15))+1)/2,"")</f>
        <v/>
      </c>
      <c r="I15" s="352"/>
      <c r="K15" s="620" t="s">
        <v>40</v>
      </c>
      <c r="L15" s="621"/>
      <c r="M15" s="357">
        <v>3</v>
      </c>
      <c r="N15" s="356"/>
      <c r="O15" s="355"/>
      <c r="P15" s="355"/>
      <c r="Q15" s="354" t="str">
        <f>IF(AND(ISBLANK(N15),ISBLANK(O15)),"",N15+O15)</f>
        <v/>
      </c>
      <c r="R15" s="353" t="str">
        <f>IF(ISNUMBER($H15),1-$H15,"")</f>
        <v/>
      </c>
      <c r="S15" s="352"/>
    </row>
    <row r="16" spans="1:19" ht="12.95" customHeight="1">
      <c r="A16" s="622"/>
      <c r="B16" s="623"/>
      <c r="C16" s="351">
        <v>4</v>
      </c>
      <c r="D16" s="350"/>
      <c r="E16" s="349"/>
      <c r="F16" s="349"/>
      <c r="G16" s="348" t="str">
        <f>IF(AND(ISBLANK(D16),ISBLANK(E16)),"",D16+E16)</f>
        <v/>
      </c>
      <c r="H16" s="347" t="str">
        <f>IF(OR(ISNUMBER($G16),ISNUMBER($Q16)),(SIGN(N($G16)-N($Q16))+1)/2,"")</f>
        <v/>
      </c>
      <c r="I16" s="614">
        <f>IF(ISNUMBER(H17),(SIGN(1000*($H17-$R17)+$G17-$Q17)+1)/2,"")</f>
        <v>0.5</v>
      </c>
      <c r="K16" s="622"/>
      <c r="L16" s="623"/>
      <c r="M16" s="351">
        <v>4</v>
      </c>
      <c r="N16" s="350"/>
      <c r="O16" s="349"/>
      <c r="P16" s="349"/>
      <c r="Q16" s="348" t="str">
        <f>IF(AND(ISBLANK(N16),ISBLANK(O16)),"",N16+O16)</f>
        <v/>
      </c>
      <c r="R16" s="347" t="str">
        <f>IF(ISNUMBER($H16),1-$H16,"")</f>
        <v/>
      </c>
      <c r="S16" s="614">
        <f>IF(ISNUMBER($I16),1-$I16,"")</f>
        <v>0.5</v>
      </c>
    </row>
    <row r="17" spans="1:19" ht="15.95" customHeight="1" thickBot="1">
      <c r="A17" s="624">
        <v>21413</v>
      </c>
      <c r="B17" s="625"/>
      <c r="C17" s="346" t="s">
        <v>18</v>
      </c>
      <c r="D17" s="343">
        <f>IF(ISNUMBER($G17),SUM(D13:D16),"")</f>
        <v>263</v>
      </c>
      <c r="E17" s="345">
        <f>IF(ISNUMBER($G17),SUM(E13:E16),"")</f>
        <v>123</v>
      </c>
      <c r="F17" s="345">
        <f>IF(ISNUMBER($G17),SUM(F13:F16),"")</f>
        <v>3</v>
      </c>
      <c r="G17" s="344">
        <f>IF(SUM($G13:$G16)+SUM($Q13:$Q16)&gt;0,SUM(G13:G16),"")</f>
        <v>386</v>
      </c>
      <c r="H17" s="343">
        <f>IF(ISNUMBER($G17),SUM(H13:H16),"")</f>
        <v>1</v>
      </c>
      <c r="I17" s="615"/>
      <c r="K17" s="624">
        <v>20144</v>
      </c>
      <c r="L17" s="625"/>
      <c r="M17" s="346" t="s">
        <v>18</v>
      </c>
      <c r="N17" s="343">
        <f>IF(ISNUMBER($G17),SUM(N13:N16),"")</f>
        <v>283</v>
      </c>
      <c r="O17" s="345">
        <f>IF(ISNUMBER($G17),SUM(O13:O16),"")</f>
        <v>103</v>
      </c>
      <c r="P17" s="345">
        <f>IF(ISNUMBER($G17),SUM(P13:P16),"")</f>
        <v>9</v>
      </c>
      <c r="Q17" s="344">
        <f>IF(SUM($G13:$G16)+SUM($Q13:$Q16)&gt;0,SUM(Q13:Q16),"")</f>
        <v>386</v>
      </c>
      <c r="R17" s="343">
        <f>IF(ISNUMBER($G17),SUM(R13:R16),"")</f>
        <v>1</v>
      </c>
      <c r="S17" s="615"/>
    </row>
    <row r="18" spans="1:19" ht="12.95" customHeight="1">
      <c r="A18" s="616" t="s">
        <v>457</v>
      </c>
      <c r="B18" s="617"/>
      <c r="C18" s="362">
        <v>1</v>
      </c>
      <c r="D18" s="361">
        <v>142</v>
      </c>
      <c r="E18" s="360">
        <v>59</v>
      </c>
      <c r="F18" s="360">
        <v>5</v>
      </c>
      <c r="G18" s="359">
        <f>IF(AND(ISBLANK(D18),ISBLANK(E18)),"",D18+E18)</f>
        <v>201</v>
      </c>
      <c r="H18" s="358">
        <f>IF(OR(ISNUMBER($G18),ISNUMBER($Q18)),(SIGN(N($G18)-N($Q18))+1)/2,"")</f>
        <v>1</v>
      </c>
      <c r="I18" s="352"/>
      <c r="K18" s="616" t="s">
        <v>456</v>
      </c>
      <c r="L18" s="617"/>
      <c r="M18" s="362">
        <v>1</v>
      </c>
      <c r="N18" s="361">
        <v>127</v>
      </c>
      <c r="O18" s="360">
        <v>62</v>
      </c>
      <c r="P18" s="360">
        <v>6</v>
      </c>
      <c r="Q18" s="359">
        <f>IF(AND(ISBLANK(N18),ISBLANK(O18)),"",N18+O18)</f>
        <v>189</v>
      </c>
      <c r="R18" s="358">
        <f>IF(ISNUMBER($H18),1-$H18,"")</f>
        <v>0</v>
      </c>
      <c r="S18" s="352"/>
    </row>
    <row r="19" spans="1:19" ht="12.95" customHeight="1">
      <c r="A19" s="618"/>
      <c r="B19" s="619"/>
      <c r="C19" s="357">
        <v>2</v>
      </c>
      <c r="D19" s="356">
        <v>128</v>
      </c>
      <c r="E19" s="355">
        <v>53</v>
      </c>
      <c r="F19" s="355">
        <v>3</v>
      </c>
      <c r="G19" s="354">
        <f>IF(AND(ISBLANK(D19),ISBLANK(E19)),"",D19+E19)</f>
        <v>181</v>
      </c>
      <c r="H19" s="353">
        <f>IF(OR(ISNUMBER($G19),ISNUMBER($Q19)),(SIGN(N($G19)-N($Q19))+1)/2,"")</f>
        <v>0</v>
      </c>
      <c r="I19" s="352"/>
      <c r="K19" s="618"/>
      <c r="L19" s="619"/>
      <c r="M19" s="357">
        <v>2</v>
      </c>
      <c r="N19" s="356">
        <v>130</v>
      </c>
      <c r="O19" s="355">
        <v>53</v>
      </c>
      <c r="P19" s="355">
        <v>6</v>
      </c>
      <c r="Q19" s="354">
        <f>IF(AND(ISBLANK(N19),ISBLANK(O19)),"",N19+O19)</f>
        <v>183</v>
      </c>
      <c r="R19" s="353">
        <f>IF(ISNUMBER($H19),1-$H19,"")</f>
        <v>1</v>
      </c>
      <c r="S19" s="352"/>
    </row>
    <row r="20" spans="1:19" ht="12.95" customHeight="1" thickBot="1">
      <c r="A20" s="620" t="s">
        <v>455</v>
      </c>
      <c r="B20" s="621"/>
      <c r="C20" s="357">
        <v>3</v>
      </c>
      <c r="D20" s="356"/>
      <c r="E20" s="355"/>
      <c r="F20" s="355"/>
      <c r="G20" s="354" t="str">
        <f>IF(AND(ISBLANK(D20),ISBLANK(E20)),"",D20+E20)</f>
        <v/>
      </c>
      <c r="H20" s="353" t="str">
        <f>IF(OR(ISNUMBER($G20),ISNUMBER($Q20)),(SIGN(N($G20)-N($Q20))+1)/2,"")</f>
        <v/>
      </c>
      <c r="I20" s="352"/>
      <c r="K20" s="620" t="s">
        <v>141</v>
      </c>
      <c r="L20" s="621"/>
      <c r="M20" s="357">
        <v>3</v>
      </c>
      <c r="N20" s="356"/>
      <c r="O20" s="355"/>
      <c r="P20" s="355"/>
      <c r="Q20" s="354" t="str">
        <f>IF(AND(ISBLANK(N20),ISBLANK(O20)),"",N20+O20)</f>
        <v/>
      </c>
      <c r="R20" s="353" t="str">
        <f>IF(ISNUMBER($H20),1-$H20,"")</f>
        <v/>
      </c>
      <c r="S20" s="352"/>
    </row>
    <row r="21" spans="1:19" ht="12.95" customHeight="1">
      <c r="A21" s="622"/>
      <c r="B21" s="623"/>
      <c r="C21" s="351">
        <v>4</v>
      </c>
      <c r="D21" s="350"/>
      <c r="E21" s="349"/>
      <c r="F21" s="349"/>
      <c r="G21" s="348" t="str">
        <f>IF(AND(ISBLANK(D21),ISBLANK(E21)),"",D21+E21)</f>
        <v/>
      </c>
      <c r="H21" s="347" t="str">
        <f>IF(OR(ISNUMBER($G21),ISNUMBER($Q21)),(SIGN(N($G21)-N($Q21))+1)/2,"")</f>
        <v/>
      </c>
      <c r="I21" s="614">
        <f>IF(ISNUMBER(H22),(SIGN(1000*($H22-$R22)+$G22-$Q22)+1)/2,"")</f>
        <v>1</v>
      </c>
      <c r="K21" s="622"/>
      <c r="L21" s="623"/>
      <c r="M21" s="351">
        <v>4</v>
      </c>
      <c r="N21" s="350"/>
      <c r="O21" s="349"/>
      <c r="P21" s="349"/>
      <c r="Q21" s="348" t="str">
        <f>IF(AND(ISBLANK(N21),ISBLANK(O21)),"",N21+O21)</f>
        <v/>
      </c>
      <c r="R21" s="347" t="str">
        <f>IF(ISNUMBER($H21),1-$H21,"")</f>
        <v/>
      </c>
      <c r="S21" s="614">
        <f>IF(ISNUMBER($I21),1-$I21,"")</f>
        <v>0</v>
      </c>
    </row>
    <row r="22" spans="1:19" ht="15.95" customHeight="1" thickBot="1">
      <c r="A22" s="624">
        <v>1087</v>
      </c>
      <c r="B22" s="625"/>
      <c r="C22" s="346" t="s">
        <v>18</v>
      </c>
      <c r="D22" s="343">
        <f>IF(ISNUMBER($G22),SUM(D18:D21),"")</f>
        <v>270</v>
      </c>
      <c r="E22" s="345">
        <f>IF(ISNUMBER($G22),SUM(E18:E21),"")</f>
        <v>112</v>
      </c>
      <c r="F22" s="345">
        <f>IF(ISNUMBER($G22),SUM(F18:F21),"")</f>
        <v>8</v>
      </c>
      <c r="G22" s="344">
        <f>IF(SUM($G18:$G21)+SUM($Q18:$Q21)&gt;0,SUM(G18:G21),"")</f>
        <v>382</v>
      </c>
      <c r="H22" s="343">
        <f>IF(ISNUMBER($G22),SUM(H18:H21),"")</f>
        <v>1</v>
      </c>
      <c r="I22" s="615"/>
      <c r="K22" s="624">
        <v>20143</v>
      </c>
      <c r="L22" s="625"/>
      <c r="M22" s="346" t="s">
        <v>18</v>
      </c>
      <c r="N22" s="343">
        <f>IF(ISNUMBER($G22),SUM(N18:N21),"")</f>
        <v>257</v>
      </c>
      <c r="O22" s="345">
        <f>IF(ISNUMBER($G22),SUM(O18:O21),"")</f>
        <v>115</v>
      </c>
      <c r="P22" s="345">
        <f>IF(ISNUMBER($G22),SUM(P18:P21),"")</f>
        <v>12</v>
      </c>
      <c r="Q22" s="344">
        <f>IF(SUM($G18:$G21)+SUM($Q18:$Q21)&gt;0,SUM(Q18:Q21),"")</f>
        <v>372</v>
      </c>
      <c r="R22" s="343">
        <f>IF(ISNUMBER($G22),SUM(R18:R21),"")</f>
        <v>1</v>
      </c>
      <c r="S22" s="615"/>
    </row>
    <row r="23" spans="1:19" ht="12.95" customHeight="1">
      <c r="A23" s="616" t="s">
        <v>454</v>
      </c>
      <c r="B23" s="617"/>
      <c r="C23" s="362">
        <v>1</v>
      </c>
      <c r="D23" s="361">
        <v>134</v>
      </c>
      <c r="E23" s="360">
        <v>78</v>
      </c>
      <c r="F23" s="360">
        <v>1</v>
      </c>
      <c r="G23" s="359">
        <f>IF(AND(ISBLANK(D23),ISBLANK(E23)),"",D23+E23)</f>
        <v>212</v>
      </c>
      <c r="H23" s="358">
        <f>IF(OR(ISNUMBER($G23),ISNUMBER($Q23)),(SIGN(N($G23)-N($Q23))+1)/2,"")</f>
        <v>1</v>
      </c>
      <c r="I23" s="352"/>
      <c r="K23" s="616" t="s">
        <v>453</v>
      </c>
      <c r="L23" s="617"/>
      <c r="M23" s="362">
        <v>1</v>
      </c>
      <c r="N23" s="361">
        <v>126</v>
      </c>
      <c r="O23" s="360">
        <v>53</v>
      </c>
      <c r="P23" s="360">
        <v>6</v>
      </c>
      <c r="Q23" s="359">
        <f>IF(AND(ISBLANK(N23),ISBLANK(O23)),"",N23+O23)</f>
        <v>179</v>
      </c>
      <c r="R23" s="358">
        <f>IF(ISNUMBER($H23),1-$H23,"")</f>
        <v>0</v>
      </c>
      <c r="S23" s="352"/>
    </row>
    <row r="24" spans="1:19" ht="12.95" customHeight="1">
      <c r="A24" s="618"/>
      <c r="B24" s="619"/>
      <c r="C24" s="357">
        <v>2</v>
      </c>
      <c r="D24" s="356">
        <v>138</v>
      </c>
      <c r="E24" s="355">
        <v>70</v>
      </c>
      <c r="F24" s="355">
        <v>0</v>
      </c>
      <c r="G24" s="354">
        <f>IF(AND(ISBLANK(D24),ISBLANK(E24)),"",D24+E24)</f>
        <v>208</v>
      </c>
      <c r="H24" s="353">
        <f>IF(OR(ISNUMBER($G24),ISNUMBER($Q24)),(SIGN(N($G24)-N($Q24))+1)/2,"")</f>
        <v>1</v>
      </c>
      <c r="I24" s="352"/>
      <c r="K24" s="618"/>
      <c r="L24" s="619"/>
      <c r="M24" s="357">
        <v>2</v>
      </c>
      <c r="N24" s="356">
        <v>125</v>
      </c>
      <c r="O24" s="355">
        <v>44</v>
      </c>
      <c r="P24" s="355">
        <v>5</v>
      </c>
      <c r="Q24" s="354">
        <f>IF(AND(ISBLANK(N24),ISBLANK(O24)),"",N24+O24)</f>
        <v>169</v>
      </c>
      <c r="R24" s="353">
        <f>IF(ISNUMBER($H24),1-$H24,"")</f>
        <v>0</v>
      </c>
      <c r="S24" s="352"/>
    </row>
    <row r="25" spans="1:19" ht="12.95" customHeight="1" thickBot="1">
      <c r="A25" s="620" t="s">
        <v>168</v>
      </c>
      <c r="B25" s="621"/>
      <c r="C25" s="357">
        <v>3</v>
      </c>
      <c r="D25" s="356"/>
      <c r="E25" s="355"/>
      <c r="F25" s="355"/>
      <c r="G25" s="354" t="str">
        <f>IF(AND(ISBLANK(D25),ISBLANK(E25)),"",D25+E25)</f>
        <v/>
      </c>
      <c r="H25" s="353" t="str">
        <f>IF(OR(ISNUMBER($G25),ISNUMBER($Q25)),(SIGN(N($G25)-N($Q25))+1)/2,"")</f>
        <v/>
      </c>
      <c r="I25" s="352"/>
      <c r="K25" s="620" t="s">
        <v>43</v>
      </c>
      <c r="L25" s="621"/>
      <c r="M25" s="357">
        <v>3</v>
      </c>
      <c r="N25" s="356"/>
      <c r="O25" s="355"/>
      <c r="P25" s="355"/>
      <c r="Q25" s="354" t="str">
        <f>IF(AND(ISBLANK(N25),ISBLANK(O25)),"",N25+O25)</f>
        <v/>
      </c>
      <c r="R25" s="353" t="str">
        <f>IF(ISNUMBER($H25),1-$H25,"")</f>
        <v/>
      </c>
      <c r="S25" s="352"/>
    </row>
    <row r="26" spans="1:19" ht="12.95" customHeight="1">
      <c r="A26" s="622"/>
      <c r="B26" s="623"/>
      <c r="C26" s="351">
        <v>4</v>
      </c>
      <c r="D26" s="350"/>
      <c r="E26" s="349"/>
      <c r="F26" s="349"/>
      <c r="G26" s="348" t="str">
        <f>IF(AND(ISBLANK(D26),ISBLANK(E26)),"",D26+E26)</f>
        <v/>
      </c>
      <c r="H26" s="347" t="str">
        <f>IF(OR(ISNUMBER($G26),ISNUMBER($Q26)),(SIGN(N($G26)-N($Q26))+1)/2,"")</f>
        <v/>
      </c>
      <c r="I26" s="614">
        <f>IF(ISNUMBER(H27),(SIGN(1000*($H27-$R27)+$G27-$Q27)+1)/2,"")</f>
        <v>1</v>
      </c>
      <c r="K26" s="622"/>
      <c r="L26" s="623"/>
      <c r="M26" s="351">
        <v>4</v>
      </c>
      <c r="N26" s="350"/>
      <c r="O26" s="349"/>
      <c r="P26" s="349"/>
      <c r="Q26" s="348" t="str">
        <f>IF(AND(ISBLANK(N26),ISBLANK(O26)),"",N26+O26)</f>
        <v/>
      </c>
      <c r="R26" s="347" t="str">
        <f>IF(ISNUMBER($H26),1-$H26,"")</f>
        <v/>
      </c>
      <c r="S26" s="614">
        <f>IF(ISNUMBER($I26),1-$I26,"")</f>
        <v>0</v>
      </c>
    </row>
    <row r="27" spans="1:19" ht="15.95" customHeight="1" thickBot="1">
      <c r="A27" s="624">
        <v>1305</v>
      </c>
      <c r="B27" s="625"/>
      <c r="C27" s="346" t="s">
        <v>18</v>
      </c>
      <c r="D27" s="343">
        <f>IF(ISNUMBER($G27),SUM(D23:D26),"")</f>
        <v>272</v>
      </c>
      <c r="E27" s="345">
        <f>IF(ISNUMBER($G27),SUM(E23:E26),"")</f>
        <v>148</v>
      </c>
      <c r="F27" s="345">
        <f>IF(ISNUMBER($G27),SUM(F23:F26),"")</f>
        <v>1</v>
      </c>
      <c r="G27" s="344">
        <f>IF(SUM($G23:$G26)+SUM($Q23:$Q26)&gt;0,SUM(G23:G26),"")</f>
        <v>420</v>
      </c>
      <c r="H27" s="343">
        <f>IF(ISNUMBER($G27),SUM(H23:H26),"")</f>
        <v>2</v>
      </c>
      <c r="I27" s="615"/>
      <c r="K27" s="624">
        <v>20145</v>
      </c>
      <c r="L27" s="625"/>
      <c r="M27" s="346" t="s">
        <v>18</v>
      </c>
      <c r="N27" s="343">
        <f>IF(ISNUMBER($G27),SUM(N23:N26),"")</f>
        <v>251</v>
      </c>
      <c r="O27" s="345">
        <f>IF(ISNUMBER($G27),SUM(O23:O26),"")</f>
        <v>97</v>
      </c>
      <c r="P27" s="345">
        <f>IF(ISNUMBER($G27),SUM(P23:P26),"")</f>
        <v>11</v>
      </c>
      <c r="Q27" s="344">
        <f>IF(SUM($G23:$G26)+SUM($Q23:$Q26)&gt;0,SUM(Q23:Q26),"")</f>
        <v>348</v>
      </c>
      <c r="R27" s="343">
        <f>IF(ISNUMBER($G27),SUM(R23:R26),"")</f>
        <v>0</v>
      </c>
      <c r="S27" s="615"/>
    </row>
    <row r="28" spans="1:19" ht="12.95" customHeight="1">
      <c r="A28" s="616" t="s">
        <v>452</v>
      </c>
      <c r="B28" s="617"/>
      <c r="C28" s="362">
        <v>1</v>
      </c>
      <c r="D28" s="361">
        <v>136</v>
      </c>
      <c r="E28" s="360">
        <v>62</v>
      </c>
      <c r="F28" s="360">
        <v>6</v>
      </c>
      <c r="G28" s="359">
        <f>IF(AND(ISBLANK(D28),ISBLANK(E28)),"",D28+E28)</f>
        <v>198</v>
      </c>
      <c r="H28" s="358">
        <f>IF(OR(ISNUMBER($G28),ISNUMBER($Q28)),(SIGN(N($G28)-N($Q28))+1)/2,"")</f>
        <v>0</v>
      </c>
      <c r="I28" s="352"/>
      <c r="K28" s="616" t="s">
        <v>451</v>
      </c>
      <c r="L28" s="617"/>
      <c r="M28" s="362">
        <v>1</v>
      </c>
      <c r="N28" s="361">
        <v>147</v>
      </c>
      <c r="O28" s="360">
        <v>54</v>
      </c>
      <c r="P28" s="360">
        <v>2</v>
      </c>
      <c r="Q28" s="359">
        <f>IF(AND(ISBLANK(N28),ISBLANK(O28)),"",N28+O28)</f>
        <v>201</v>
      </c>
      <c r="R28" s="358">
        <f>IF(ISNUMBER($H28),1-$H28,"")</f>
        <v>1</v>
      </c>
      <c r="S28" s="352"/>
    </row>
    <row r="29" spans="1:19" ht="12.95" customHeight="1">
      <c r="A29" s="618"/>
      <c r="B29" s="619"/>
      <c r="C29" s="357">
        <v>2</v>
      </c>
      <c r="D29" s="356">
        <v>135</v>
      </c>
      <c r="E29" s="355">
        <v>76</v>
      </c>
      <c r="F29" s="355">
        <v>2</v>
      </c>
      <c r="G29" s="354">
        <f>IF(AND(ISBLANK(D29),ISBLANK(E29)),"",D29+E29)</f>
        <v>211</v>
      </c>
      <c r="H29" s="353">
        <f>IF(OR(ISNUMBER($G29),ISNUMBER($Q29)),(SIGN(N($G29)-N($Q29))+1)/2,"")</f>
        <v>1</v>
      </c>
      <c r="I29" s="352"/>
      <c r="K29" s="618"/>
      <c r="L29" s="619"/>
      <c r="M29" s="357">
        <v>2</v>
      </c>
      <c r="N29" s="356">
        <v>145</v>
      </c>
      <c r="O29" s="355">
        <v>45</v>
      </c>
      <c r="P29" s="355">
        <v>6</v>
      </c>
      <c r="Q29" s="354">
        <f>IF(AND(ISBLANK(N29),ISBLANK(O29)),"",N29+O29)</f>
        <v>190</v>
      </c>
      <c r="R29" s="353">
        <f>IF(ISNUMBER($H29),1-$H29,"")</f>
        <v>0</v>
      </c>
      <c r="S29" s="352"/>
    </row>
    <row r="30" spans="1:19" ht="12.95" customHeight="1" thickBot="1">
      <c r="A30" s="620" t="s">
        <v>207</v>
      </c>
      <c r="B30" s="621"/>
      <c r="C30" s="357">
        <v>3</v>
      </c>
      <c r="D30" s="356"/>
      <c r="E30" s="355"/>
      <c r="F30" s="355"/>
      <c r="G30" s="354" t="str">
        <f>IF(AND(ISBLANK(D30),ISBLANK(E30)),"",D30+E30)</f>
        <v/>
      </c>
      <c r="H30" s="353" t="str">
        <f>IF(OR(ISNUMBER($G30),ISNUMBER($Q30)),(SIGN(N($G30)-N($Q30))+1)/2,"")</f>
        <v/>
      </c>
      <c r="I30" s="352"/>
      <c r="K30" s="620" t="s">
        <v>139</v>
      </c>
      <c r="L30" s="621"/>
      <c r="M30" s="357">
        <v>3</v>
      </c>
      <c r="N30" s="356"/>
      <c r="O30" s="355"/>
      <c r="P30" s="355"/>
      <c r="Q30" s="354" t="str">
        <f>IF(AND(ISBLANK(N30),ISBLANK(O30)),"",N30+O30)</f>
        <v/>
      </c>
      <c r="R30" s="353" t="str">
        <f>IF(ISNUMBER($H30),1-$H30,"")</f>
        <v/>
      </c>
      <c r="S30" s="352"/>
    </row>
    <row r="31" spans="1:19" ht="12.95" customHeight="1">
      <c r="A31" s="622"/>
      <c r="B31" s="623"/>
      <c r="C31" s="351">
        <v>4</v>
      </c>
      <c r="D31" s="350"/>
      <c r="E31" s="349"/>
      <c r="F31" s="349"/>
      <c r="G31" s="348" t="str">
        <f>IF(AND(ISBLANK(D31),ISBLANK(E31)),"",D31+E31)</f>
        <v/>
      </c>
      <c r="H31" s="347" t="str">
        <f>IF(OR(ISNUMBER($G31),ISNUMBER($Q31)),(SIGN(N($G31)-N($Q31))+1)/2,"")</f>
        <v/>
      </c>
      <c r="I31" s="614">
        <f>IF(ISNUMBER(H32),(SIGN(1000*($H32-$R32)+$G32-$Q32)+1)/2,"")</f>
        <v>1</v>
      </c>
      <c r="K31" s="622"/>
      <c r="L31" s="623"/>
      <c r="M31" s="351">
        <v>4</v>
      </c>
      <c r="N31" s="350"/>
      <c r="O31" s="349"/>
      <c r="P31" s="349"/>
      <c r="Q31" s="348" t="str">
        <f>IF(AND(ISBLANK(N31),ISBLANK(O31)),"",N31+O31)</f>
        <v/>
      </c>
      <c r="R31" s="347" t="str">
        <f>IF(ISNUMBER($H31),1-$H31,"")</f>
        <v/>
      </c>
      <c r="S31" s="614">
        <f>IF(ISNUMBER($I31),1-$I31,"")</f>
        <v>0</v>
      </c>
    </row>
    <row r="32" spans="1:19" ht="15.95" customHeight="1" thickBot="1">
      <c r="A32" s="624">
        <v>1309</v>
      </c>
      <c r="B32" s="625"/>
      <c r="C32" s="346" t="s">
        <v>18</v>
      </c>
      <c r="D32" s="343">
        <f>IF(ISNUMBER($G32),SUM(D28:D31),"")</f>
        <v>271</v>
      </c>
      <c r="E32" s="345">
        <f>IF(ISNUMBER($G32),SUM(E28:E31),"")</f>
        <v>138</v>
      </c>
      <c r="F32" s="345">
        <f>IF(ISNUMBER($G32),SUM(F28:F31),"")</f>
        <v>8</v>
      </c>
      <c r="G32" s="344">
        <f>IF(SUM($G28:$G31)+SUM($Q28:$Q31)&gt;0,SUM(G28:G31),"")</f>
        <v>409</v>
      </c>
      <c r="H32" s="343">
        <f>IF(ISNUMBER($G32),SUM(H28:H31),"")</f>
        <v>1</v>
      </c>
      <c r="I32" s="615"/>
      <c r="K32" s="624">
        <v>20146</v>
      </c>
      <c r="L32" s="625"/>
      <c r="M32" s="346" t="s">
        <v>18</v>
      </c>
      <c r="N32" s="343">
        <f>IF(ISNUMBER($G32),SUM(N28:N31),"")</f>
        <v>292</v>
      </c>
      <c r="O32" s="345">
        <f>IF(ISNUMBER($G32),SUM(O28:O31),"")</f>
        <v>99</v>
      </c>
      <c r="P32" s="345">
        <f>IF(ISNUMBER($G32),SUM(P28:P31),"")</f>
        <v>8</v>
      </c>
      <c r="Q32" s="344">
        <f>IF(SUM($G28:$G31)+SUM($Q28:$Q31)&gt;0,SUM(Q28:Q31),"")</f>
        <v>391</v>
      </c>
      <c r="R32" s="343">
        <f>IF(ISNUMBER($G32),SUM(R28:R31),"")</f>
        <v>1</v>
      </c>
      <c r="S32" s="615"/>
    </row>
    <row r="33" spans="1:19" ht="12.95" customHeight="1">
      <c r="A33" s="616" t="s">
        <v>450</v>
      </c>
      <c r="B33" s="617"/>
      <c r="C33" s="362">
        <v>1</v>
      </c>
      <c r="D33" s="361">
        <v>141</v>
      </c>
      <c r="E33" s="360">
        <v>62</v>
      </c>
      <c r="F33" s="360">
        <v>1</v>
      </c>
      <c r="G33" s="359">
        <f>IF(AND(ISBLANK(D33),ISBLANK(E33)),"",D33+E33)</f>
        <v>203</v>
      </c>
      <c r="H33" s="358">
        <f>IF(OR(ISNUMBER($G33),ISNUMBER($Q33)),(SIGN(N($G33)-N($Q33))+1)/2,"")</f>
        <v>1</v>
      </c>
      <c r="I33" s="352"/>
      <c r="K33" s="616" t="s">
        <v>449</v>
      </c>
      <c r="L33" s="617"/>
      <c r="M33" s="362">
        <v>1</v>
      </c>
      <c r="N33" s="361">
        <v>126</v>
      </c>
      <c r="O33" s="360">
        <v>61</v>
      </c>
      <c r="P33" s="360">
        <v>2</v>
      </c>
      <c r="Q33" s="359">
        <f>IF(AND(ISBLANK(N33),ISBLANK(O33)),"",N33+O33)</f>
        <v>187</v>
      </c>
      <c r="R33" s="358">
        <f>IF(ISNUMBER($H33),1-$H33,"")</f>
        <v>0</v>
      </c>
      <c r="S33" s="352"/>
    </row>
    <row r="34" spans="1:19" ht="12.95" customHeight="1">
      <c r="A34" s="618"/>
      <c r="B34" s="619"/>
      <c r="C34" s="357">
        <v>2</v>
      </c>
      <c r="D34" s="356">
        <v>129</v>
      </c>
      <c r="E34" s="355">
        <v>43</v>
      </c>
      <c r="F34" s="355">
        <v>7</v>
      </c>
      <c r="G34" s="354">
        <f>IF(AND(ISBLANK(D34),ISBLANK(E34)),"",D34+E34)</f>
        <v>172</v>
      </c>
      <c r="H34" s="353">
        <f>IF(OR(ISNUMBER($G34),ISNUMBER($Q34)),(SIGN(N($G34)-N($Q34))+1)/2,"")</f>
        <v>0</v>
      </c>
      <c r="I34" s="352"/>
      <c r="K34" s="618"/>
      <c r="L34" s="619"/>
      <c r="M34" s="357">
        <v>2</v>
      </c>
      <c r="N34" s="356">
        <v>137</v>
      </c>
      <c r="O34" s="355">
        <v>66</v>
      </c>
      <c r="P34" s="355">
        <v>1</v>
      </c>
      <c r="Q34" s="354">
        <f>IF(AND(ISBLANK(N34),ISBLANK(O34)),"",N34+O34)</f>
        <v>203</v>
      </c>
      <c r="R34" s="353">
        <f>IF(ISNUMBER($H34),1-$H34,"")</f>
        <v>1</v>
      </c>
      <c r="S34" s="352"/>
    </row>
    <row r="35" spans="1:19" ht="12.95" customHeight="1" thickBot="1">
      <c r="A35" s="620" t="s">
        <v>35</v>
      </c>
      <c r="B35" s="621"/>
      <c r="C35" s="357">
        <v>3</v>
      </c>
      <c r="D35" s="356"/>
      <c r="E35" s="355"/>
      <c r="F35" s="355"/>
      <c r="G35" s="354" t="str">
        <f>IF(AND(ISBLANK(D35),ISBLANK(E35)),"",D35+E35)</f>
        <v/>
      </c>
      <c r="H35" s="353" t="str">
        <f>IF(OR(ISNUMBER($G35),ISNUMBER($Q35)),(SIGN(N($G35)-N($Q35))+1)/2,"")</f>
        <v/>
      </c>
      <c r="I35" s="352"/>
      <c r="K35" s="620" t="s">
        <v>146</v>
      </c>
      <c r="L35" s="621"/>
      <c r="M35" s="357">
        <v>3</v>
      </c>
      <c r="N35" s="356"/>
      <c r="O35" s="355"/>
      <c r="P35" s="355"/>
      <c r="Q35" s="354" t="str">
        <f>IF(AND(ISBLANK(N35),ISBLANK(O35)),"",N35+O35)</f>
        <v/>
      </c>
      <c r="R35" s="353" t="str">
        <f>IF(ISNUMBER($H35),1-$H35,"")</f>
        <v/>
      </c>
      <c r="S35" s="352"/>
    </row>
    <row r="36" spans="1:19" ht="12.95" customHeight="1">
      <c r="A36" s="622"/>
      <c r="B36" s="623"/>
      <c r="C36" s="351">
        <v>4</v>
      </c>
      <c r="D36" s="350"/>
      <c r="E36" s="349"/>
      <c r="F36" s="349"/>
      <c r="G36" s="348" t="str">
        <f>IF(AND(ISBLANK(D36),ISBLANK(E36)),"",D36+E36)</f>
        <v/>
      </c>
      <c r="H36" s="347" t="str">
        <f>IF(OR(ISNUMBER($G36),ISNUMBER($Q36)),(SIGN(N($G36)-N($Q36))+1)/2,"")</f>
        <v/>
      </c>
      <c r="I36" s="614">
        <f>IF(ISNUMBER(H37),(SIGN(1000*($H37-$R37)+$G37-$Q37)+1)/2,"")</f>
        <v>0</v>
      </c>
      <c r="K36" s="622"/>
      <c r="L36" s="623"/>
      <c r="M36" s="351">
        <v>4</v>
      </c>
      <c r="N36" s="350"/>
      <c r="O36" s="349"/>
      <c r="P36" s="349"/>
      <c r="Q36" s="348" t="str">
        <f>IF(AND(ISBLANK(N36),ISBLANK(O36)),"",N36+O36)</f>
        <v/>
      </c>
      <c r="R36" s="347" t="str">
        <f>IF(ISNUMBER($H36),1-$H36,"")</f>
        <v/>
      </c>
      <c r="S36" s="614">
        <f>IF(ISNUMBER($I36),1-$I36,"")</f>
        <v>1</v>
      </c>
    </row>
    <row r="37" spans="1:19" ht="15.95" customHeight="1" thickBot="1">
      <c r="A37" s="624">
        <v>19667</v>
      </c>
      <c r="B37" s="625"/>
      <c r="C37" s="346" t="s">
        <v>18</v>
      </c>
      <c r="D37" s="343">
        <f>IF(ISNUMBER($G37),SUM(D33:D36),"")</f>
        <v>270</v>
      </c>
      <c r="E37" s="345">
        <f>IF(ISNUMBER($G37),SUM(E33:E36),"")</f>
        <v>105</v>
      </c>
      <c r="F37" s="345">
        <f>IF(ISNUMBER($G37),SUM(F33:F36),"")</f>
        <v>8</v>
      </c>
      <c r="G37" s="344">
        <f>IF(SUM($G33:$G36)+SUM($Q33:$Q36)&gt;0,SUM(G33:G36),"")</f>
        <v>375</v>
      </c>
      <c r="H37" s="343">
        <f>IF(ISNUMBER($G37),SUM(H33:H36),"")</f>
        <v>1</v>
      </c>
      <c r="I37" s="615"/>
      <c r="K37" s="624">
        <v>20149</v>
      </c>
      <c r="L37" s="625"/>
      <c r="M37" s="346" t="s">
        <v>18</v>
      </c>
      <c r="N37" s="343">
        <f>IF(ISNUMBER($G37),SUM(N33:N36),"")</f>
        <v>263</v>
      </c>
      <c r="O37" s="345">
        <f>IF(ISNUMBER($G37),SUM(O33:O36),"")</f>
        <v>127</v>
      </c>
      <c r="P37" s="345">
        <f>IF(ISNUMBER($G37),SUM(P33:P36),"")</f>
        <v>3</v>
      </c>
      <c r="Q37" s="344">
        <f>IF(SUM($G33:$G36)+SUM($Q33:$Q36)&gt;0,SUM(Q33:Q36),"")</f>
        <v>390</v>
      </c>
      <c r="R37" s="343">
        <f>IF(ISNUMBER($G37),SUM(R33:R36),"")</f>
        <v>1</v>
      </c>
      <c r="S37" s="615"/>
    </row>
    <row r="38" spans="1:19" ht="5.0999999999999996" customHeight="1" thickBot="1"/>
    <row r="39" spans="1:19" ht="20.100000000000001" customHeight="1" thickBot="1">
      <c r="A39" s="342"/>
      <c r="B39" s="341"/>
      <c r="C39" s="340" t="s">
        <v>45</v>
      </c>
      <c r="D39" s="339">
        <f>IF(ISNUMBER($G39),SUM(D12,D17,D22,D27,D32,D37),"")</f>
        <v>1595</v>
      </c>
      <c r="E39" s="338">
        <f>IF(ISNUMBER($G39),SUM(E12,E17,E22,E27,E32,E37),"")</f>
        <v>756</v>
      </c>
      <c r="F39" s="338">
        <f>IF(ISNUMBER($G39),SUM(F12,F17,F22,F27,F32,F37),"")</f>
        <v>35</v>
      </c>
      <c r="G39" s="337">
        <f>IF(SUM($G$8:$G$37)+SUM($Q$8:$Q$37)&gt;0,SUM(G12,G17,G22,G27,G32,G37),"")</f>
        <v>2351</v>
      </c>
      <c r="H39" s="336">
        <f>IF(SUM($G$8:$G$37)+SUM($Q$8:$Q$37)&gt;0,SUM(H12,H17,H22,H27,H32,H37),"")</f>
        <v>7.5</v>
      </c>
      <c r="I39" s="335">
        <f>IF(ISNUMBER($G39),(SIGN($G39-$Q39)+1)/IF(COUNT(I$11,I$16,I$21,I$26,I$31,I$36)&gt;3,1,2),"")</f>
        <v>2</v>
      </c>
      <c r="K39" s="342"/>
      <c r="L39" s="341"/>
      <c r="M39" s="340" t="s">
        <v>45</v>
      </c>
      <c r="N39" s="339">
        <f>IF(ISNUMBER($G39),SUM(N12,N17,N22,N27,N32,N37),"")</f>
        <v>1611</v>
      </c>
      <c r="O39" s="338">
        <f>IF(ISNUMBER($G39),SUM(O12,O17,O22,O27,O32,O37),"")</f>
        <v>626</v>
      </c>
      <c r="P39" s="338">
        <f>IF(ISNUMBER($G39),SUM(P12,P17,P22,P27,P32,P37),"")</f>
        <v>62</v>
      </c>
      <c r="Q39" s="337">
        <f>IF(SUM($G$8:$G$37)+SUM($Q$8:$Q$37)&gt;0,SUM(Q12,Q17,Q22,Q27,Q32,Q37),"")</f>
        <v>2237</v>
      </c>
      <c r="R39" s="336">
        <f>IF(SUM($G$8:$G$37)+SUM($Q$8:$Q$37)&gt;0,SUM(R12,R17,R22,R27,R32,R37),"")</f>
        <v>4.5</v>
      </c>
      <c r="S39" s="335">
        <f>IF(ISNUMBER($I39),IF(COUNT(S$11,S$16,S$21,S$26,S$31,S$36)&gt;3,2,1)-$I39,"")</f>
        <v>0</v>
      </c>
    </row>
    <row r="40" spans="1:19" ht="5.0999999999999996" customHeight="1" thickBot="1"/>
    <row r="41" spans="1:19" ht="18" customHeight="1" thickBot="1">
      <c r="A41" s="310"/>
      <c r="B41" s="332" t="s">
        <v>46</v>
      </c>
      <c r="C41" s="663" t="s">
        <v>448</v>
      </c>
      <c r="D41" s="663"/>
      <c r="E41" s="663"/>
      <c r="G41" s="647" t="s">
        <v>48</v>
      </c>
      <c r="H41" s="647"/>
      <c r="I41" s="334">
        <f>IF(ISNUMBER(I$39),SUM(I11,I16,I21,I26,I31,I36,I39),"")</f>
        <v>6.5</v>
      </c>
      <c r="K41" s="310"/>
      <c r="L41" s="332" t="s">
        <v>46</v>
      </c>
      <c r="M41" s="663" t="s">
        <v>447</v>
      </c>
      <c r="N41" s="663"/>
      <c r="O41" s="663"/>
      <c r="Q41" s="647" t="s">
        <v>48</v>
      </c>
      <c r="R41" s="647"/>
      <c r="S41" s="334">
        <f>IF(ISNUMBER(S$39),SUM(S11,S16,S21,S26,S31,S36,S39),"")</f>
        <v>1.5</v>
      </c>
    </row>
    <row r="42" spans="1:19" ht="18" customHeight="1">
      <c r="A42" s="310"/>
      <c r="B42" s="332" t="s">
        <v>50</v>
      </c>
      <c r="C42" s="662"/>
      <c r="D42" s="662"/>
      <c r="E42" s="662"/>
      <c r="G42" s="333"/>
      <c r="H42" s="333"/>
      <c r="I42" s="333"/>
      <c r="K42" s="310"/>
      <c r="L42" s="332" t="s">
        <v>50</v>
      </c>
      <c r="M42" s="662"/>
      <c r="N42" s="662"/>
      <c r="O42" s="662"/>
      <c r="Q42" s="333"/>
      <c r="R42" s="333"/>
      <c r="S42" s="333"/>
    </row>
    <row r="43" spans="1:19" ht="20.100000000000001" customHeight="1">
      <c r="A43" s="332" t="s">
        <v>51</v>
      </c>
      <c r="B43" s="332" t="s">
        <v>52</v>
      </c>
      <c r="C43" s="648"/>
      <c r="D43" s="648"/>
      <c r="E43" s="648"/>
      <c r="F43" s="648"/>
      <c r="G43" s="648"/>
      <c r="H43" s="648"/>
      <c r="I43" s="332"/>
      <c r="J43" s="332"/>
      <c r="K43" s="332" t="s">
        <v>53</v>
      </c>
      <c r="L43" s="648"/>
      <c r="M43" s="648"/>
      <c r="O43" s="332" t="s">
        <v>50</v>
      </c>
      <c r="P43" s="648"/>
      <c r="Q43" s="648"/>
      <c r="R43" s="648"/>
      <c r="S43" s="648"/>
    </row>
    <row r="44" spans="1:19" ht="9.9499999999999993" customHeight="1">
      <c r="E44" s="310"/>
      <c r="H44" s="310"/>
    </row>
    <row r="45" spans="1:19" ht="30" customHeight="1">
      <c r="A45" s="331" t="str">
        <f>"Technické podmínky utkání:   " &amp; $B$3 &amp; IF(ISBLANK($B$3),""," – ") &amp; $L$3</f>
        <v>Technické podmínky utkání:   PSK Union Praha C – TJ Astra Zahradní Město B</v>
      </c>
    </row>
    <row r="46" spans="1:19" ht="20.100000000000001" customHeight="1">
      <c r="B46" s="370" t="s">
        <v>54</v>
      </c>
      <c r="C46" s="656" t="s">
        <v>406</v>
      </c>
      <c r="D46" s="656"/>
      <c r="I46" s="370" t="s">
        <v>56</v>
      </c>
      <c r="J46" s="656">
        <v>0</v>
      </c>
      <c r="K46" s="656"/>
    </row>
    <row r="47" spans="1:19" ht="20.100000000000001" customHeight="1">
      <c r="B47" s="370" t="s">
        <v>57</v>
      </c>
      <c r="C47" s="657" t="s">
        <v>446</v>
      </c>
      <c r="D47" s="657"/>
      <c r="I47" s="370" t="s">
        <v>59</v>
      </c>
      <c r="J47" s="657">
        <v>0</v>
      </c>
      <c r="K47" s="657"/>
      <c r="P47" s="370" t="s">
        <v>60</v>
      </c>
      <c r="Q47" s="652" t="s">
        <v>445</v>
      </c>
      <c r="R47" s="652"/>
      <c r="S47" s="652"/>
    </row>
    <row r="48" spans="1:19" ht="9.9499999999999993" customHeight="1"/>
    <row r="49" spans="1:19" ht="15" customHeight="1">
      <c r="A49" s="649" t="s">
        <v>62</v>
      </c>
      <c r="B49" s="650"/>
      <c r="C49" s="650"/>
      <c r="D49" s="650"/>
      <c r="E49" s="650"/>
      <c r="F49" s="650"/>
      <c r="G49" s="650"/>
      <c r="H49" s="650"/>
      <c r="I49" s="650"/>
      <c r="J49" s="650"/>
      <c r="K49" s="650"/>
      <c r="L49" s="650"/>
      <c r="M49" s="650"/>
      <c r="N49" s="650"/>
      <c r="O49" s="650"/>
      <c r="P49" s="650"/>
      <c r="Q49" s="650"/>
      <c r="R49" s="650"/>
      <c r="S49" s="651"/>
    </row>
    <row r="50" spans="1:19" ht="81" customHeight="1">
      <c r="A50" s="653" t="s">
        <v>444</v>
      </c>
      <c r="B50" s="654"/>
      <c r="C50" s="654"/>
      <c r="D50" s="654"/>
      <c r="E50" s="654"/>
      <c r="F50" s="654"/>
      <c r="G50" s="654"/>
      <c r="H50" s="654"/>
      <c r="I50" s="654"/>
      <c r="J50" s="654"/>
      <c r="K50" s="654"/>
      <c r="L50" s="654"/>
      <c r="M50" s="654"/>
      <c r="N50" s="654"/>
      <c r="O50" s="654"/>
      <c r="P50" s="654"/>
      <c r="Q50" s="654"/>
      <c r="R50" s="654"/>
      <c r="S50" s="655"/>
    </row>
    <row r="51" spans="1:19" ht="5.0999999999999996" customHeight="1"/>
    <row r="52" spans="1:19" ht="15" customHeight="1">
      <c r="A52" s="649" t="s">
        <v>63</v>
      </c>
      <c r="B52" s="650"/>
      <c r="C52" s="650"/>
      <c r="D52" s="650"/>
      <c r="E52" s="650"/>
      <c r="F52" s="650"/>
      <c r="G52" s="650"/>
      <c r="H52" s="650"/>
      <c r="I52" s="650"/>
      <c r="J52" s="650"/>
      <c r="K52" s="650"/>
      <c r="L52" s="650"/>
      <c r="M52" s="650"/>
      <c r="N52" s="650"/>
      <c r="O52" s="650"/>
      <c r="P52" s="650"/>
      <c r="Q52" s="650"/>
      <c r="R52" s="650"/>
      <c r="S52" s="651"/>
    </row>
    <row r="53" spans="1:19" ht="6" customHeight="1">
      <c r="A53" s="329"/>
      <c r="B53" s="310"/>
      <c r="C53" s="310"/>
      <c r="D53" s="310"/>
      <c r="E53" s="310"/>
      <c r="F53" s="310"/>
      <c r="G53" s="310"/>
      <c r="H53" s="310"/>
      <c r="I53" s="310"/>
      <c r="J53" s="310"/>
      <c r="K53" s="310"/>
      <c r="L53" s="310"/>
      <c r="M53" s="310"/>
      <c r="N53" s="310"/>
      <c r="O53" s="310"/>
      <c r="P53" s="310"/>
      <c r="Q53" s="310"/>
      <c r="R53" s="310"/>
      <c r="S53" s="326"/>
    </row>
    <row r="54" spans="1:19" ht="21" customHeight="1">
      <c r="A54" s="328" t="s">
        <v>6</v>
      </c>
      <c r="B54" s="310"/>
      <c r="C54" s="310"/>
      <c r="D54" s="310"/>
      <c r="E54" s="310"/>
      <c r="F54" s="310"/>
      <c r="G54" s="310"/>
      <c r="H54" s="310"/>
      <c r="I54" s="310"/>
      <c r="J54" s="310"/>
      <c r="K54" s="327" t="s">
        <v>8</v>
      </c>
      <c r="L54" s="310"/>
      <c r="M54" s="310"/>
      <c r="N54" s="310"/>
      <c r="O54" s="310"/>
      <c r="P54" s="310"/>
      <c r="Q54" s="310"/>
      <c r="R54" s="310"/>
      <c r="S54" s="326"/>
    </row>
    <row r="55" spans="1:19" ht="21" customHeight="1">
      <c r="A55" s="325"/>
      <c r="B55" s="322" t="s">
        <v>64</v>
      </c>
      <c r="C55" s="321"/>
      <c r="D55" s="323"/>
      <c r="E55" s="322" t="s">
        <v>65</v>
      </c>
      <c r="F55" s="321"/>
      <c r="G55" s="321"/>
      <c r="H55" s="321"/>
      <c r="I55" s="323"/>
      <c r="J55" s="310"/>
      <c r="K55" s="324"/>
      <c r="L55" s="322" t="s">
        <v>64</v>
      </c>
      <c r="M55" s="321"/>
      <c r="N55" s="323"/>
      <c r="O55" s="322" t="s">
        <v>65</v>
      </c>
      <c r="P55" s="321"/>
      <c r="Q55" s="321"/>
      <c r="R55" s="321"/>
      <c r="S55" s="320"/>
    </row>
    <row r="56" spans="1:19" ht="21" customHeight="1">
      <c r="A56" s="319" t="s">
        <v>66</v>
      </c>
      <c r="B56" s="315" t="s">
        <v>67</v>
      </c>
      <c r="C56" s="317"/>
      <c r="D56" s="316" t="s">
        <v>68</v>
      </c>
      <c r="E56" s="315" t="s">
        <v>67</v>
      </c>
      <c r="F56" s="314"/>
      <c r="G56" s="314"/>
      <c r="H56" s="313"/>
      <c r="I56" s="316" t="s">
        <v>68</v>
      </c>
      <c r="J56" s="310"/>
      <c r="K56" s="318" t="s">
        <v>66</v>
      </c>
      <c r="L56" s="315" t="s">
        <v>67</v>
      </c>
      <c r="M56" s="317"/>
      <c r="N56" s="316" t="s">
        <v>68</v>
      </c>
      <c r="O56" s="315" t="s">
        <v>67</v>
      </c>
      <c r="P56" s="314"/>
      <c r="Q56" s="314"/>
      <c r="R56" s="313"/>
      <c r="S56" s="312" t="s">
        <v>68</v>
      </c>
    </row>
    <row r="57" spans="1:19" ht="21" customHeight="1">
      <c r="A57" s="311"/>
      <c r="B57" s="659"/>
      <c r="C57" s="661"/>
      <c r="D57" s="308"/>
      <c r="E57" s="659"/>
      <c r="F57" s="660"/>
      <c r="G57" s="660"/>
      <c r="H57" s="661"/>
      <c r="I57" s="308"/>
      <c r="J57" s="310"/>
      <c r="K57" s="309"/>
      <c r="L57" s="659"/>
      <c r="M57" s="661"/>
      <c r="N57" s="308"/>
      <c r="O57" s="659"/>
      <c r="P57" s="660"/>
      <c r="Q57" s="660"/>
      <c r="R57" s="661"/>
      <c r="S57" s="307"/>
    </row>
    <row r="58" spans="1:19" ht="21" customHeight="1">
      <c r="A58" s="311"/>
      <c r="B58" s="659"/>
      <c r="C58" s="661"/>
      <c r="D58" s="308"/>
      <c r="E58" s="659"/>
      <c r="F58" s="660"/>
      <c r="G58" s="660"/>
      <c r="H58" s="661"/>
      <c r="I58" s="308"/>
      <c r="J58" s="310"/>
      <c r="K58" s="309"/>
      <c r="L58" s="659"/>
      <c r="M58" s="661"/>
      <c r="N58" s="308"/>
      <c r="O58" s="659"/>
      <c r="P58" s="660"/>
      <c r="Q58" s="660"/>
      <c r="R58" s="661"/>
      <c r="S58" s="307"/>
    </row>
    <row r="59" spans="1:19" ht="12" customHeight="1">
      <c r="A59" s="306"/>
      <c r="B59" s="305"/>
      <c r="C59" s="305"/>
      <c r="D59" s="305"/>
      <c r="E59" s="305"/>
      <c r="F59" s="305"/>
      <c r="G59" s="305"/>
      <c r="H59" s="305"/>
      <c r="I59" s="305"/>
      <c r="J59" s="305"/>
      <c r="K59" s="305"/>
      <c r="L59" s="305"/>
      <c r="M59" s="305"/>
      <c r="N59" s="305"/>
      <c r="O59" s="305"/>
      <c r="P59" s="305"/>
      <c r="Q59" s="305"/>
      <c r="R59" s="305"/>
      <c r="S59" s="304"/>
    </row>
    <row r="60" spans="1:19" ht="5.0999999999999996" customHeight="1"/>
    <row r="61" spans="1:19" ht="15" customHeight="1">
      <c r="A61" s="649" t="s">
        <v>69</v>
      </c>
      <c r="B61" s="650"/>
      <c r="C61" s="650"/>
      <c r="D61" s="650"/>
      <c r="E61" s="650"/>
      <c r="F61" s="650"/>
      <c r="G61" s="650"/>
      <c r="H61" s="650"/>
      <c r="I61" s="650"/>
      <c r="J61" s="650"/>
      <c r="K61" s="650"/>
      <c r="L61" s="650"/>
      <c r="M61" s="650"/>
      <c r="N61" s="650"/>
      <c r="O61" s="650"/>
      <c r="P61" s="650"/>
      <c r="Q61" s="650"/>
      <c r="R61" s="650"/>
      <c r="S61" s="651"/>
    </row>
    <row r="62" spans="1:19" ht="81" customHeight="1">
      <c r="A62" s="653"/>
      <c r="B62" s="654"/>
      <c r="C62" s="654"/>
      <c r="D62" s="654"/>
      <c r="E62" s="654"/>
      <c r="F62" s="654"/>
      <c r="G62" s="654"/>
      <c r="H62" s="654"/>
      <c r="I62" s="654"/>
      <c r="J62" s="654"/>
      <c r="K62" s="654"/>
      <c r="L62" s="654"/>
      <c r="M62" s="654"/>
      <c r="N62" s="654"/>
      <c r="O62" s="654"/>
      <c r="P62" s="654"/>
      <c r="Q62" s="654"/>
      <c r="R62" s="654"/>
      <c r="S62" s="655"/>
    </row>
    <row r="63" spans="1:19" ht="5.0999999999999996" customHeight="1"/>
    <row r="64" spans="1:19" ht="15" customHeight="1">
      <c r="A64" s="649" t="s">
        <v>70</v>
      </c>
      <c r="B64" s="650"/>
      <c r="C64" s="650"/>
      <c r="D64" s="650"/>
      <c r="E64" s="650"/>
      <c r="F64" s="650"/>
      <c r="G64" s="650"/>
      <c r="H64" s="650"/>
      <c r="I64" s="650"/>
      <c r="J64" s="650"/>
      <c r="K64" s="650"/>
      <c r="L64" s="650"/>
      <c r="M64" s="650"/>
      <c r="N64" s="650"/>
      <c r="O64" s="650"/>
      <c r="P64" s="650"/>
      <c r="Q64" s="650"/>
      <c r="R64" s="650"/>
      <c r="S64" s="651"/>
    </row>
    <row r="65" spans="1:19" ht="81" customHeight="1">
      <c r="A65" s="653"/>
      <c r="B65" s="654"/>
      <c r="C65" s="654"/>
      <c r="D65" s="654"/>
      <c r="E65" s="654"/>
      <c r="F65" s="654"/>
      <c r="G65" s="654"/>
      <c r="H65" s="654"/>
      <c r="I65" s="654"/>
      <c r="J65" s="654"/>
      <c r="K65" s="654"/>
      <c r="L65" s="654"/>
      <c r="M65" s="654"/>
      <c r="N65" s="654"/>
      <c r="O65" s="654"/>
      <c r="P65" s="654"/>
      <c r="Q65" s="654"/>
      <c r="R65" s="654"/>
      <c r="S65" s="655"/>
    </row>
    <row r="66" spans="1:19" ht="30" customHeight="1">
      <c r="A66" s="303"/>
      <c r="B66" s="302" t="s">
        <v>71</v>
      </c>
      <c r="C66" s="658" t="s">
        <v>443</v>
      </c>
      <c r="D66" s="658"/>
      <c r="E66" s="658"/>
      <c r="F66" s="658"/>
      <c r="G66" s="658"/>
      <c r="H66" s="658"/>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66:H66"/>
    <mergeCell ref="A61:S61"/>
    <mergeCell ref="A62:S62"/>
    <mergeCell ref="A64:S64"/>
    <mergeCell ref="A65:S65"/>
    <mergeCell ref="C41:E41"/>
    <mergeCell ref="C42:E42"/>
    <mergeCell ref="C43:H43"/>
    <mergeCell ref="L43:M43"/>
    <mergeCell ref="A52:S52"/>
    <mergeCell ref="Q47:S47"/>
    <mergeCell ref="A49:S49"/>
    <mergeCell ref="A50:S50"/>
    <mergeCell ref="J46:K46"/>
    <mergeCell ref="C47:D47"/>
    <mergeCell ref="J47:K47"/>
    <mergeCell ref="K23:L24"/>
    <mergeCell ref="K28:L29"/>
    <mergeCell ref="K30:L31"/>
    <mergeCell ref="K32:L32"/>
    <mergeCell ref="K27:L2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R5:S5"/>
    <mergeCell ref="K8:L9"/>
    <mergeCell ref="K10:L11"/>
    <mergeCell ref="M5:M6"/>
    <mergeCell ref="K5:L5"/>
    <mergeCell ref="K6:L6"/>
    <mergeCell ref="A15:B16"/>
    <mergeCell ref="S16:S17"/>
    <mergeCell ref="S36:S37"/>
    <mergeCell ref="K33:L34"/>
    <mergeCell ref="S26:S27"/>
    <mergeCell ref="S31:S32"/>
    <mergeCell ref="K25:L26"/>
    <mergeCell ref="K35:L36"/>
    <mergeCell ref="K37:L37"/>
    <mergeCell ref="S21:S22"/>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3.rpd-acsB</vt:lpstr>
      <vt:lpstr>3.dpB-prgB</vt:lpstr>
      <vt:lpstr>3.žižD-vpB</vt:lpstr>
      <vt:lpstr>3.vrC-dpC</vt:lpstr>
      <vt:lpstr>3.meC-meD</vt:lpstr>
      <vt:lpstr>3.koe-zen</vt:lpstr>
      <vt:lpstr>3.pskC-azmB</vt:lpstr>
      <vt:lpstr>'3.dpB-prgB'!Oblast_tisku</vt:lpstr>
      <vt:lpstr>'3.vrC-dpC'!Oblast_tisku</vt:lpstr>
      <vt:lpstr>'3.vrC-dpC'!výmaz</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dcterms:created xsi:type="dcterms:W3CDTF">2005-07-26T20:23:27Z</dcterms:created>
  <dcterms:modified xsi:type="dcterms:W3CDTF">2018-12-12T18:13:20Z</dcterms:modified>
</cp:coreProperties>
</file>