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Default Extension="wmf" ContentType="image/x-wmf"/>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10530" yWindow="-390" windowWidth="15480" windowHeight="12975"/>
  </bookViews>
  <sheets>
    <sheet name="11.dpC-adcB" sheetId="2" r:id="rId1"/>
    <sheet name="11.zen-pskC" sheetId="6" r:id="rId2"/>
    <sheet name="11.meD-prgB" sheetId="3" r:id="rId3"/>
    <sheet name="11.žižD-dpB" sheetId="7" r:id="rId4"/>
    <sheet name="11.vrš-azmB" sheetId="5" r:id="rId5"/>
    <sheet name="11.koE-meC" sheetId="1" r:id="rId6"/>
    <sheet name="11.vpB-rpd" sheetId="4" r:id="rId7"/>
  </sheets>
  <externalReferences>
    <externalReference r:id="rId8"/>
    <externalReference r:id="rId9"/>
  </externalReferences>
  <definedNames>
    <definedName name="G57A1" localSheetId="2">#REF!</definedName>
    <definedName name="G57A1">#REF!</definedName>
    <definedName name="_xlnm.Print_Area" localSheetId="0">'11.dpC-adcB'!$A$1:$S$66</definedName>
    <definedName name="_xlnm.Print_Area" localSheetId="2">'11.meD-prgB'!$A$1:$S$66</definedName>
    <definedName name="výmaz" localSheetId="2">'11.meD-prgB'!$D$8:$F$11,'11.meD-prgB'!$D$13:$F$16,'11.meD-prgB'!$D$18:$F$21,'11.meD-prgB'!$D$23:$F$26,'11.meD-prgB'!$D$28:$F$31,'11.meD-prgB'!$D$33:$F$36,'11.meD-prgB'!$N$8:$P$11,'11.meD-prgB'!$N$13:$P$16,'11.meD-prgB'!$N$18:$P$21,'11.meD-prgB'!$N$23:$P$26,'11.meD-prgB'!$N$28:$P$31,'11.meD-prgB'!$N$33:$P$36,'11.meD-prgB'!$A$8:$B$37,'11.meD-prgB'!$K$8:$L$37</definedName>
    <definedName name="výmaz">'11.dpC-adcB'!$D$8:$F$11,'11.dpC-adcB'!$D$13:$F$16,'11.dpC-adcB'!$D$18:$F$21,'11.dpC-adcB'!$D$23:$F$26,'11.dpC-adcB'!$D$28:$F$31,'11.dpC-adcB'!$D$33:$F$36,'11.dpC-adcB'!$N$8:$P$11,'11.dpC-adcB'!$N$13:$P$16,'11.dpC-adcB'!$N$18:$P$21,'11.dpC-adcB'!$N$23:$P$26,'11.dpC-adcB'!$N$28:$P$31,'11.dpC-adcB'!$N$33:$P$36,'11.dpC-adcB'!$A$8:$B$37,'11.dpC-adcB'!$K$8:$L$37</definedName>
  </definedNames>
  <calcPr calcId="124519"/>
</workbook>
</file>

<file path=xl/calcChain.xml><?xml version="1.0" encoding="utf-8"?>
<calcChain xmlns="http://schemas.openxmlformats.org/spreadsheetml/2006/main">
  <c r="G8" i="7"/>
  <c r="H8" s="1"/>
  <c r="R8" s="1"/>
  <c r="Q8"/>
  <c r="G9"/>
  <c r="H9" s="1"/>
  <c r="R9" s="1"/>
  <c r="Q9"/>
  <c r="G10"/>
  <c r="H10" s="1"/>
  <c r="R10" s="1"/>
  <c r="Q10"/>
  <c r="G11"/>
  <c r="H11" s="1"/>
  <c r="R11" s="1"/>
  <c r="Q11"/>
  <c r="Q12"/>
  <c r="G13"/>
  <c r="H13" s="1"/>
  <c r="R13" s="1"/>
  <c r="Q13"/>
  <c r="G14"/>
  <c r="H14" s="1"/>
  <c r="R14" s="1"/>
  <c r="Q14"/>
  <c r="G15"/>
  <c r="H15" s="1"/>
  <c r="R15" s="1"/>
  <c r="Q15"/>
  <c r="G16"/>
  <c r="H16" s="1"/>
  <c r="R16" s="1"/>
  <c r="Q16"/>
  <c r="Q17"/>
  <c r="G18"/>
  <c r="H18" s="1"/>
  <c r="R18" s="1"/>
  <c r="Q18"/>
  <c r="G19"/>
  <c r="H19" s="1"/>
  <c r="R19" s="1"/>
  <c r="Q19"/>
  <c r="G20"/>
  <c r="H20" s="1"/>
  <c r="R20" s="1"/>
  <c r="Q20"/>
  <c r="G21"/>
  <c r="H21" s="1"/>
  <c r="R21" s="1"/>
  <c r="Q21"/>
  <c r="Q22"/>
  <c r="G23"/>
  <c r="H23" s="1"/>
  <c r="R23" s="1"/>
  <c r="Q23"/>
  <c r="G24"/>
  <c r="H24" s="1"/>
  <c r="R24" s="1"/>
  <c r="Q24"/>
  <c r="G25"/>
  <c r="H25" s="1"/>
  <c r="R25" s="1"/>
  <c r="Q25"/>
  <c r="G26"/>
  <c r="H26" s="1"/>
  <c r="R26" s="1"/>
  <c r="Q26"/>
  <c r="Q27"/>
  <c r="G28"/>
  <c r="H28" s="1"/>
  <c r="R28" s="1"/>
  <c r="Q28"/>
  <c r="G29"/>
  <c r="H29" s="1"/>
  <c r="R29" s="1"/>
  <c r="Q29"/>
  <c r="G30"/>
  <c r="H30" s="1"/>
  <c r="R30" s="1"/>
  <c r="Q30"/>
  <c r="G31"/>
  <c r="H31" s="1"/>
  <c r="R31" s="1"/>
  <c r="Q31"/>
  <c r="Q32"/>
  <c r="G33"/>
  <c r="H33" s="1"/>
  <c r="R33" s="1"/>
  <c r="Q33"/>
  <c r="G34"/>
  <c r="H34" s="1"/>
  <c r="R34" s="1"/>
  <c r="Q34"/>
  <c r="G35"/>
  <c r="H35" s="1"/>
  <c r="R35" s="1"/>
  <c r="Q35"/>
  <c r="G36"/>
  <c r="H36" s="1"/>
  <c r="R36" s="1"/>
  <c r="Q36"/>
  <c r="Q37"/>
  <c r="A45"/>
  <c r="G8" i="6"/>
  <c r="H8" s="1"/>
  <c r="R8" s="1"/>
  <c r="Q8"/>
  <c r="G9"/>
  <c r="H9" s="1"/>
  <c r="R9" s="1"/>
  <c r="Q9"/>
  <c r="G10"/>
  <c r="H10" s="1"/>
  <c r="R10" s="1"/>
  <c r="Q10"/>
  <c r="G11"/>
  <c r="H11" s="1"/>
  <c r="R11" s="1"/>
  <c r="Q11"/>
  <c r="Q12"/>
  <c r="G13"/>
  <c r="H13" s="1"/>
  <c r="R13" s="1"/>
  <c r="Q13"/>
  <c r="G14"/>
  <c r="H14" s="1"/>
  <c r="R14" s="1"/>
  <c r="Q14"/>
  <c r="G15"/>
  <c r="H15" s="1"/>
  <c r="R15" s="1"/>
  <c r="Q15"/>
  <c r="G16"/>
  <c r="H16" s="1"/>
  <c r="R16" s="1"/>
  <c r="Q16"/>
  <c r="Q17"/>
  <c r="G18"/>
  <c r="H18" s="1"/>
  <c r="R18" s="1"/>
  <c r="Q18"/>
  <c r="G19"/>
  <c r="H19" s="1"/>
  <c r="R19" s="1"/>
  <c r="Q19"/>
  <c r="G20"/>
  <c r="H20" s="1"/>
  <c r="R20" s="1"/>
  <c r="Q20"/>
  <c r="G21"/>
  <c r="H21" s="1"/>
  <c r="R21" s="1"/>
  <c r="Q21"/>
  <c r="Q22"/>
  <c r="G23"/>
  <c r="H23" s="1"/>
  <c r="R23" s="1"/>
  <c r="Q23"/>
  <c r="G24"/>
  <c r="H24" s="1"/>
  <c r="R24" s="1"/>
  <c r="Q24"/>
  <c r="G25"/>
  <c r="H25" s="1"/>
  <c r="R25" s="1"/>
  <c r="Q25"/>
  <c r="G26"/>
  <c r="H26" s="1"/>
  <c r="R26" s="1"/>
  <c r="Q26"/>
  <c r="Q27"/>
  <c r="G28"/>
  <c r="H28" s="1"/>
  <c r="R28" s="1"/>
  <c r="Q28"/>
  <c r="G29"/>
  <c r="H29" s="1"/>
  <c r="R29" s="1"/>
  <c r="Q29"/>
  <c r="G30"/>
  <c r="H30" s="1"/>
  <c r="R30" s="1"/>
  <c r="Q30"/>
  <c r="G31"/>
  <c r="H31" s="1"/>
  <c r="R31" s="1"/>
  <c r="Q31"/>
  <c r="Q32"/>
  <c r="G33"/>
  <c r="H33" s="1"/>
  <c r="R33" s="1"/>
  <c r="Q33"/>
  <c r="G34"/>
  <c r="H34" s="1"/>
  <c r="R34" s="1"/>
  <c r="Q34"/>
  <c r="G35"/>
  <c r="H35" s="1"/>
  <c r="R35" s="1"/>
  <c r="Q35"/>
  <c r="G36"/>
  <c r="H36" s="1"/>
  <c r="R36" s="1"/>
  <c r="Q36"/>
  <c r="Q37"/>
  <c r="A45"/>
  <c r="G8" i="5"/>
  <c r="H8" s="1"/>
  <c r="R8" s="1"/>
  <c r="Q8"/>
  <c r="G9"/>
  <c r="H9" s="1"/>
  <c r="R9" s="1"/>
  <c r="Q9"/>
  <c r="G10"/>
  <c r="H10" s="1"/>
  <c r="R10" s="1"/>
  <c r="Q10"/>
  <c r="G11"/>
  <c r="H11" s="1"/>
  <c r="R11" s="1"/>
  <c r="Q11"/>
  <c r="Q12"/>
  <c r="G13"/>
  <c r="H13" s="1"/>
  <c r="R13" s="1"/>
  <c r="Q13"/>
  <c r="G14"/>
  <c r="H14" s="1"/>
  <c r="R14" s="1"/>
  <c r="Q14"/>
  <c r="G15"/>
  <c r="H15" s="1"/>
  <c r="R15" s="1"/>
  <c r="Q15"/>
  <c r="G16"/>
  <c r="H16" s="1"/>
  <c r="R16" s="1"/>
  <c r="Q16"/>
  <c r="Q17"/>
  <c r="G18"/>
  <c r="H18" s="1"/>
  <c r="R18" s="1"/>
  <c r="Q18"/>
  <c r="G19"/>
  <c r="H19" s="1"/>
  <c r="R19" s="1"/>
  <c r="Q19"/>
  <c r="G20"/>
  <c r="H20" s="1"/>
  <c r="R20" s="1"/>
  <c r="Q20"/>
  <c r="G21"/>
  <c r="H21" s="1"/>
  <c r="R21" s="1"/>
  <c r="Q21"/>
  <c r="Q22"/>
  <c r="G23"/>
  <c r="H23" s="1"/>
  <c r="R23" s="1"/>
  <c r="Q23"/>
  <c r="G24"/>
  <c r="H24" s="1"/>
  <c r="R24" s="1"/>
  <c r="Q24"/>
  <c r="G25"/>
  <c r="H25" s="1"/>
  <c r="R25" s="1"/>
  <c r="Q25"/>
  <c r="G26"/>
  <c r="H26" s="1"/>
  <c r="R26" s="1"/>
  <c r="Q26"/>
  <c r="Q27"/>
  <c r="G28"/>
  <c r="H28" s="1"/>
  <c r="R28" s="1"/>
  <c r="Q28"/>
  <c r="G29"/>
  <c r="H29" s="1"/>
  <c r="R29" s="1"/>
  <c r="Q29"/>
  <c r="G30"/>
  <c r="H30" s="1"/>
  <c r="R30" s="1"/>
  <c r="Q30"/>
  <c r="G31"/>
  <c r="H31" s="1"/>
  <c r="R31" s="1"/>
  <c r="Q31"/>
  <c r="Q32"/>
  <c r="G33"/>
  <c r="H33" s="1"/>
  <c r="R33" s="1"/>
  <c r="Q33"/>
  <c r="G34"/>
  <c r="H34" s="1"/>
  <c r="R34" s="1"/>
  <c r="Q34"/>
  <c r="G35"/>
  <c r="H35" s="1"/>
  <c r="R35" s="1"/>
  <c r="Q35"/>
  <c r="G36"/>
  <c r="H36" s="1"/>
  <c r="R36" s="1"/>
  <c r="Q36"/>
  <c r="Q37"/>
  <c r="A45"/>
  <c r="G8" i="4"/>
  <c r="H8" s="1"/>
  <c r="R8" s="1"/>
  <c r="Q8"/>
  <c r="G9"/>
  <c r="H9" s="1"/>
  <c r="R9" s="1"/>
  <c r="Q9"/>
  <c r="G10"/>
  <c r="H10" s="1"/>
  <c r="R10" s="1"/>
  <c r="Q10"/>
  <c r="G11"/>
  <c r="H11" s="1"/>
  <c r="R11" s="1"/>
  <c r="Q11"/>
  <c r="Q12"/>
  <c r="G13"/>
  <c r="H13" s="1"/>
  <c r="R13" s="1"/>
  <c r="Q13"/>
  <c r="G14"/>
  <c r="H14" s="1"/>
  <c r="R14" s="1"/>
  <c r="Q14"/>
  <c r="G15"/>
  <c r="H15" s="1"/>
  <c r="R15" s="1"/>
  <c r="Q15"/>
  <c r="G16"/>
  <c r="H16" s="1"/>
  <c r="R16" s="1"/>
  <c r="Q16"/>
  <c r="Q17"/>
  <c r="G18"/>
  <c r="H18" s="1"/>
  <c r="R18" s="1"/>
  <c r="Q18"/>
  <c r="G19"/>
  <c r="H19" s="1"/>
  <c r="R19" s="1"/>
  <c r="Q19"/>
  <c r="G20"/>
  <c r="H20" s="1"/>
  <c r="R20" s="1"/>
  <c r="Q20"/>
  <c r="G21"/>
  <c r="H21" s="1"/>
  <c r="R21" s="1"/>
  <c r="Q21"/>
  <c r="Q22"/>
  <c r="G23"/>
  <c r="H23" s="1"/>
  <c r="R23" s="1"/>
  <c r="Q23"/>
  <c r="G24"/>
  <c r="H24" s="1"/>
  <c r="R24" s="1"/>
  <c r="Q24"/>
  <c r="G25"/>
  <c r="H25" s="1"/>
  <c r="R25" s="1"/>
  <c r="Q25"/>
  <c r="G26"/>
  <c r="H26" s="1"/>
  <c r="R26" s="1"/>
  <c r="Q26"/>
  <c r="Q27"/>
  <c r="G28"/>
  <c r="H28" s="1"/>
  <c r="R28" s="1"/>
  <c r="Q28"/>
  <c r="G29"/>
  <c r="H29" s="1"/>
  <c r="R29" s="1"/>
  <c r="Q29"/>
  <c r="G30"/>
  <c r="H30" s="1"/>
  <c r="R30" s="1"/>
  <c r="Q30"/>
  <c r="G31"/>
  <c r="H31" s="1"/>
  <c r="R31" s="1"/>
  <c r="Q31"/>
  <c r="Q32"/>
  <c r="G33"/>
  <c r="H33" s="1"/>
  <c r="R33" s="1"/>
  <c r="Q33"/>
  <c r="G34"/>
  <c r="H34" s="1"/>
  <c r="R34" s="1"/>
  <c r="Q34"/>
  <c r="G35"/>
  <c r="H35" s="1"/>
  <c r="R35" s="1"/>
  <c r="Q35"/>
  <c r="G36"/>
  <c r="H36" s="1"/>
  <c r="R36" s="1"/>
  <c r="Q36"/>
  <c r="Q37"/>
  <c r="A45"/>
  <c r="G8" i="3"/>
  <c r="Q8"/>
  <c r="R8" s="1"/>
  <c r="R12" s="1"/>
  <c r="G9"/>
  <c r="H9" s="1"/>
  <c r="Q9"/>
  <c r="R9"/>
  <c r="D12"/>
  <c r="E12"/>
  <c r="F12"/>
  <c r="G12"/>
  <c r="I11" s="1"/>
  <c r="N12"/>
  <c r="O12"/>
  <c r="P12"/>
  <c r="Q12"/>
  <c r="I9" s="1"/>
  <c r="G13"/>
  <c r="H13" s="1"/>
  <c r="Q13"/>
  <c r="R13"/>
  <c r="G14"/>
  <c r="H14"/>
  <c r="Q14"/>
  <c r="R14"/>
  <c r="D17"/>
  <c r="E17"/>
  <c r="F17"/>
  <c r="G17"/>
  <c r="S16" s="1"/>
  <c r="N17"/>
  <c r="O17"/>
  <c r="P17"/>
  <c r="Q17"/>
  <c r="R17"/>
  <c r="G18"/>
  <c r="H18" s="1"/>
  <c r="Q18"/>
  <c r="R18"/>
  <c r="G19"/>
  <c r="H19"/>
  <c r="Q19"/>
  <c r="R19"/>
  <c r="D22"/>
  <c r="E22"/>
  <c r="F22"/>
  <c r="G22"/>
  <c r="I21" s="1"/>
  <c r="N22"/>
  <c r="O22"/>
  <c r="P22"/>
  <c r="Q22"/>
  <c r="R22"/>
  <c r="G23"/>
  <c r="H23" s="1"/>
  <c r="Q23"/>
  <c r="R23"/>
  <c r="G24"/>
  <c r="H24"/>
  <c r="Q24"/>
  <c r="R24"/>
  <c r="D27"/>
  <c r="E27"/>
  <c r="F27"/>
  <c r="G27"/>
  <c r="S26" s="1"/>
  <c r="N27"/>
  <c r="O27"/>
  <c r="P27"/>
  <c r="Q27"/>
  <c r="R27"/>
  <c r="G28"/>
  <c r="H28" s="1"/>
  <c r="Q28"/>
  <c r="R28"/>
  <c r="G29"/>
  <c r="H29"/>
  <c r="Q29"/>
  <c r="R29"/>
  <c r="D32"/>
  <c r="E32"/>
  <c r="F32"/>
  <c r="G32"/>
  <c r="I31" s="1"/>
  <c r="N32"/>
  <c r="O32"/>
  <c r="P32"/>
  <c r="Q32"/>
  <c r="R32"/>
  <c r="G33"/>
  <c r="H33" s="1"/>
  <c r="Q33"/>
  <c r="R33"/>
  <c r="G34"/>
  <c r="H34"/>
  <c r="Q34"/>
  <c r="R34"/>
  <c r="D37"/>
  <c r="E37"/>
  <c r="F37"/>
  <c r="G37"/>
  <c r="S36" s="1"/>
  <c r="N37"/>
  <c r="O37"/>
  <c r="P37"/>
  <c r="Q37"/>
  <c r="R37"/>
  <c r="D39"/>
  <c r="E39"/>
  <c r="F39"/>
  <c r="G39"/>
  <c r="N39"/>
  <c r="O39"/>
  <c r="P39"/>
  <c r="Q39"/>
  <c r="I39" s="1"/>
  <c r="S39"/>
  <c r="F45"/>
  <c r="A93"/>
  <c r="A10" s="1"/>
  <c r="K93"/>
  <c r="K8" s="1"/>
  <c r="B94"/>
  <c r="L94"/>
  <c r="A95"/>
  <c r="A13" s="1"/>
  <c r="K95"/>
  <c r="K13" s="1"/>
  <c r="B96"/>
  <c r="L96"/>
  <c r="A97"/>
  <c r="A20" s="1"/>
  <c r="K97"/>
  <c r="K18" s="1"/>
  <c r="B98"/>
  <c r="L98"/>
  <c r="A99"/>
  <c r="A23" s="1"/>
  <c r="K99"/>
  <c r="K23" s="1"/>
  <c r="B100"/>
  <c r="L100"/>
  <c r="A101"/>
  <c r="A30" s="1"/>
  <c r="K101"/>
  <c r="K28" s="1"/>
  <c r="A103"/>
  <c r="A33" s="1"/>
  <c r="K103"/>
  <c r="K33" s="1"/>
  <c r="G107"/>
  <c r="G108"/>
  <c r="L108"/>
  <c r="G109"/>
  <c r="L109"/>
  <c r="C41" s="1"/>
  <c r="G110"/>
  <c r="G111"/>
  <c r="G112"/>
  <c r="L112"/>
  <c r="G113"/>
  <c r="L113"/>
  <c r="M41" s="1"/>
  <c r="G114"/>
  <c r="G115"/>
  <c r="G116"/>
  <c r="G117"/>
  <c r="G118"/>
  <c r="G119"/>
  <c r="G120"/>
  <c r="G121"/>
  <c r="G122"/>
  <c r="G123"/>
  <c r="G124"/>
  <c r="G125"/>
  <c r="G126"/>
  <c r="G127"/>
  <c r="G128"/>
  <c r="G129"/>
  <c r="G130"/>
  <c r="G131"/>
  <c r="G132"/>
  <c r="G133"/>
  <c r="G134"/>
  <c r="G135"/>
  <c r="G136"/>
  <c r="G137"/>
  <c r="G138"/>
  <c r="G139"/>
  <c r="G140"/>
  <c r="G141"/>
  <c r="G142"/>
  <c r="G143"/>
  <c r="G144"/>
  <c r="G145"/>
  <c r="G146"/>
  <c r="G147"/>
  <c r="G148"/>
  <c r="G149"/>
  <c r="G150"/>
  <c r="G151"/>
  <c r="G152"/>
  <c r="G153"/>
  <c r="G154"/>
  <c r="G155"/>
  <c r="G156"/>
  <c r="G157"/>
  <c r="G158"/>
  <c r="G159"/>
  <c r="G160"/>
  <c r="G161"/>
  <c r="G162"/>
  <c r="G163"/>
  <c r="G164"/>
  <c r="G165"/>
  <c r="G166"/>
  <c r="G167"/>
  <c r="G168"/>
  <c r="G169"/>
  <c r="G170"/>
  <c r="G171"/>
  <c r="G172"/>
  <c r="G173"/>
  <c r="G174"/>
  <c r="G175"/>
  <c r="G176"/>
  <c r="G177"/>
  <c r="G178"/>
  <c r="G179"/>
  <c r="G180"/>
  <c r="G181"/>
  <c r="G182"/>
  <c r="G183"/>
  <c r="G184"/>
  <c r="G185"/>
  <c r="G186"/>
  <c r="G187"/>
  <c r="G188"/>
  <c r="G189"/>
  <c r="G190"/>
  <c r="G191"/>
  <c r="G192"/>
  <c r="G193"/>
  <c r="G194"/>
  <c r="G195"/>
  <c r="G196"/>
  <c r="G197"/>
  <c r="G198"/>
  <c r="G199"/>
  <c r="G200"/>
  <c r="G201"/>
  <c r="G202"/>
  <c r="G203"/>
  <c r="G204"/>
  <c r="G205"/>
  <c r="G206"/>
  <c r="G207"/>
  <c r="G208"/>
  <c r="G209"/>
  <c r="G210"/>
  <c r="G211"/>
  <c r="G212"/>
  <c r="G213"/>
  <c r="G214"/>
  <c r="G215"/>
  <c r="G216"/>
  <c r="G217"/>
  <c r="G218"/>
  <c r="G219"/>
  <c r="G220"/>
  <c r="G221"/>
  <c r="G222"/>
  <c r="G223"/>
  <c r="G224"/>
  <c r="G225"/>
  <c r="G226"/>
  <c r="G227"/>
  <c r="G228"/>
  <c r="G229"/>
  <c r="G230"/>
  <c r="G231"/>
  <c r="G232"/>
  <c r="G233"/>
  <c r="G234"/>
  <c r="G235"/>
  <c r="G236"/>
  <c r="G237"/>
  <c r="G238"/>
  <c r="G239"/>
  <c r="G240"/>
  <c r="G241"/>
  <c r="G242"/>
  <c r="G243"/>
  <c r="G244"/>
  <c r="G245"/>
  <c r="G246"/>
  <c r="G247"/>
  <c r="G248"/>
  <c r="G249"/>
  <c r="A250"/>
  <c r="B250"/>
  <c r="D250"/>
  <c r="G250" s="1"/>
  <c r="A251"/>
  <c r="B251"/>
  <c r="D251"/>
  <c r="G251" s="1"/>
  <c r="A252"/>
  <c r="B252"/>
  <c r="D252"/>
  <c r="G252" s="1"/>
  <c r="A253"/>
  <c r="B253"/>
  <c r="D253"/>
  <c r="G253" s="1"/>
  <c r="A254"/>
  <c r="B254"/>
  <c r="D254"/>
  <c r="G254" s="1"/>
  <c r="A255"/>
  <c r="B255"/>
  <c r="D255"/>
  <c r="G255"/>
  <c r="A256"/>
  <c r="B256"/>
  <c r="D256"/>
  <c r="G256"/>
  <c r="A257"/>
  <c r="B257"/>
  <c r="D257"/>
  <c r="G257"/>
  <c r="A258"/>
  <c r="B258"/>
  <c r="D258"/>
  <c r="G258"/>
  <c r="A259"/>
  <c r="B259"/>
  <c r="D259"/>
  <c r="G259"/>
  <c r="A260"/>
  <c r="B260"/>
  <c r="D260"/>
  <c r="G260"/>
  <c r="A261"/>
  <c r="B261"/>
  <c r="D261"/>
  <c r="G261"/>
  <c r="A262"/>
  <c r="B262"/>
  <c r="D262"/>
  <c r="G262"/>
  <c r="A263"/>
  <c r="B263"/>
  <c r="D263"/>
  <c r="G263"/>
  <c r="A264"/>
  <c r="B264"/>
  <c r="D264"/>
  <c r="G264"/>
  <c r="A265"/>
  <c r="B265"/>
  <c r="D265"/>
  <c r="G265"/>
  <c r="G8" i="2"/>
  <c r="Q8"/>
  <c r="R8" s="1"/>
  <c r="R12" s="1"/>
  <c r="G9"/>
  <c r="H9" s="1"/>
  <c r="Q9"/>
  <c r="R9"/>
  <c r="D12"/>
  <c r="E12"/>
  <c r="F12"/>
  <c r="G12"/>
  <c r="I11" s="1"/>
  <c r="N12"/>
  <c r="O12"/>
  <c r="P12"/>
  <c r="Q12"/>
  <c r="I9" s="1"/>
  <c r="G13"/>
  <c r="Q13"/>
  <c r="H13" s="1"/>
  <c r="R13"/>
  <c r="G14"/>
  <c r="H14"/>
  <c r="Q14"/>
  <c r="R14"/>
  <c r="D17"/>
  <c r="E17"/>
  <c r="F17"/>
  <c r="G17"/>
  <c r="S16" s="1"/>
  <c r="N17"/>
  <c r="O17"/>
  <c r="P17"/>
  <c r="Q17"/>
  <c r="R17"/>
  <c r="G18"/>
  <c r="H18" s="1"/>
  <c r="Q18"/>
  <c r="R18"/>
  <c r="G19"/>
  <c r="H19"/>
  <c r="Q19"/>
  <c r="R19"/>
  <c r="D22"/>
  <c r="E22"/>
  <c r="F22"/>
  <c r="G22"/>
  <c r="I21" s="1"/>
  <c r="N22"/>
  <c r="O22"/>
  <c r="P22"/>
  <c r="Q22"/>
  <c r="R22"/>
  <c r="G23"/>
  <c r="Q23"/>
  <c r="H23" s="1"/>
  <c r="R23"/>
  <c r="G24"/>
  <c r="H24"/>
  <c r="Q24"/>
  <c r="R24"/>
  <c r="D27"/>
  <c r="E27"/>
  <c r="F27"/>
  <c r="G27"/>
  <c r="S26" s="1"/>
  <c r="N27"/>
  <c r="O27"/>
  <c r="P27"/>
  <c r="Q27"/>
  <c r="R27"/>
  <c r="G28"/>
  <c r="H28" s="1"/>
  <c r="Q28"/>
  <c r="R28"/>
  <c r="G29"/>
  <c r="H29"/>
  <c r="Q29"/>
  <c r="R29"/>
  <c r="D32"/>
  <c r="E32"/>
  <c r="F32"/>
  <c r="G32"/>
  <c r="I31" s="1"/>
  <c r="N32"/>
  <c r="O32"/>
  <c r="P32"/>
  <c r="Q32"/>
  <c r="R32"/>
  <c r="G33"/>
  <c r="H33"/>
  <c r="Q33"/>
  <c r="R33"/>
  <c r="G34"/>
  <c r="H34"/>
  <c r="Q34"/>
  <c r="R34"/>
  <c r="D37"/>
  <c r="E37"/>
  <c r="F37"/>
  <c r="G37"/>
  <c r="S36" s="1"/>
  <c r="N37"/>
  <c r="N39" s="1"/>
  <c r="O37"/>
  <c r="P37"/>
  <c r="P39" s="1"/>
  <c r="Q37"/>
  <c r="R37"/>
  <c r="D39"/>
  <c r="E39"/>
  <c r="F39"/>
  <c r="G39"/>
  <c r="O39"/>
  <c r="Q39"/>
  <c r="I39" s="1"/>
  <c r="S39"/>
  <c r="F45"/>
  <c r="A93"/>
  <c r="A10" s="1"/>
  <c r="K93"/>
  <c r="K8" s="1"/>
  <c r="B94"/>
  <c r="B57" s="1"/>
  <c r="L94"/>
  <c r="L57" s="1"/>
  <c r="A95"/>
  <c r="A13" s="1"/>
  <c r="K95"/>
  <c r="K13" s="1"/>
  <c r="B96"/>
  <c r="E57" s="1"/>
  <c r="L96"/>
  <c r="O57" s="1"/>
  <c r="A97"/>
  <c r="A20" s="1"/>
  <c r="K97"/>
  <c r="K18" s="1"/>
  <c r="B98"/>
  <c r="B58" s="1"/>
  <c r="L98"/>
  <c r="L58" s="1"/>
  <c r="A99"/>
  <c r="A23" s="1"/>
  <c r="K99"/>
  <c r="K23" s="1"/>
  <c r="B100"/>
  <c r="E58" s="1"/>
  <c r="L100"/>
  <c r="O58" s="1"/>
  <c r="A101"/>
  <c r="A30" s="1"/>
  <c r="K101"/>
  <c r="K28" s="1"/>
  <c r="A103"/>
  <c r="A33" s="1"/>
  <c r="K103"/>
  <c r="K33" s="1"/>
  <c r="G107"/>
  <c r="G57" s="1"/>
  <c r="G108"/>
  <c r="L108"/>
  <c r="G109"/>
  <c r="L109"/>
  <c r="C41" s="1"/>
  <c r="G110"/>
  <c r="G111"/>
  <c r="G112"/>
  <c r="L112"/>
  <c r="G113"/>
  <c r="L113"/>
  <c r="M41" s="1"/>
  <c r="G114"/>
  <c r="G115"/>
  <c r="G116"/>
  <c r="G117"/>
  <c r="G118"/>
  <c r="G119"/>
  <c r="G120"/>
  <c r="G121"/>
  <c r="G122"/>
  <c r="G123"/>
  <c r="G124"/>
  <c r="G125"/>
  <c r="G126"/>
  <c r="G127"/>
  <c r="G128"/>
  <c r="G129"/>
  <c r="G130"/>
  <c r="G131"/>
  <c r="G132"/>
  <c r="G133"/>
  <c r="G134"/>
  <c r="G135"/>
  <c r="G136"/>
  <c r="G137"/>
  <c r="G138"/>
  <c r="G139"/>
  <c r="G140"/>
  <c r="G141"/>
  <c r="G142"/>
  <c r="G143"/>
  <c r="G144"/>
  <c r="G145"/>
  <c r="G146"/>
  <c r="G147"/>
  <c r="G148"/>
  <c r="G149"/>
  <c r="G150"/>
  <c r="G151"/>
  <c r="G152"/>
  <c r="G153"/>
  <c r="G154"/>
  <c r="G155"/>
  <c r="G156"/>
  <c r="G157"/>
  <c r="G158"/>
  <c r="G159"/>
  <c r="G160"/>
  <c r="G161"/>
  <c r="G162"/>
  <c r="G163"/>
  <c r="G164"/>
  <c r="G165"/>
  <c r="G166"/>
  <c r="G167"/>
  <c r="G168"/>
  <c r="G169"/>
  <c r="G170"/>
  <c r="G171"/>
  <c r="G172"/>
  <c r="G173"/>
  <c r="G174"/>
  <c r="G175"/>
  <c r="G176"/>
  <c r="G177"/>
  <c r="G178"/>
  <c r="G179"/>
  <c r="G180"/>
  <c r="G181"/>
  <c r="G182"/>
  <c r="G183"/>
  <c r="G184"/>
  <c r="G185"/>
  <c r="G186"/>
  <c r="G187"/>
  <c r="G188"/>
  <c r="G189"/>
  <c r="G190"/>
  <c r="G191"/>
  <c r="G192"/>
  <c r="G193"/>
  <c r="G194"/>
  <c r="G195"/>
  <c r="G196"/>
  <c r="G197"/>
  <c r="G198"/>
  <c r="G199"/>
  <c r="G200"/>
  <c r="G201"/>
  <c r="G202"/>
  <c r="G203"/>
  <c r="G204"/>
  <c r="G205"/>
  <c r="G206"/>
  <c r="G207"/>
  <c r="G208"/>
  <c r="G209"/>
  <c r="G210"/>
  <c r="G211"/>
  <c r="G212"/>
  <c r="G213"/>
  <c r="G214"/>
  <c r="G215"/>
  <c r="G216"/>
  <c r="G217"/>
  <c r="G218"/>
  <c r="G219"/>
  <c r="G220"/>
  <c r="G221"/>
  <c r="G222"/>
  <c r="G223"/>
  <c r="G224"/>
  <c r="G225"/>
  <c r="G226"/>
  <c r="G227"/>
  <c r="G228"/>
  <c r="G229"/>
  <c r="G230"/>
  <c r="G231"/>
  <c r="G232"/>
  <c r="G233"/>
  <c r="G234"/>
  <c r="G235"/>
  <c r="G236"/>
  <c r="G237"/>
  <c r="G238"/>
  <c r="G239"/>
  <c r="G240"/>
  <c r="G241"/>
  <c r="G242"/>
  <c r="G243"/>
  <c r="G244"/>
  <c r="G245"/>
  <c r="G246"/>
  <c r="G247"/>
  <c r="G248"/>
  <c r="G249"/>
  <c r="A250"/>
  <c r="B104" s="1"/>
  <c r="B250"/>
  <c r="D250"/>
  <c r="G250"/>
  <c r="A251"/>
  <c r="B251"/>
  <c r="D251"/>
  <c r="G251"/>
  <c r="A252"/>
  <c r="B252"/>
  <c r="D252"/>
  <c r="G252"/>
  <c r="A253"/>
  <c r="B253"/>
  <c r="D253"/>
  <c r="G253"/>
  <c r="A254"/>
  <c r="B254"/>
  <c r="D254"/>
  <c r="G254"/>
  <c r="A255"/>
  <c r="B255"/>
  <c r="D255"/>
  <c r="G255"/>
  <c r="A256"/>
  <c r="B256"/>
  <c r="D256"/>
  <c r="G256"/>
  <c r="A257"/>
  <c r="B257"/>
  <c r="D257"/>
  <c r="G257"/>
  <c r="A258"/>
  <c r="B258"/>
  <c r="D258"/>
  <c r="G258"/>
  <c r="A259"/>
  <c r="B259"/>
  <c r="D259"/>
  <c r="G259"/>
  <c r="A260"/>
  <c r="B260"/>
  <c r="D260"/>
  <c r="G260"/>
  <c r="A261"/>
  <c r="B261"/>
  <c r="D261"/>
  <c r="G261"/>
  <c r="A262"/>
  <c r="B262"/>
  <c r="D262"/>
  <c r="G262"/>
  <c r="A263"/>
  <c r="B263"/>
  <c r="D263"/>
  <c r="G263"/>
  <c r="A264"/>
  <c r="B264"/>
  <c r="D264"/>
  <c r="G264"/>
  <c r="A265"/>
  <c r="B265"/>
  <c r="D265"/>
  <c r="G265"/>
  <c r="A45" i="1"/>
  <c r="Q36"/>
  <c r="H36"/>
  <c r="R36" s="1"/>
  <c r="G36"/>
  <c r="Q35"/>
  <c r="H35"/>
  <c r="R35" s="1"/>
  <c r="G35"/>
  <c r="Q34"/>
  <c r="G34"/>
  <c r="H34" s="1"/>
  <c r="R34" s="1"/>
  <c r="Q33"/>
  <c r="G33"/>
  <c r="G37" s="1"/>
  <c r="Q31"/>
  <c r="G31"/>
  <c r="H31" s="1"/>
  <c r="R31" s="1"/>
  <c r="Q30"/>
  <c r="G30"/>
  <c r="H30" s="1"/>
  <c r="R30" s="1"/>
  <c r="Q29"/>
  <c r="G29"/>
  <c r="H29" s="1"/>
  <c r="R29" s="1"/>
  <c r="Q28"/>
  <c r="G28"/>
  <c r="G32" s="1"/>
  <c r="Q26"/>
  <c r="G26"/>
  <c r="H26" s="1"/>
  <c r="R26" s="1"/>
  <c r="Q25"/>
  <c r="G25"/>
  <c r="H25" s="1"/>
  <c r="R25" s="1"/>
  <c r="Q24"/>
  <c r="G24"/>
  <c r="H24" s="1"/>
  <c r="R24" s="1"/>
  <c r="Q23"/>
  <c r="G23"/>
  <c r="G27" s="1"/>
  <c r="Q21"/>
  <c r="G21"/>
  <c r="H21" s="1"/>
  <c r="R21" s="1"/>
  <c r="Q20"/>
  <c r="G20"/>
  <c r="H20" s="1"/>
  <c r="R20" s="1"/>
  <c r="Q19"/>
  <c r="G19"/>
  <c r="H19" s="1"/>
  <c r="R19" s="1"/>
  <c r="Q18"/>
  <c r="G18"/>
  <c r="G22" s="1"/>
  <c r="Q16"/>
  <c r="G16"/>
  <c r="H16" s="1"/>
  <c r="R16" s="1"/>
  <c r="Q15"/>
  <c r="G15"/>
  <c r="H15" s="1"/>
  <c r="R15" s="1"/>
  <c r="Q14"/>
  <c r="G14"/>
  <c r="H14" s="1"/>
  <c r="R14" s="1"/>
  <c r="Q13"/>
  <c r="G13"/>
  <c r="G17" s="1"/>
  <c r="Q11"/>
  <c r="G11"/>
  <c r="H11" s="1"/>
  <c r="R11" s="1"/>
  <c r="Q10"/>
  <c r="G10"/>
  <c r="H10" s="1"/>
  <c r="R10" s="1"/>
  <c r="Q9"/>
  <c r="G9"/>
  <c r="H9" s="1"/>
  <c r="R9" s="1"/>
  <c r="Q8"/>
  <c r="G8"/>
  <c r="G37" i="7" l="1"/>
  <c r="G32"/>
  <c r="G27"/>
  <c r="G22"/>
  <c r="G17"/>
  <c r="G12"/>
  <c r="G37" i="6"/>
  <c r="G32"/>
  <c r="G27"/>
  <c r="G22"/>
  <c r="G17"/>
  <c r="G12"/>
  <c r="G37" i="5"/>
  <c r="G32"/>
  <c r="G27"/>
  <c r="G22"/>
  <c r="G17"/>
  <c r="G12"/>
  <c r="G37" i="4"/>
  <c r="G32"/>
  <c r="G27"/>
  <c r="G22"/>
  <c r="G17"/>
  <c r="G12"/>
  <c r="B104" i="3"/>
  <c r="O58"/>
  <c r="L58"/>
  <c r="O57"/>
  <c r="L57"/>
  <c r="G57"/>
  <c r="E58"/>
  <c r="B58"/>
  <c r="E57"/>
  <c r="B57"/>
  <c r="I18"/>
  <c r="I23" s="1"/>
  <c r="I28" s="1"/>
  <c r="I33" s="1"/>
  <c r="I13"/>
  <c r="Q58"/>
  <c r="Q57"/>
  <c r="R39"/>
  <c r="H37"/>
  <c r="I36"/>
  <c r="A35"/>
  <c r="S31"/>
  <c r="K30"/>
  <c r="A28"/>
  <c r="H27"/>
  <c r="I26"/>
  <c r="A25"/>
  <c r="S21"/>
  <c r="K20"/>
  <c r="A18"/>
  <c r="H17"/>
  <c r="I16"/>
  <c r="I41" s="1"/>
  <c r="A15"/>
  <c r="S11"/>
  <c r="S41" s="1"/>
  <c r="K10"/>
  <c r="H8"/>
  <c r="A8"/>
  <c r="G58"/>
  <c r="K35"/>
  <c r="H32"/>
  <c r="K25"/>
  <c r="H22"/>
  <c r="K15"/>
  <c r="H12"/>
  <c r="H39" s="1"/>
  <c r="I13" i="2"/>
  <c r="I18" s="1"/>
  <c r="I23" s="1"/>
  <c r="I28" s="1"/>
  <c r="I33" s="1"/>
  <c r="Q58"/>
  <c r="Q57"/>
  <c r="R39"/>
  <c r="H37"/>
  <c r="I36"/>
  <c r="A35"/>
  <c r="S31"/>
  <c r="K30"/>
  <c r="A28"/>
  <c r="H27"/>
  <c r="I26"/>
  <c r="A25"/>
  <c r="S21"/>
  <c r="K20"/>
  <c r="A18"/>
  <c r="H17"/>
  <c r="I16"/>
  <c r="I41" s="1"/>
  <c r="A15"/>
  <c r="S11"/>
  <c r="S41" s="1"/>
  <c r="K10"/>
  <c r="H8"/>
  <c r="A8"/>
  <c r="G58"/>
  <c r="K35"/>
  <c r="H32"/>
  <c r="K25"/>
  <c r="H22"/>
  <c r="K15"/>
  <c r="H12"/>
  <c r="H39" s="1"/>
  <c r="P17" i="1"/>
  <c r="N17"/>
  <c r="E17"/>
  <c r="O17"/>
  <c r="F17"/>
  <c r="D17"/>
  <c r="P22"/>
  <c r="N22"/>
  <c r="E22"/>
  <c r="O22"/>
  <c r="F22"/>
  <c r="D22"/>
  <c r="P27"/>
  <c r="N27"/>
  <c r="E27"/>
  <c r="O27"/>
  <c r="F27"/>
  <c r="D27"/>
  <c r="P32"/>
  <c r="N32"/>
  <c r="E32"/>
  <c r="O32"/>
  <c r="F32"/>
  <c r="D32"/>
  <c r="P37"/>
  <c r="N37"/>
  <c r="E37"/>
  <c r="O37"/>
  <c r="F37"/>
  <c r="D37"/>
  <c r="Q12"/>
  <c r="Q17"/>
  <c r="Q22"/>
  <c r="Q27"/>
  <c r="Q32"/>
  <c r="Q37"/>
  <c r="H8"/>
  <c r="R8" s="1"/>
  <c r="G12"/>
  <c r="H13"/>
  <c r="R13" s="1"/>
  <c r="R17" s="1"/>
  <c r="H18"/>
  <c r="R18" s="1"/>
  <c r="R22" s="1"/>
  <c r="H23"/>
  <c r="R23" s="1"/>
  <c r="R27" s="1"/>
  <c r="H28"/>
  <c r="R28" s="1"/>
  <c r="R32" s="1"/>
  <c r="H33"/>
  <c r="R33" s="1"/>
  <c r="R37" s="1"/>
  <c r="G39"/>
  <c r="E17" i="7" l="1"/>
  <c r="N17"/>
  <c r="P17"/>
  <c r="R17"/>
  <c r="D17"/>
  <c r="F17"/>
  <c r="H17"/>
  <c r="O17"/>
  <c r="E27"/>
  <c r="N27"/>
  <c r="P27"/>
  <c r="R27"/>
  <c r="D27"/>
  <c r="F27"/>
  <c r="H27"/>
  <c r="O27"/>
  <c r="E37"/>
  <c r="N37"/>
  <c r="P37"/>
  <c r="R37"/>
  <c r="D37"/>
  <c r="F37"/>
  <c r="H37"/>
  <c r="O37"/>
  <c r="E12"/>
  <c r="N12"/>
  <c r="P12"/>
  <c r="R12"/>
  <c r="D12"/>
  <c r="F12"/>
  <c r="H12"/>
  <c r="O12"/>
  <c r="E22"/>
  <c r="N22"/>
  <c r="P22"/>
  <c r="R22"/>
  <c r="R39" s="1"/>
  <c r="D22"/>
  <c r="F22"/>
  <c r="H22"/>
  <c r="O22"/>
  <c r="E32"/>
  <c r="N32"/>
  <c r="P32"/>
  <c r="R32"/>
  <c r="D32"/>
  <c r="F32"/>
  <c r="H32"/>
  <c r="O32"/>
  <c r="Q39"/>
  <c r="G39"/>
  <c r="E17" i="6"/>
  <c r="N17"/>
  <c r="P17"/>
  <c r="R17"/>
  <c r="D17"/>
  <c r="F17"/>
  <c r="H17"/>
  <c r="O17"/>
  <c r="E27"/>
  <c r="N27"/>
  <c r="P27"/>
  <c r="R27"/>
  <c r="D27"/>
  <c r="F27"/>
  <c r="H27"/>
  <c r="O27"/>
  <c r="E37"/>
  <c r="N37"/>
  <c r="P37"/>
  <c r="R37"/>
  <c r="D37"/>
  <c r="F37"/>
  <c r="H37"/>
  <c r="O37"/>
  <c r="E12"/>
  <c r="N12"/>
  <c r="P12"/>
  <c r="R12"/>
  <c r="D12"/>
  <c r="F12"/>
  <c r="H12"/>
  <c r="O12"/>
  <c r="E22"/>
  <c r="N22"/>
  <c r="P22"/>
  <c r="R22"/>
  <c r="R39" s="1"/>
  <c r="D22"/>
  <c r="F22"/>
  <c r="H22"/>
  <c r="O22"/>
  <c r="E32"/>
  <c r="N32"/>
  <c r="P32"/>
  <c r="R32"/>
  <c r="D32"/>
  <c r="F32"/>
  <c r="H32"/>
  <c r="O32"/>
  <c r="Q39"/>
  <c r="G39"/>
  <c r="E17" i="5"/>
  <c r="N17"/>
  <c r="P17"/>
  <c r="R17"/>
  <c r="D17"/>
  <c r="F17"/>
  <c r="H17"/>
  <c r="I16" s="1"/>
  <c r="S16" s="1"/>
  <c r="O17"/>
  <c r="E27"/>
  <c r="N27"/>
  <c r="P27"/>
  <c r="R27"/>
  <c r="D27"/>
  <c r="F27"/>
  <c r="H27"/>
  <c r="I26" s="1"/>
  <c r="S26" s="1"/>
  <c r="O27"/>
  <c r="E37"/>
  <c r="N37"/>
  <c r="P37"/>
  <c r="R37"/>
  <c r="D37"/>
  <c r="F37"/>
  <c r="H37"/>
  <c r="I36" s="1"/>
  <c r="S36" s="1"/>
  <c r="O37"/>
  <c r="E12"/>
  <c r="N12"/>
  <c r="P12"/>
  <c r="R12"/>
  <c r="D12"/>
  <c r="F12"/>
  <c r="H12"/>
  <c r="I11" s="1"/>
  <c r="S11" s="1"/>
  <c r="O12"/>
  <c r="E22"/>
  <c r="N22"/>
  <c r="P22"/>
  <c r="R22"/>
  <c r="R39" s="1"/>
  <c r="D22"/>
  <c r="F22"/>
  <c r="H22"/>
  <c r="I21" s="1"/>
  <c r="S21" s="1"/>
  <c r="O22"/>
  <c r="E32"/>
  <c r="N32"/>
  <c r="P32"/>
  <c r="R32"/>
  <c r="D32"/>
  <c r="F32"/>
  <c r="H32"/>
  <c r="I31" s="1"/>
  <c r="S31" s="1"/>
  <c r="O32"/>
  <c r="Q39"/>
  <c r="G39"/>
  <c r="E17" i="4"/>
  <c r="N17"/>
  <c r="P17"/>
  <c r="R17"/>
  <c r="D17"/>
  <c r="F17"/>
  <c r="H17"/>
  <c r="I16" s="1"/>
  <c r="S16" s="1"/>
  <c r="O17"/>
  <c r="E27"/>
  <c r="N27"/>
  <c r="P27"/>
  <c r="R27"/>
  <c r="D27"/>
  <c r="F27"/>
  <c r="H27"/>
  <c r="I26" s="1"/>
  <c r="S26" s="1"/>
  <c r="O27"/>
  <c r="E37"/>
  <c r="N37"/>
  <c r="P37"/>
  <c r="R37"/>
  <c r="D37"/>
  <c r="F37"/>
  <c r="H37"/>
  <c r="I36" s="1"/>
  <c r="S36" s="1"/>
  <c r="O37"/>
  <c r="E12"/>
  <c r="N12"/>
  <c r="P12"/>
  <c r="R12"/>
  <c r="G39"/>
  <c r="Q39"/>
  <c r="D12"/>
  <c r="F12"/>
  <c r="H12"/>
  <c r="I11" s="1"/>
  <c r="S11" s="1"/>
  <c r="O12"/>
  <c r="E22"/>
  <c r="N22"/>
  <c r="P22"/>
  <c r="R22"/>
  <c r="R39" s="1"/>
  <c r="D22"/>
  <c r="F22"/>
  <c r="H22"/>
  <c r="I21" s="1"/>
  <c r="S21" s="1"/>
  <c r="O22"/>
  <c r="E32"/>
  <c r="N32"/>
  <c r="P32"/>
  <c r="R32"/>
  <c r="D32"/>
  <c r="F32"/>
  <c r="H32"/>
  <c r="I31" s="1"/>
  <c r="S31" s="1"/>
  <c r="O32"/>
  <c r="N39" i="1"/>
  <c r="R12"/>
  <c r="P12"/>
  <c r="P39" s="1"/>
  <c r="N12"/>
  <c r="E12"/>
  <c r="E39" s="1"/>
  <c r="O12"/>
  <c r="O39" s="1"/>
  <c r="H12"/>
  <c r="I11" s="1"/>
  <c r="S11" s="1"/>
  <c r="F12"/>
  <c r="F39" s="1"/>
  <c r="D12"/>
  <c r="D39" s="1"/>
  <c r="R39"/>
  <c r="Q39"/>
  <c r="I39" s="1"/>
  <c r="H37"/>
  <c r="I36" s="1"/>
  <c r="S36" s="1"/>
  <c r="H32"/>
  <c r="I31" s="1"/>
  <c r="S31" s="1"/>
  <c r="H27"/>
  <c r="I26" s="1"/>
  <c r="S26" s="1"/>
  <c r="H22"/>
  <c r="I21" s="1"/>
  <c r="S21" s="1"/>
  <c r="H17"/>
  <c r="I16" s="1"/>
  <c r="S16" s="1"/>
  <c r="E39" i="7" l="1"/>
  <c r="O39"/>
  <c r="D39"/>
  <c r="F39"/>
  <c r="N39"/>
  <c r="P39"/>
  <c r="I31"/>
  <c r="S31" s="1"/>
  <c r="I21"/>
  <c r="S21" s="1"/>
  <c r="H39"/>
  <c r="I11"/>
  <c r="S11" s="1"/>
  <c r="I36"/>
  <c r="S36" s="1"/>
  <c r="I26"/>
  <c r="S26" s="1"/>
  <c r="I16"/>
  <c r="S16" s="1"/>
  <c r="E39" i="6"/>
  <c r="O39"/>
  <c r="D39"/>
  <c r="F39"/>
  <c r="N39"/>
  <c r="P39"/>
  <c r="I31"/>
  <c r="S31" s="1"/>
  <c r="I21"/>
  <c r="S21" s="1"/>
  <c r="H39"/>
  <c r="I11"/>
  <c r="S11" s="1"/>
  <c r="I36"/>
  <c r="S36" s="1"/>
  <c r="I26"/>
  <c r="S26" s="1"/>
  <c r="I16"/>
  <c r="S16" s="1"/>
  <c r="E39" i="5"/>
  <c r="I39"/>
  <c r="O39"/>
  <c r="D39"/>
  <c r="F39"/>
  <c r="N39"/>
  <c r="P39"/>
  <c r="H39"/>
  <c r="E39" i="4"/>
  <c r="I39"/>
  <c r="O39"/>
  <c r="D39"/>
  <c r="F39"/>
  <c r="N39"/>
  <c r="P39"/>
  <c r="H39"/>
  <c r="S39" i="1"/>
  <c r="S41" s="1"/>
  <c r="I41"/>
  <c r="H39"/>
  <c r="I39" i="7" l="1"/>
  <c r="I39" i="6"/>
  <c r="S39" i="5"/>
  <c r="S41" s="1"/>
  <c r="I41"/>
  <c r="S39" i="4"/>
  <c r="S41" s="1"/>
  <c r="I41"/>
  <c r="S39" i="7" l="1"/>
  <c r="S41" s="1"/>
  <c r="I41"/>
  <c r="S39" i="6"/>
  <c r="S41" s="1"/>
  <c r="I41"/>
</calcChain>
</file>

<file path=xl/sharedStrings.xml><?xml version="1.0" encoding="utf-8"?>
<sst xmlns="http://schemas.openxmlformats.org/spreadsheetml/2006/main" count="1943" uniqueCount="477">
  <si>
    <t>Česká kuželkářská
asociace</t>
  </si>
  <si>
    <t>Zápis o utkání</t>
  </si>
  <si>
    <t xml:space="preserve">Kuželna:  </t>
  </si>
  <si>
    <t>Braník 5-6</t>
  </si>
  <si>
    <t>Datum:  </t>
  </si>
  <si>
    <t>22.11.2018</t>
  </si>
  <si>
    <t>Domácí</t>
  </si>
  <si>
    <t>KK Konstruktiva Praha E</t>
  </si>
  <si>
    <t>Hosté</t>
  </si>
  <si>
    <t>SK Meteor Praha C</t>
  </si>
  <si>
    <t>Příjmení a jméno hráče</t>
  </si>
  <si>
    <t>Série hodů</t>
  </si>
  <si>
    <t>Výkon</t>
  </si>
  <si>
    <t>Body</t>
  </si>
  <si>
    <t>Reg. číslo</t>
  </si>
  <si>
    <t>Plné</t>
  </si>
  <si>
    <t>Dor.</t>
  </si>
  <si>
    <t>Ch.</t>
  </si>
  <si>
    <t>Celk.</t>
  </si>
  <si>
    <t>Dílčí</t>
  </si>
  <si>
    <t>Druž.</t>
  </si>
  <si>
    <t>Vondráček</t>
  </si>
  <si>
    <t>Mašek</t>
  </si>
  <si>
    <t>František</t>
  </si>
  <si>
    <t>Karel</t>
  </si>
  <si>
    <t>Perman</t>
  </si>
  <si>
    <t>Novák</t>
  </si>
  <si>
    <t>Milan</t>
  </si>
  <si>
    <t>Jaroslav</t>
  </si>
  <si>
    <t>Zahrádka</t>
  </si>
  <si>
    <t>Svoboda</t>
  </si>
  <si>
    <t>Jiří</t>
  </si>
  <si>
    <t>Beranová</t>
  </si>
  <si>
    <t>Třešňák</t>
  </si>
  <si>
    <t>Jiřina</t>
  </si>
  <si>
    <t>Chlumský</t>
  </si>
  <si>
    <t>Novotný</t>
  </si>
  <si>
    <t>Vlastimil</t>
  </si>
  <si>
    <t>Musil</t>
  </si>
  <si>
    <t>Míka</t>
  </si>
  <si>
    <t>Bohumír</t>
  </si>
  <si>
    <t>Zdeněk</t>
  </si>
  <si>
    <t>Celkový výkon družstva  </t>
  </si>
  <si>
    <t>Vedoucí družstva         Jméno:</t>
  </si>
  <si>
    <t>Milan Perman</t>
  </si>
  <si>
    <t>Bodový zisk</t>
  </si>
  <si>
    <t>Zdeněk Míka</t>
  </si>
  <si>
    <t>Podpis:</t>
  </si>
  <si>
    <t>Rozhodčí</t>
  </si>
  <si>
    <t>Jméno:</t>
  </si>
  <si>
    <t xml:space="preserve"> Vedoucí družstev</t>
  </si>
  <si>
    <t>Číslo průkazu:</t>
  </si>
  <si>
    <t>vd</t>
  </si>
  <si>
    <t>Čas zahájení utkání:  </t>
  </si>
  <si>
    <t>17:30</t>
  </si>
  <si>
    <t>Teplota na kuželně:  </t>
  </si>
  <si>
    <t>Čas ukončení utkání:  </t>
  </si>
  <si>
    <t>21:45</t>
  </si>
  <si>
    <t>Počet diváků:  </t>
  </si>
  <si>
    <t>Platnost kolaudačního protokolu:  </t>
  </si>
  <si>
    <t>11.8.2021</t>
  </si>
  <si>
    <t>Připomínky k technickému stavu kuželny:</t>
  </si>
  <si>
    <t>Střídání hráčů (zranění):</t>
  </si>
  <si>
    <t>Střídající hráč</t>
  </si>
  <si>
    <t>Střídaný hráč</t>
  </si>
  <si>
    <t>Hod</t>
  </si>
  <si>
    <t>Jméno</t>
  </si>
  <si>
    <t>Reg.č.</t>
  </si>
  <si>
    <t>Lébl Zbyněk</t>
  </si>
  <si>
    <t>Vondráček František</t>
  </si>
  <si>
    <t>Eštók Tomáš</t>
  </si>
  <si>
    <t>Chlumský Vlastimil</t>
  </si>
  <si>
    <t>Napomínání hráčů za nesportovní chování či vyloučení ze startu:</t>
  </si>
  <si>
    <t>Různé:</t>
  </si>
  <si>
    <t xml:space="preserve">Datum a podpis rozhodčího:  </t>
  </si>
  <si>
    <t>22.11.2018  Vedoucí družstev</t>
  </si>
  <si>
    <t>17.00</t>
  </si>
  <si>
    <t>po</t>
  </si>
  <si>
    <t>Braník 1-4</t>
  </si>
  <si>
    <t>Cepl Zdeněk</t>
  </si>
  <si>
    <t>AC Sparta Praha B</t>
  </si>
  <si>
    <t>st</t>
  </si>
  <si>
    <t>Eden 3-4</t>
  </si>
  <si>
    <t>Švarc Antonín</t>
  </si>
  <si>
    <t>KK Dopravní podniky Praha B</t>
  </si>
  <si>
    <t>17.30</t>
  </si>
  <si>
    <t>Eden 1-2</t>
  </si>
  <si>
    <t>Málek Miroslav</t>
  </si>
  <si>
    <t>KK Dopravní podniky Praha C</t>
  </si>
  <si>
    <t>čt</t>
  </si>
  <si>
    <t>Perman Milan</t>
  </si>
  <si>
    <t>Union 3-4</t>
  </si>
  <si>
    <t>Mansfeldová Jiřina</t>
  </si>
  <si>
    <t>PSK Union Praha C</t>
  </si>
  <si>
    <t>Meteor</t>
  </si>
  <si>
    <t>Míka Zdeněk</t>
  </si>
  <si>
    <t>út</t>
  </si>
  <si>
    <t>Chrdle Jiří</t>
  </si>
  <si>
    <t>SK Meteor Praha D</t>
  </si>
  <si>
    <t>Žižkov 1-4</t>
  </si>
  <si>
    <t>Hofman Jiří</t>
  </si>
  <si>
    <t>SK Rapid Praha A</t>
  </si>
  <si>
    <t>Tožička Martin</t>
  </si>
  <si>
    <t>SK Žižkov Praha D</t>
  </si>
  <si>
    <t>V. Popovice</t>
  </si>
  <si>
    <t>Musil Ladislav</t>
  </si>
  <si>
    <t>Slavoj V. Popovice B</t>
  </si>
  <si>
    <t>Zahr. Město</t>
  </si>
  <si>
    <t>Kostelecký Vojtěch</t>
  </si>
  <si>
    <t>TJ Astra Z. Město C</t>
  </si>
  <si>
    <t>18.00</t>
  </si>
  <si>
    <t>Karlov</t>
  </si>
  <si>
    <t>Kšír Petr</t>
  </si>
  <si>
    <t>TJ Praga Praha B</t>
  </si>
  <si>
    <t>Vršovice</t>
  </si>
  <si>
    <t>Svitavský Karel</t>
  </si>
  <si>
    <t>TJ Sokol Praha - Vršovice C</t>
  </si>
  <si>
    <t>19.30</t>
  </si>
  <si>
    <t>Fialová Eliška</t>
  </si>
  <si>
    <t xml:space="preserve">TJ Zentiva Praha </t>
  </si>
  <si>
    <t>čas</t>
  </si>
  <si>
    <t>kuželna</t>
  </si>
  <si>
    <t>vedoucí</t>
  </si>
  <si>
    <t>družstvo</t>
  </si>
  <si>
    <t>dom. kolo</t>
  </si>
  <si>
    <t>16.</t>
  </si>
  <si>
    <t>15.</t>
  </si>
  <si>
    <t>14.</t>
  </si>
  <si>
    <t>13.</t>
  </si>
  <si>
    <t>12.</t>
  </si>
  <si>
    <t>11.</t>
  </si>
  <si>
    <t>10.</t>
  </si>
  <si>
    <t>9.</t>
  </si>
  <si>
    <t>8.</t>
  </si>
  <si>
    <t>7.</t>
  </si>
  <si>
    <t>6.</t>
  </si>
  <si>
    <t>5.</t>
  </si>
  <si>
    <t>4.</t>
  </si>
  <si>
    <t>3.</t>
  </si>
  <si>
    <t>2.</t>
  </si>
  <si>
    <t>1.</t>
  </si>
  <si>
    <t>Radovan</t>
  </si>
  <si>
    <t>ŠIMŮNEK</t>
  </si>
  <si>
    <t>Marek</t>
  </si>
  <si>
    <t>SEDLÁK</t>
  </si>
  <si>
    <t>Petr</t>
  </si>
  <si>
    <t>PEŘINA</t>
  </si>
  <si>
    <t>Tomáš</t>
  </si>
  <si>
    <t>KUDWEIS</t>
  </si>
  <si>
    <t>Martin</t>
  </si>
  <si>
    <t>KOZDERA</t>
  </si>
  <si>
    <t>Vojtěch</t>
  </si>
  <si>
    <t>KOSTELECKÝ</t>
  </si>
  <si>
    <t>Lucie</t>
  </si>
  <si>
    <t>HLAVATÁ</t>
  </si>
  <si>
    <t>1. ZM C</t>
  </si>
  <si>
    <t>Jakub</t>
  </si>
  <si>
    <t>JETMAR</t>
  </si>
  <si>
    <t>EŠTÓK</t>
  </si>
  <si>
    <t>ZAHRÁDKA</t>
  </si>
  <si>
    <t>Zbyněk</t>
  </si>
  <si>
    <t>LÉBL</t>
  </si>
  <si>
    <t>VONDRÁČEK</t>
  </si>
  <si>
    <t>Stanislava</t>
  </si>
  <si>
    <t>ŠVINDLOVÁ</t>
  </si>
  <si>
    <t>PERMAN</t>
  </si>
  <si>
    <t>MUSIL</t>
  </si>
  <si>
    <t>CHLUMSKÝ</t>
  </si>
  <si>
    <t>1. KO E</t>
  </si>
  <si>
    <t>BERANOVÁ</t>
  </si>
  <si>
    <t>Michael</t>
  </si>
  <si>
    <t>ŠEPIČ</t>
  </si>
  <si>
    <t>Vladimír</t>
  </si>
  <si>
    <t>DVOŘÁK</t>
  </si>
  <si>
    <t>CHRDLE</t>
  </si>
  <si>
    <t>Miroslav</t>
  </si>
  <si>
    <t>ŠOSTÝ</t>
  </si>
  <si>
    <t>Richard</t>
  </si>
  <si>
    <t>SEKERÁK</t>
  </si>
  <si>
    <t>Jan</t>
  </si>
  <si>
    <t>POZNER</t>
  </si>
  <si>
    <t>Bedřich</t>
  </si>
  <si>
    <t>BERNÁTEK</t>
  </si>
  <si>
    <t>1. ME D</t>
  </si>
  <si>
    <t>BOHÁČ</t>
  </si>
  <si>
    <t>PODHOLA</t>
  </si>
  <si>
    <t>HOFMAN</t>
  </si>
  <si>
    <t>Josef</t>
  </si>
  <si>
    <t>POKORNÝ</t>
  </si>
  <si>
    <t>PUDIL</t>
  </si>
  <si>
    <t>ROUBAL</t>
  </si>
  <si>
    <t>VALTA</t>
  </si>
  <si>
    <t>1. RPD A</t>
  </si>
  <si>
    <t>Vítěslav</t>
  </si>
  <si>
    <t>HAMPL</t>
  </si>
  <si>
    <t>Věra</t>
  </si>
  <si>
    <t xml:space="preserve">ŠTEFANOVÁ </t>
  </si>
  <si>
    <t>BÁRTL</t>
  </si>
  <si>
    <t>Eliška</t>
  </si>
  <si>
    <t>FIALOVÁ</t>
  </si>
  <si>
    <t>Ladislav</t>
  </si>
  <si>
    <t>HOLEČEK</t>
  </si>
  <si>
    <t>Lenka</t>
  </si>
  <si>
    <t>KRAUSOVÁ</t>
  </si>
  <si>
    <t>Jana</t>
  </si>
  <si>
    <t xml:space="preserve">VALENTOVÁ </t>
  </si>
  <si>
    <t>1. ZEN</t>
  </si>
  <si>
    <t>Miloslav</t>
  </si>
  <si>
    <t>KELLNER</t>
  </si>
  <si>
    <t>Jitka</t>
  </si>
  <si>
    <t>RADOSTOVÁ</t>
  </si>
  <si>
    <t>TOŽIČKA</t>
  </si>
  <si>
    <t>TOMSA</t>
  </si>
  <si>
    <t>ŠTĚRBA</t>
  </si>
  <si>
    <t>ŠPAČKOVÁ</t>
  </si>
  <si>
    <t>BRODIL</t>
  </si>
  <si>
    <t>Michal</t>
  </si>
  <si>
    <t>TRUKSA</t>
  </si>
  <si>
    <t>Václav</t>
  </si>
  <si>
    <t>ŽĎÁREK</t>
  </si>
  <si>
    <t>1. ŽIŽ D</t>
  </si>
  <si>
    <t>Bohumil</t>
  </si>
  <si>
    <t>STRNAD</t>
  </si>
  <si>
    <t>VÁCHA</t>
  </si>
  <si>
    <t>Kamila</t>
  </si>
  <si>
    <t xml:space="preserve">SVOBODOVÁ </t>
  </si>
  <si>
    <t>VIKTORIN</t>
  </si>
  <si>
    <t>NEUMAJER</t>
  </si>
  <si>
    <t>LANKAŠ</t>
  </si>
  <si>
    <t>Vít</t>
  </si>
  <si>
    <t>FIKEJZL</t>
  </si>
  <si>
    <t>ČERNÝ</t>
  </si>
  <si>
    <t>1. ACS B</t>
  </si>
  <si>
    <t>CEPL</t>
  </si>
  <si>
    <t>SVITAVSKÝ</t>
  </si>
  <si>
    <t>WOLF</t>
  </si>
  <si>
    <t>Johana</t>
  </si>
  <si>
    <t xml:space="preserve">ŠPIČKOVÁ </t>
  </si>
  <si>
    <t>VILÍMOVSKÝ</t>
  </si>
  <si>
    <t>BĚLOHLÁVEK</t>
  </si>
  <si>
    <t>MYŠIČKOVÁ</t>
  </si>
  <si>
    <t>1. VRŠ C</t>
  </si>
  <si>
    <t>Ivo</t>
  </si>
  <si>
    <t>VÁVRA</t>
  </si>
  <si>
    <t>PYTLÍK</t>
  </si>
  <si>
    <t>RUNTSCHOVÁ</t>
  </si>
  <si>
    <t>MANSFELDOVÁ</t>
  </si>
  <si>
    <t>Květa</t>
  </si>
  <si>
    <t>PYTLÍKOVÁ</t>
  </si>
  <si>
    <t>HAKEN</t>
  </si>
  <si>
    <t>PETER</t>
  </si>
  <si>
    <t>VYKOUKOVÁ</t>
  </si>
  <si>
    <t>NECKÁŘ</t>
  </si>
  <si>
    <t>1. PSK C</t>
  </si>
  <si>
    <t xml:space="preserve">ŠMEJKAL </t>
  </si>
  <si>
    <t>Čeněk</t>
  </si>
  <si>
    <t>ZACHAŘ</t>
  </si>
  <si>
    <t>Eva</t>
  </si>
  <si>
    <t>VÁCLAVKOVÁ</t>
  </si>
  <si>
    <t>Pavel</t>
  </si>
  <si>
    <t xml:space="preserve">ŠŤOVÍČEK </t>
  </si>
  <si>
    <t>Emílie</t>
  </si>
  <si>
    <t xml:space="preserve">SOMOLÍKOVÁ </t>
  </si>
  <si>
    <t>Ludmila</t>
  </si>
  <si>
    <t>KAPROVÁ</t>
  </si>
  <si>
    <t xml:space="preserve">KAPAL </t>
  </si>
  <si>
    <t>Gabriela</t>
  </si>
  <si>
    <t>JIRÁSKOVÁ</t>
  </si>
  <si>
    <t>JÍCHA</t>
  </si>
  <si>
    <t>JANATA</t>
  </si>
  <si>
    <t>KRATOCHVIL</t>
  </si>
  <si>
    <t>Markéta</t>
  </si>
  <si>
    <t>DYMÁČKOVÁ</t>
  </si>
  <si>
    <t>1. VP B</t>
  </si>
  <si>
    <t>Ivana</t>
  </si>
  <si>
    <t>BANDASOVÁ</t>
  </si>
  <si>
    <t>KAŠPAR</t>
  </si>
  <si>
    <t>Kryštof</t>
  </si>
  <si>
    <t>MAŇOUR</t>
  </si>
  <si>
    <t>Ondřej</t>
  </si>
  <si>
    <t>LUKÁŠ</t>
  </si>
  <si>
    <t>JELÍNEK</t>
  </si>
  <si>
    <t>KLUGANOST</t>
  </si>
  <si>
    <t>Lukáš</t>
  </si>
  <si>
    <t>JIRSA</t>
  </si>
  <si>
    <t>SMÉKAL</t>
  </si>
  <si>
    <t>KOVÁŘ</t>
  </si>
  <si>
    <t>1. PRG B</t>
  </si>
  <si>
    <t>KŠÍR</t>
  </si>
  <si>
    <t>NOVOTNÝ</t>
  </si>
  <si>
    <t>ŠRAJER</t>
  </si>
  <si>
    <t xml:space="preserve">TŘEŠŇÁK </t>
  </si>
  <si>
    <t>SVOBODA</t>
  </si>
  <si>
    <t>PETRÁČEK</t>
  </si>
  <si>
    <t>NOVÁK</t>
  </si>
  <si>
    <t>MÍKA</t>
  </si>
  <si>
    <t xml:space="preserve">MAŠEK </t>
  </si>
  <si>
    <t>1. ME C</t>
  </si>
  <si>
    <t>CERNSTEIN</t>
  </si>
  <si>
    <t>SVOZÍLEK</t>
  </si>
  <si>
    <t>Petra</t>
  </si>
  <si>
    <t xml:space="preserve">ŠVARCOVÁ </t>
  </si>
  <si>
    <t>ŠVARC</t>
  </si>
  <si>
    <t>STOKLASA</t>
  </si>
  <si>
    <t>MICHÁLEK</t>
  </si>
  <si>
    <t>MÁLEK</t>
  </si>
  <si>
    <t xml:space="preserve"> 1. DP C</t>
  </si>
  <si>
    <t>Karel ml.</t>
  </si>
  <si>
    <t>HNÁTEK</t>
  </si>
  <si>
    <t>PLÁŠIL</t>
  </si>
  <si>
    <t>TOMEŠ</t>
  </si>
  <si>
    <t>Antonín</t>
  </si>
  <si>
    <t>vedoucí hosté</t>
  </si>
  <si>
    <t>ŠTOCHL</t>
  </si>
  <si>
    <t>ŠTOČEK</t>
  </si>
  <si>
    <t>Karel st.</t>
  </si>
  <si>
    <t>Jindřich</t>
  </si>
  <si>
    <t>HABADA</t>
  </si>
  <si>
    <t>1. DP B</t>
  </si>
  <si>
    <t>Lubomír</t>
  </si>
  <si>
    <t>ČECH</t>
  </si>
  <si>
    <t>celé</t>
  </si>
  <si>
    <t>jméno</t>
  </si>
  <si>
    <t>příjmení</t>
  </si>
  <si>
    <t>reg. č.</t>
  </si>
  <si>
    <t>střídání</t>
  </si>
  <si>
    <t>soupiska</t>
  </si>
  <si>
    <t>tozicka@seznam.cz</t>
  </si>
  <si>
    <t>602 211 004</t>
  </si>
  <si>
    <t>žižkov</t>
  </si>
  <si>
    <t>liskafialova@seznam.cz</t>
  </si>
  <si>
    <t>724 501 272</t>
  </si>
  <si>
    <t>zentiva</t>
  </si>
  <si>
    <t>ksvitavsky@seznam.cz</t>
  </si>
  <si>
    <t>777 854 705</t>
  </si>
  <si>
    <t>vršovice</t>
  </si>
  <si>
    <t>zizkak@volny.cz</t>
  </si>
  <si>
    <t>777 333 008</t>
  </si>
  <si>
    <t>musil@raj-nemovitosti.cz</t>
  </si>
  <si>
    <t>734 780 399</t>
  </si>
  <si>
    <t>v. popovice</t>
  </si>
  <si>
    <t>jirina.mansfeldova@fs.mfcr.cz  </t>
  </si>
  <si>
    <t>776 166 814</t>
  </si>
  <si>
    <t>union c</t>
  </si>
  <si>
    <t>ceplovi@gmail.com</t>
  </si>
  <si>
    <t>602 320 762</t>
  </si>
  <si>
    <t>sparta b</t>
  </si>
  <si>
    <t>hofmanj@2n.cz</t>
  </si>
  <si>
    <t>602 836 881</t>
  </si>
  <si>
    <t>rapid</t>
  </si>
  <si>
    <t>pxir@seznam.cz</t>
  </si>
  <si>
    <t>776 348 912</t>
  </si>
  <si>
    <t>praga b</t>
  </si>
  <si>
    <t>jiri.chrdle@seznam.cz</t>
  </si>
  <si>
    <t>606 163 006</t>
  </si>
  <si>
    <t>meteor d</t>
  </si>
  <si>
    <t>mikzdenek@seznam.cz</t>
  </si>
  <si>
    <t>737 650 135</t>
  </si>
  <si>
    <t>meteor c</t>
  </si>
  <si>
    <t>permonici@gmail.com</t>
  </si>
  <si>
    <t>731 666 029</t>
  </si>
  <si>
    <t>ko e</t>
  </si>
  <si>
    <t>malek@inekon.cz</t>
  </si>
  <si>
    <t>607 220 187</t>
  </si>
  <si>
    <t>dp c</t>
  </si>
  <si>
    <t>tondasvarc@seznam.cz</t>
  </si>
  <si>
    <t>721 964 603</t>
  </si>
  <si>
    <t>dp b</t>
  </si>
  <si>
    <t>vojta.kostelecky@gmail.com</t>
  </si>
  <si>
    <t>725 615 003</t>
  </si>
  <si>
    <t>astra c</t>
  </si>
  <si>
    <t>Pavla   (N)</t>
  </si>
  <si>
    <t>NÁHRADNÍKOVÁ</t>
  </si>
  <si>
    <t>kontakty</t>
  </si>
  <si>
    <t>ano</t>
  </si>
  <si>
    <t>DOPSANÝ</t>
  </si>
  <si>
    <t>bomutil@gmail.com</t>
  </si>
  <si>
    <t>platnost reg. průkazu</t>
  </si>
  <si>
    <t>PŘÍJMENÍ</t>
  </si>
  <si>
    <t>reg. číslo</t>
  </si>
  <si>
    <t>Bohumír Musil</t>
  </si>
  <si>
    <t>skupinář:</t>
  </si>
  <si>
    <t>a náhradníci domácích i hostů</t>
  </si>
  <si>
    <t>dopsat na soupisku</t>
  </si>
  <si>
    <t>Dopsaní hráči na soupisku</t>
  </si>
  <si>
    <t>Datum a podpis rozhodčího</t>
  </si>
  <si>
    <t>Platnost kolaudačního protokolu  </t>
  </si>
  <si>
    <t>Počet diváků  </t>
  </si>
  <si>
    <t>Čas ukončení utkání  </t>
  </si>
  <si>
    <t>Teplota na kuželně  </t>
  </si>
  <si>
    <t>Čas zahájení utkání  </t>
  </si>
  <si>
    <t>Technické podmínky utkání:</t>
  </si>
  <si>
    <t>vedoucí družstev</t>
  </si>
  <si>
    <t>51-100</t>
  </si>
  <si>
    <t>1-50</t>
  </si>
  <si>
    <t>rozdíl</t>
  </si>
  <si>
    <t>body</t>
  </si>
  <si>
    <t>Datum  </t>
  </si>
  <si>
    <t>Kuželna Dráhy</t>
  </si>
  <si>
    <r>
      <t xml:space="preserve">Pražský kuželkářský svaz                               </t>
    </r>
    <r>
      <rPr>
        <b/>
        <sz val="10"/>
        <color indexed="23"/>
        <rFont val="Arial CE"/>
        <charset val="238"/>
      </rPr>
      <t xml:space="preserve"> </t>
    </r>
    <r>
      <rPr>
        <b/>
        <sz val="14"/>
        <rFont val="Arial CE"/>
        <charset val="238"/>
      </rPr>
      <t>MP III</t>
    </r>
  </si>
  <si>
    <t>TJ Astra Z. Město B</t>
  </si>
  <si>
    <t>PAVEL</t>
  </si>
  <si>
    <t>JAKL</t>
  </si>
  <si>
    <t>astra b</t>
  </si>
  <si>
    <t>22.11.2018 vedoucí družstev</t>
  </si>
  <si>
    <t>6.8.2021</t>
  </si>
  <si>
    <t>21:40</t>
  </si>
  <si>
    <t>Vítězslav</t>
  </si>
  <si>
    <t>Hampl</t>
  </si>
  <si>
    <t>Václavková</t>
  </si>
  <si>
    <t>Podhola</t>
  </si>
  <si>
    <t>Jícha</t>
  </si>
  <si>
    <t>Valta</t>
  </si>
  <si>
    <t>Zachař</t>
  </si>
  <si>
    <t>Hofman</t>
  </si>
  <si>
    <t>Kapal</t>
  </si>
  <si>
    <t>Emilie</t>
  </si>
  <si>
    <t>Pokorný</t>
  </si>
  <si>
    <t>Somolíková</t>
  </si>
  <si>
    <t>Pudil</t>
  </si>
  <si>
    <t xml:space="preserve">SK Rapid Praha </t>
  </si>
  <si>
    <t>Slavoj Velké Popovice B</t>
  </si>
  <si>
    <t>Velké Popovice</t>
  </si>
  <si>
    <t xml:space="preserve">21.11.2018 </t>
  </si>
  <si>
    <t>5.9.2021</t>
  </si>
  <si>
    <t>22:30</t>
  </si>
  <si>
    <t>Vojtěch Kostelecký</t>
  </si>
  <si>
    <t>Karel Svitavský</t>
  </si>
  <si>
    <t>Kudweis</t>
  </si>
  <si>
    <t>Myšičková</t>
  </si>
  <si>
    <t>Sedlák</t>
  </si>
  <si>
    <t>Svitavský</t>
  </si>
  <si>
    <t>Kozdera</t>
  </si>
  <si>
    <t>Vávra</t>
  </si>
  <si>
    <t>Kostelecký</t>
  </si>
  <si>
    <t>Strnad</t>
  </si>
  <si>
    <t>Hlavatá</t>
  </si>
  <si>
    <t>Vilímovský</t>
  </si>
  <si>
    <t>Šimůnek</t>
  </si>
  <si>
    <t>Wolf</t>
  </si>
  <si>
    <t>TJ Astra Zahradní Město B</t>
  </si>
  <si>
    <t>TJ Sokol Praha-Vršovice C</t>
  </si>
  <si>
    <t>21.11.2018</t>
  </si>
  <si>
    <t xml:space="preserve">19.11.2018 </t>
  </si>
  <si>
    <t>Union C 5 hráčů a hráčka Mansfeldová pouze 50 hodů.</t>
  </si>
  <si>
    <t>22:00</t>
  </si>
  <si>
    <t>19:30</t>
  </si>
  <si>
    <t>Fialová</t>
  </si>
  <si>
    <t>Kellner</t>
  </si>
  <si>
    <t>Mansfeldová</t>
  </si>
  <si>
    <t>Neckář</t>
  </si>
  <si>
    <t>Bártl</t>
  </si>
  <si>
    <t>Vykouková</t>
  </si>
  <si>
    <t>Krausová</t>
  </si>
  <si>
    <t>Haken</t>
  </si>
  <si>
    <t>Štefanová</t>
  </si>
  <si>
    <t>Peter</t>
  </si>
  <si>
    <t>Valentová</t>
  </si>
  <si>
    <t xml:space="preserve">TJ ZENTIVA Praha </t>
  </si>
  <si>
    <t>19.11.2018</t>
  </si>
  <si>
    <t>Tomsa Karel</t>
  </si>
  <si>
    <t>Štěrba Petr</t>
  </si>
  <si>
    <t>19:15</t>
  </si>
  <si>
    <t>17:00</t>
  </si>
  <si>
    <t>Švarc</t>
  </si>
  <si>
    <t>Tožička</t>
  </si>
  <si>
    <t>Tomeš</t>
  </si>
  <si>
    <t>Tomsa</t>
  </si>
  <si>
    <t>Habada</t>
  </si>
  <si>
    <t>Brodil</t>
  </si>
  <si>
    <t>Hnátek st.</t>
  </si>
  <si>
    <t>Štochl</t>
  </si>
  <si>
    <t>Radostová</t>
  </si>
  <si>
    <t>Čech</t>
  </si>
  <si>
    <t>Truksa</t>
  </si>
  <si>
    <t>Štoček</t>
  </si>
  <si>
    <t>Špačková</t>
  </si>
</sst>
</file>

<file path=xl/styles.xml><?xml version="1.0" encoding="utf-8"?>
<styleSheet xmlns="http://schemas.openxmlformats.org/spreadsheetml/2006/main">
  <numFmts count="3">
    <numFmt numFmtId="164" formatCode="0&quot;.&quot;"/>
    <numFmt numFmtId="165" formatCode="00000"/>
    <numFmt numFmtId="166" formatCode="d/m/yyyy;@"/>
  </numFmts>
  <fonts count="71">
    <font>
      <sz val="10"/>
      <color rgb="FF000000"/>
      <name val="Arial CE"/>
    </font>
    <font>
      <sz val="9"/>
      <color rgb="FF000000"/>
      <name val="Arial CE"/>
    </font>
    <font>
      <b/>
      <sz val="9"/>
      <color rgb="FF000000"/>
      <name val="Arial CE"/>
    </font>
    <font>
      <sz val="12"/>
      <color rgb="FF000000"/>
      <name val="Arial CE"/>
    </font>
    <font>
      <b/>
      <sz val="12"/>
      <color rgb="FF000000"/>
      <name val="Arial CE"/>
    </font>
    <font>
      <b/>
      <sz val="16"/>
      <color rgb="FF000000"/>
      <name val="Arial CE"/>
    </font>
    <font>
      <b/>
      <sz val="14"/>
      <color rgb="FF000000"/>
      <name val="Arial CE"/>
    </font>
    <font>
      <b/>
      <sz val="10"/>
      <color rgb="FF000000"/>
      <name val="Arial CE"/>
    </font>
    <font>
      <sz val="8"/>
      <color rgb="FF000000"/>
      <name val="Arial CE"/>
    </font>
    <font>
      <sz val="11"/>
      <color rgb="FF000000"/>
      <name val="Arial CE"/>
    </font>
    <font>
      <sz val="14"/>
      <color rgb="FF000000"/>
      <name val="Arial CE"/>
    </font>
    <font>
      <b/>
      <sz val="20"/>
      <color rgb="FF000000"/>
      <name val="Arial CE"/>
    </font>
    <font>
      <sz val="10"/>
      <color rgb="FF000000"/>
      <name val="Arial CE"/>
    </font>
    <font>
      <sz val="10"/>
      <name val="Arial CE"/>
      <charset val="238"/>
    </font>
    <font>
      <b/>
      <sz val="10"/>
      <name val="Arial"/>
      <family val="2"/>
      <charset val="238"/>
    </font>
    <font>
      <sz val="10"/>
      <name val="Arial"/>
      <family val="2"/>
      <charset val="238"/>
    </font>
    <font>
      <b/>
      <sz val="10"/>
      <name val="Arial CE"/>
      <charset val="238"/>
    </font>
    <font>
      <b/>
      <sz val="9"/>
      <name val="Arial CE"/>
      <charset val="238"/>
    </font>
    <font>
      <b/>
      <sz val="10"/>
      <color indexed="62"/>
      <name val="Arial CE"/>
      <charset val="238"/>
    </font>
    <font>
      <sz val="10"/>
      <color indexed="62"/>
      <name val="Arial CE"/>
      <charset val="238"/>
    </font>
    <font>
      <b/>
      <sz val="10"/>
      <color indexed="62"/>
      <name val="Arial"/>
      <family val="2"/>
      <charset val="238"/>
    </font>
    <font>
      <b/>
      <sz val="10"/>
      <color rgb="FFFF0000"/>
      <name val="Arial CE"/>
      <charset val="238"/>
    </font>
    <font>
      <b/>
      <sz val="10"/>
      <color indexed="10"/>
      <name val="Arial CE"/>
      <charset val="238"/>
    </font>
    <font>
      <sz val="10"/>
      <color indexed="10"/>
      <name val="Arial CE"/>
      <charset val="238"/>
    </font>
    <font>
      <b/>
      <sz val="10"/>
      <color indexed="10"/>
      <name val="Arial"/>
      <family val="2"/>
      <charset val="238"/>
    </font>
    <font>
      <i/>
      <sz val="10"/>
      <color indexed="10"/>
      <name val="Arial CE"/>
      <charset val="238"/>
    </font>
    <font>
      <i/>
      <sz val="10"/>
      <name val="Arial CE"/>
      <charset val="238"/>
    </font>
    <font>
      <b/>
      <i/>
      <sz val="10"/>
      <name val="Arial"/>
      <family val="2"/>
      <charset val="238"/>
    </font>
    <font>
      <b/>
      <i/>
      <sz val="10"/>
      <color indexed="10"/>
      <name val="Arial"/>
      <family val="2"/>
      <charset val="238"/>
    </font>
    <font>
      <i/>
      <sz val="10"/>
      <color indexed="10"/>
      <name val="Arial"/>
      <family val="2"/>
      <charset val="238"/>
    </font>
    <font>
      <i/>
      <sz val="10"/>
      <name val="Arial"/>
      <family val="2"/>
      <charset val="238"/>
    </font>
    <font>
      <b/>
      <sz val="10"/>
      <name val="Arial CE"/>
      <family val="2"/>
      <charset val="238"/>
    </font>
    <font>
      <sz val="9"/>
      <color indexed="17"/>
      <name val="Arial CE"/>
      <family val="2"/>
      <charset val="238"/>
    </font>
    <font>
      <b/>
      <sz val="10"/>
      <color indexed="53"/>
      <name val="Arial CE"/>
      <charset val="238"/>
    </font>
    <font>
      <sz val="10"/>
      <color rgb="FFFF0000"/>
      <name val="Arial CE"/>
      <charset val="238"/>
    </font>
    <font>
      <sz val="10"/>
      <color indexed="57"/>
      <name val="Arial CE"/>
      <charset val="238"/>
    </font>
    <font>
      <b/>
      <sz val="10"/>
      <color indexed="57"/>
      <name val="Arial CE"/>
      <charset val="238"/>
    </font>
    <font>
      <sz val="10"/>
      <color indexed="53"/>
      <name val="Arial CE"/>
      <charset val="238"/>
    </font>
    <font>
      <sz val="11"/>
      <name val="Arial CE"/>
      <charset val="238"/>
    </font>
    <font>
      <sz val="11"/>
      <color rgb="FFFF0000"/>
      <name val="Arial CE"/>
      <charset val="238"/>
    </font>
    <font>
      <sz val="10"/>
      <color theme="1" tint="0.34998626667073579"/>
      <name val="Arial CE"/>
      <charset val="238"/>
    </font>
    <font>
      <sz val="11"/>
      <color theme="1" tint="0.34998626667073579"/>
      <name val="Arial CE"/>
      <charset val="238"/>
    </font>
    <font>
      <sz val="10"/>
      <color theme="0" tint="-0.499984740745262"/>
      <name val="Arial CE"/>
      <charset val="238"/>
    </font>
    <font>
      <sz val="11"/>
      <color theme="0" tint="-0.499984740745262"/>
      <name val="Arial CE"/>
      <charset val="238"/>
    </font>
    <font>
      <sz val="11"/>
      <color rgb="FFC00000"/>
      <name val="Arial CE"/>
      <charset val="238"/>
    </font>
    <font>
      <sz val="11"/>
      <color theme="0" tint="-0.34998626667073579"/>
      <name val="Arial CE"/>
      <charset val="238"/>
    </font>
    <font>
      <sz val="11"/>
      <color indexed="10"/>
      <name val="Arial CE"/>
      <charset val="238"/>
    </font>
    <font>
      <sz val="13"/>
      <color indexed="10"/>
      <name val="Arial CE"/>
      <charset val="238"/>
    </font>
    <font>
      <sz val="9"/>
      <name val="Arial CE"/>
      <family val="2"/>
      <charset val="238"/>
    </font>
    <font>
      <sz val="8"/>
      <name val="Arial CE"/>
      <family val="2"/>
      <charset val="238"/>
    </font>
    <font>
      <sz val="9"/>
      <color indexed="10"/>
      <name val="Arial CE"/>
      <family val="2"/>
      <charset val="238"/>
    </font>
    <font>
      <sz val="10"/>
      <name val="Arial CE"/>
      <family val="2"/>
      <charset val="238"/>
    </font>
    <font>
      <sz val="11"/>
      <name val="Arial CE"/>
      <family val="2"/>
      <charset val="238"/>
    </font>
    <font>
      <b/>
      <i/>
      <sz val="16"/>
      <name val="Arial CE"/>
      <charset val="238"/>
    </font>
    <font>
      <b/>
      <sz val="16"/>
      <name val="Arial CE"/>
      <family val="2"/>
      <charset val="238"/>
    </font>
    <font>
      <b/>
      <sz val="9"/>
      <name val="Arial CE"/>
      <family val="2"/>
      <charset val="238"/>
    </font>
    <font>
      <b/>
      <sz val="11"/>
      <name val="Arial CE"/>
      <charset val="238"/>
    </font>
    <font>
      <b/>
      <sz val="12"/>
      <name val="Arial CE"/>
      <family val="2"/>
      <charset val="238"/>
    </font>
    <font>
      <sz val="12"/>
      <name val="Arial CE"/>
      <family val="2"/>
      <charset val="238"/>
    </font>
    <font>
      <b/>
      <sz val="12"/>
      <name val="Arial CE"/>
      <charset val="238"/>
    </font>
    <font>
      <sz val="10"/>
      <color indexed="55"/>
      <name val="Arial CE"/>
      <family val="2"/>
      <charset val="238"/>
    </font>
    <font>
      <sz val="14"/>
      <name val="Arial CE"/>
      <family val="2"/>
      <charset val="238"/>
    </font>
    <font>
      <b/>
      <sz val="14"/>
      <name val="Arial CE"/>
      <family val="2"/>
      <charset val="238"/>
    </font>
    <font>
      <sz val="10"/>
      <color indexed="22"/>
      <name val="Arial CE"/>
      <charset val="238"/>
    </font>
    <font>
      <b/>
      <sz val="20"/>
      <name val="Arial CE"/>
      <family val="2"/>
      <charset val="238"/>
    </font>
    <font>
      <b/>
      <sz val="10"/>
      <color indexed="23"/>
      <name val="Arial CE"/>
      <charset val="238"/>
    </font>
    <font>
      <b/>
      <sz val="14"/>
      <name val="Arial CE"/>
      <charset val="238"/>
    </font>
    <font>
      <b/>
      <sz val="12"/>
      <color rgb="FFFF0000"/>
      <name val="Arial CE"/>
      <family val="2"/>
      <charset val="238"/>
    </font>
    <font>
      <b/>
      <sz val="12"/>
      <color rgb="FFFF0000"/>
      <name val="Arial CE"/>
    </font>
    <font>
      <b/>
      <sz val="12"/>
      <color rgb="FF00B050"/>
      <name val="Arial CE"/>
    </font>
    <font>
      <b/>
      <sz val="12"/>
      <color rgb="FF00B050"/>
      <name val="Arial CE"/>
      <family val="2"/>
      <charset val="238"/>
    </font>
  </fonts>
  <fills count="9">
    <fill>
      <patternFill patternType="none"/>
    </fill>
    <fill>
      <patternFill patternType="gray125"/>
    </fill>
    <fill>
      <patternFill patternType="none"/>
    </fill>
    <fill>
      <patternFill patternType="solid">
        <fgColor rgb="FFFFFFCC"/>
        <bgColor rgb="FFFFFFFF"/>
      </patternFill>
    </fill>
    <fill>
      <patternFill patternType="solid">
        <fgColor theme="0" tint="-4.9989318521683403E-2"/>
        <bgColor indexed="64"/>
      </patternFill>
    </fill>
    <fill>
      <patternFill patternType="solid">
        <fgColor indexed="51"/>
        <bgColor indexed="64"/>
      </patternFill>
    </fill>
    <fill>
      <patternFill patternType="solid">
        <fgColor indexed="43"/>
        <bgColor indexed="64"/>
      </patternFill>
    </fill>
    <fill>
      <patternFill patternType="solid">
        <fgColor indexed="41"/>
        <bgColor indexed="64"/>
      </patternFill>
    </fill>
    <fill>
      <patternFill patternType="solid">
        <fgColor rgb="FFEAEAEA"/>
        <bgColor indexed="64"/>
      </patternFill>
    </fill>
  </fills>
  <borders count="159">
    <border>
      <left/>
      <right/>
      <top/>
      <bottom/>
      <diagonal/>
    </border>
    <border>
      <left style="medium">
        <color rgb="FF000000"/>
      </left>
      <right/>
      <top style="medium">
        <color rgb="FF000000"/>
      </top>
      <bottom style="medium">
        <color rgb="FF000000"/>
      </bottom>
      <diagonal/>
    </border>
    <border>
      <left/>
      <right style="hair">
        <color rgb="FF000000"/>
      </right>
      <top/>
      <bottom style="medium">
        <color rgb="FF000000"/>
      </bottom>
      <diagonal/>
    </border>
    <border>
      <left style="hair">
        <color rgb="FF000000"/>
      </left>
      <right style="hair">
        <color rgb="FF000000"/>
      </right>
      <top/>
      <bottom style="medium">
        <color rgb="FF000000"/>
      </bottom>
      <diagonal/>
    </border>
    <border>
      <left style="hair">
        <color rgb="FF000000"/>
      </left>
      <right/>
      <top/>
      <bottom style="medium">
        <color rgb="FF000000"/>
      </bottom>
      <diagonal/>
    </border>
    <border>
      <left style="medium">
        <color rgb="FF000000"/>
      </left>
      <right style="hair">
        <color rgb="FF000000"/>
      </right>
      <top/>
      <bottom style="medium">
        <color rgb="FF000000"/>
      </bottom>
      <diagonal/>
    </border>
    <border>
      <left style="hair">
        <color rgb="FF000000"/>
      </left>
      <right style="medium">
        <color rgb="FF000000"/>
      </right>
      <top/>
      <bottom style="medium">
        <color rgb="FF000000"/>
      </bottom>
      <diagonal/>
    </border>
    <border>
      <left style="medium">
        <color rgb="FF000000"/>
      </left>
      <right style="medium">
        <color rgb="FF000000"/>
      </right>
      <top style="medium">
        <color rgb="FF000000"/>
      </top>
      <bottom style="hair">
        <color rgb="FF000000"/>
      </bottom>
      <diagonal/>
    </border>
    <border>
      <left style="medium">
        <color rgb="FF000000"/>
      </left>
      <right style="hair">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hair">
        <color rgb="FF000000"/>
      </left>
      <right style="medium">
        <color rgb="FF000000"/>
      </right>
      <top style="medium">
        <color rgb="FF000000"/>
      </top>
      <bottom style="hair">
        <color rgb="FF000000"/>
      </bottom>
      <diagonal/>
    </border>
    <border>
      <left style="medium">
        <color rgb="FF000000"/>
      </left>
      <right style="medium">
        <color rgb="FF000000"/>
      </right>
      <top style="hair">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medium">
        <color rgb="FF000000"/>
      </left>
      <right style="medium">
        <color rgb="FF000000"/>
      </right>
      <top style="hair">
        <color rgb="FF000000"/>
      </top>
      <bottom style="thin">
        <color rgb="FF000000"/>
      </bottom>
      <diagonal/>
    </border>
    <border>
      <left style="medium">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style="medium">
        <color rgb="FF000000"/>
      </right>
      <top style="hair">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hair">
        <color rgb="FF000000"/>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hair">
        <color rgb="FF000000"/>
      </left>
      <right style="medium">
        <color rgb="FF000000"/>
      </right>
      <top style="thin">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hair">
        <color rgb="FF000000"/>
      </right>
      <top style="medium">
        <color rgb="FF000000"/>
      </top>
      <bottom style="medium">
        <color rgb="FF000000"/>
      </bottom>
      <diagonal/>
    </border>
    <border>
      <left style="hair">
        <color rgb="FF000000"/>
      </left>
      <right style="hair">
        <color rgb="FF000000"/>
      </right>
      <top style="medium">
        <color rgb="FF000000"/>
      </top>
      <bottom style="medium">
        <color rgb="FF000000"/>
      </bottom>
      <diagonal/>
    </border>
    <border>
      <left style="hair">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bottom/>
      <diagonal/>
    </border>
    <border>
      <left/>
      <right style="thin">
        <color rgb="FF000000"/>
      </right>
      <top/>
      <bottom/>
      <diagonal/>
    </border>
    <border>
      <left/>
      <right/>
      <top style="hair">
        <color rgb="FF000000"/>
      </top>
      <bottom/>
      <diagonal/>
    </border>
    <border>
      <left/>
      <right style="hair">
        <color rgb="FF000000"/>
      </right>
      <top style="hair">
        <color rgb="FF000000"/>
      </top>
      <bottom/>
      <diagonal/>
    </border>
    <border>
      <left style="hair">
        <color rgb="FF000000"/>
      </left>
      <right/>
      <top/>
      <bottom style="hair">
        <color rgb="FF000000"/>
      </bottom>
      <diagonal/>
    </border>
    <border>
      <left/>
      <right/>
      <top/>
      <bottom style="hair">
        <color rgb="FF000000"/>
      </bottom>
      <diagonal/>
    </border>
    <border>
      <left/>
      <right style="hair">
        <color rgb="FF000000"/>
      </right>
      <top/>
      <bottom style="hair">
        <color rgb="FF000000"/>
      </bottom>
      <diagonal/>
    </border>
    <border>
      <left style="thin">
        <color rgb="FF000000"/>
      </left>
      <right style="hair">
        <color rgb="FF000000"/>
      </right>
      <top style="hair">
        <color rgb="FF000000"/>
      </top>
      <bottom/>
      <diagonal/>
    </border>
    <border>
      <left style="thin">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right style="thin">
        <color rgb="FF000000"/>
      </right>
      <top style="hair">
        <color rgb="FF000000"/>
      </top>
      <bottom/>
      <diagonal/>
    </border>
    <border>
      <left/>
      <right style="thin">
        <color rgb="FF000000"/>
      </right>
      <top/>
      <bottom style="hair">
        <color rgb="FF000000"/>
      </bottom>
      <diagonal/>
    </border>
    <border>
      <left style="hair">
        <color rgb="FF000000"/>
      </left>
      <right/>
      <top style="hair">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hair">
        <color rgb="FF000000"/>
      </right>
      <top style="medium">
        <color rgb="FF000000"/>
      </top>
      <bottom/>
      <diagonal/>
    </border>
    <border>
      <left style="hair">
        <color rgb="FF000000"/>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top style="medium">
        <color rgb="FF000000"/>
      </top>
      <bottom/>
      <diagonal/>
    </border>
    <border>
      <left/>
      <right/>
      <top/>
      <bottom style="dotted">
        <color rgb="FF000000"/>
      </bottom>
      <diagonal/>
    </border>
    <border>
      <left/>
      <right/>
      <top/>
      <bottom style="medium">
        <color rgb="FF000000"/>
      </bottom>
      <diagonal/>
    </border>
    <border>
      <left/>
      <right/>
      <top style="dotted">
        <color rgb="FF000000"/>
      </top>
      <bottom style="dotted">
        <color rgb="FF000000"/>
      </bottom>
      <diagonal/>
    </border>
    <border>
      <left/>
      <right/>
      <top style="thin">
        <color rgb="FF000000"/>
      </top>
      <bottom style="dotted">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right/>
      <top style="hair">
        <color rgb="FF000000"/>
      </top>
      <bottom style="hair">
        <color rgb="FF000000"/>
      </bottom>
      <diagonal/>
    </border>
    <border>
      <left/>
      <right/>
      <top style="hair">
        <color indexed="64"/>
      </top>
      <bottom style="hair">
        <color indexed="64"/>
      </bottom>
      <diagonal/>
    </border>
    <border>
      <left/>
      <right/>
      <top/>
      <bottom style="hair">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dotted">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right/>
      <top/>
      <bottom style="dotted">
        <color indexed="64"/>
      </bottom>
      <diagonal/>
    </border>
    <border>
      <left/>
      <right/>
      <top style="dotted">
        <color indexed="64"/>
      </top>
      <bottom style="dotted">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medium">
        <color indexed="64"/>
      </left>
      <right style="medium">
        <color indexed="64"/>
      </right>
      <top style="medium">
        <color indexed="64"/>
      </top>
      <bottom style="double">
        <color indexed="64"/>
      </bottom>
      <diagonal/>
    </border>
    <border>
      <left style="hair">
        <color indexed="64"/>
      </left>
      <right/>
      <top/>
      <bottom style="double">
        <color indexed="64"/>
      </bottom>
      <diagonal/>
    </border>
    <border>
      <left style="hair">
        <color indexed="64"/>
      </left>
      <right style="hair">
        <color indexed="64"/>
      </right>
      <top/>
      <bottom style="double">
        <color indexed="64"/>
      </bottom>
      <diagonal/>
    </border>
    <border>
      <left/>
      <right style="hair">
        <color indexed="64"/>
      </right>
      <top/>
      <bottom style="double">
        <color indexed="64"/>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double">
        <color indexed="55"/>
      </right>
      <top/>
      <bottom style="double">
        <color indexed="55"/>
      </bottom>
      <diagonal/>
    </border>
    <border>
      <left style="hair">
        <color indexed="64"/>
      </left>
      <right style="thin">
        <color indexed="64"/>
      </right>
      <top style="thin">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right style="double">
        <color indexed="55"/>
      </right>
      <top style="double">
        <color indexed="8"/>
      </top>
      <bottom/>
      <diagonal/>
    </border>
    <border>
      <left style="thin">
        <color indexed="64"/>
      </left>
      <right/>
      <top style="hair">
        <color indexed="64"/>
      </top>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style="double">
        <color indexed="55"/>
      </right>
      <top style="double">
        <color indexed="55"/>
      </top>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s>
  <cellStyleXfs count="5">
    <xf numFmtId="0" fontId="0" fillId="0" borderId="0"/>
    <xf numFmtId="0" fontId="13" fillId="2" borderId="0"/>
    <xf numFmtId="0" fontId="51" fillId="2" borderId="0"/>
    <xf numFmtId="0" fontId="58" fillId="8" borderId="158" applyFont="0" applyBorder="0" applyAlignment="0" applyProtection="0">
      <alignment horizontal="left" vertical="center" indent="1"/>
      <protection locked="0"/>
    </xf>
    <xf numFmtId="0" fontId="12" fillId="2" borderId="0"/>
  </cellStyleXfs>
  <cellXfs count="583">
    <xf numFmtId="0" fontId="0" fillId="2" borderId="0" xfId="0" applyFill="1"/>
    <xf numFmtId="0" fontId="0" fillId="2" borderId="0" xfId="0" applyFill="1" applyProtection="1">
      <protection hidden="1"/>
    </xf>
    <xf numFmtId="0" fontId="1" fillId="2" borderId="0" xfId="0" applyFont="1" applyFill="1" applyAlignment="1" applyProtection="1">
      <alignment horizontal="right"/>
      <protection hidden="1"/>
    </xf>
    <xf numFmtId="0" fontId="2" fillId="3" borderId="1" xfId="0" applyFont="1" applyFill="1" applyBorder="1" applyAlignment="1" applyProtection="1">
      <alignment horizontal="left" vertical="top" indent="1"/>
      <protection hidden="1"/>
    </xf>
    <xf numFmtId="0" fontId="1" fillId="2" borderId="2" xfId="0" applyFont="1" applyFill="1" applyBorder="1" applyAlignment="1" applyProtection="1">
      <alignment horizontal="center" vertical="top"/>
      <protection hidden="1"/>
    </xf>
    <xf numFmtId="0" fontId="1" fillId="2" borderId="3" xfId="0" applyFont="1" applyFill="1" applyBorder="1" applyAlignment="1" applyProtection="1">
      <alignment horizontal="center" vertical="top"/>
      <protection hidden="1"/>
    </xf>
    <xf numFmtId="0" fontId="1" fillId="2" borderId="4" xfId="0" applyFont="1" applyFill="1" applyBorder="1" applyAlignment="1" applyProtection="1">
      <alignment horizontal="center" vertical="top"/>
      <protection hidden="1"/>
    </xf>
    <xf numFmtId="0" fontId="1" fillId="2" borderId="5" xfId="0" applyFont="1" applyFill="1" applyBorder="1" applyAlignment="1" applyProtection="1">
      <alignment horizontal="center" vertical="top"/>
      <protection hidden="1"/>
    </xf>
    <xf numFmtId="0" fontId="1" fillId="2" borderId="6" xfId="0" applyFont="1" applyFill="1" applyBorder="1" applyAlignment="1" applyProtection="1">
      <alignment horizontal="center" vertical="top"/>
      <protection hidden="1"/>
    </xf>
    <xf numFmtId="0" fontId="0" fillId="2" borderId="0" xfId="0" applyFill="1" applyProtection="1">
      <protection hidden="1"/>
    </xf>
    <xf numFmtId="0" fontId="1" fillId="2" borderId="7" xfId="0" applyFont="1" applyFill="1" applyBorder="1" applyAlignment="1" applyProtection="1">
      <alignment horizontal="center" vertical="center"/>
      <protection hidden="1"/>
    </xf>
    <xf numFmtId="0" fontId="0" fillId="2" borderId="8" xfId="0" applyFill="1" applyBorder="1" applyAlignment="1" applyProtection="1">
      <alignment horizontal="center" vertical="center"/>
      <protection locked="0" hidden="1"/>
    </xf>
    <xf numFmtId="0" fontId="0" fillId="2" borderId="9" xfId="0" applyFill="1" applyBorder="1" applyAlignment="1" applyProtection="1">
      <alignment horizontal="center" vertical="center"/>
      <protection locked="0" hidden="1"/>
    </xf>
    <xf numFmtId="0" fontId="0" fillId="2" borderId="10" xfId="0" applyFill="1" applyBorder="1" applyAlignment="1" applyProtection="1">
      <alignment horizontal="center" vertical="center"/>
      <protection hidden="1"/>
    </xf>
    <xf numFmtId="0" fontId="0" fillId="2" borderId="7" xfId="0" applyFill="1" applyBorder="1" applyAlignment="1" applyProtection="1">
      <alignment horizontal="center" vertical="center"/>
      <protection hidden="1"/>
    </xf>
    <xf numFmtId="0" fontId="3" fillId="2" borderId="0" xfId="0" applyFont="1" applyFill="1" applyAlignment="1" applyProtection="1">
      <alignment horizontal="center" vertical="center"/>
      <protection hidden="1"/>
    </xf>
    <xf numFmtId="0" fontId="1" fillId="2" borderId="11" xfId="0" applyFont="1" applyFill="1" applyBorder="1" applyAlignment="1" applyProtection="1">
      <alignment horizontal="center" vertical="center"/>
      <protection hidden="1"/>
    </xf>
    <xf numFmtId="0" fontId="0" fillId="2" borderId="12" xfId="0" applyFill="1" applyBorder="1" applyAlignment="1" applyProtection="1">
      <alignment horizontal="center" vertical="center"/>
      <protection locked="0" hidden="1"/>
    </xf>
    <xf numFmtId="0" fontId="0" fillId="2" borderId="13" xfId="0" applyFill="1" applyBorder="1" applyAlignment="1" applyProtection="1">
      <alignment horizontal="center" vertical="center"/>
      <protection locked="0" hidden="1"/>
    </xf>
    <xf numFmtId="0" fontId="0" fillId="2" borderId="14" xfId="0" applyFill="1" applyBorder="1" applyAlignment="1" applyProtection="1">
      <alignment horizontal="center" vertical="center"/>
      <protection hidden="1"/>
    </xf>
    <xf numFmtId="0" fontId="0" fillId="2" borderId="11" xfId="0" applyFill="1" applyBorder="1" applyAlignment="1" applyProtection="1">
      <alignment horizontal="center" vertical="center"/>
      <protection hidden="1"/>
    </xf>
    <xf numFmtId="0" fontId="1" fillId="2" borderId="15" xfId="0" applyFont="1" applyFill="1" applyBorder="1" applyAlignment="1" applyProtection="1">
      <alignment horizontal="center" vertical="center"/>
      <protection hidden="1"/>
    </xf>
    <xf numFmtId="0" fontId="0" fillId="2" borderId="16" xfId="0" applyFill="1" applyBorder="1" applyAlignment="1" applyProtection="1">
      <alignment horizontal="center" vertical="center"/>
      <protection locked="0" hidden="1"/>
    </xf>
    <xf numFmtId="0" fontId="0" fillId="2" borderId="17" xfId="0" applyFill="1" applyBorder="1" applyAlignment="1" applyProtection="1">
      <alignment horizontal="center" vertical="center"/>
      <protection locked="0" hidden="1"/>
    </xf>
    <xf numFmtId="0" fontId="0" fillId="2" borderId="18" xfId="0" applyFill="1" applyBorder="1" applyAlignment="1" applyProtection="1">
      <alignment horizontal="center" vertical="center"/>
      <protection hidden="1"/>
    </xf>
    <xf numFmtId="0" fontId="0" fillId="2" borderId="15" xfId="0" applyFill="1" applyBorder="1" applyAlignment="1" applyProtection="1">
      <alignment horizontal="center" vertical="center"/>
      <protection hidden="1"/>
    </xf>
    <xf numFmtId="0" fontId="1" fillId="2" borderId="19" xfId="0" applyFont="1" applyFill="1" applyBorder="1" applyAlignment="1" applyProtection="1">
      <alignment horizontal="center" vertical="center"/>
      <protection hidden="1"/>
    </xf>
    <xf numFmtId="0" fontId="4" fillId="2" borderId="20" xfId="0" applyFont="1" applyFill="1" applyBorder="1" applyAlignment="1" applyProtection="1">
      <alignment horizontal="center" vertical="center"/>
      <protection hidden="1"/>
    </xf>
    <xf numFmtId="0" fontId="4" fillId="2" borderId="21" xfId="0" applyFont="1" applyFill="1" applyBorder="1" applyAlignment="1" applyProtection="1">
      <alignment horizontal="center" vertical="center"/>
      <protection hidden="1"/>
    </xf>
    <xf numFmtId="0" fontId="4" fillId="2" borderId="22" xfId="0" applyFont="1" applyFill="1" applyBorder="1" applyAlignment="1" applyProtection="1">
      <alignment horizontal="center" vertical="center"/>
      <protection hidden="1"/>
    </xf>
    <xf numFmtId="0" fontId="0" fillId="2" borderId="1" xfId="0" applyFill="1" applyBorder="1" applyAlignment="1" applyProtection="1">
      <alignment vertical="center"/>
      <protection hidden="1"/>
    </xf>
    <xf numFmtId="0" fontId="0" fillId="2" borderId="23" xfId="0" applyFill="1" applyBorder="1" applyAlignment="1" applyProtection="1">
      <alignment vertical="center"/>
      <protection hidden="1"/>
    </xf>
    <xf numFmtId="0" fontId="2" fillId="2" borderId="24" xfId="0" applyFont="1" applyFill="1" applyBorder="1" applyAlignment="1" applyProtection="1">
      <alignment horizontal="right" vertical="center"/>
      <protection hidden="1"/>
    </xf>
    <xf numFmtId="0" fontId="4" fillId="2" borderId="25" xfId="0" applyFont="1" applyFill="1" applyBorder="1" applyAlignment="1" applyProtection="1">
      <alignment horizontal="center" vertical="center"/>
      <protection hidden="1"/>
    </xf>
    <xf numFmtId="0" fontId="4" fillId="2" borderId="26" xfId="0" applyFont="1" applyFill="1" applyBorder="1" applyAlignment="1" applyProtection="1">
      <alignment horizontal="center" vertical="center"/>
      <protection hidden="1"/>
    </xf>
    <xf numFmtId="0" fontId="4" fillId="2" borderId="27" xfId="0" applyFont="1" applyFill="1" applyBorder="1" applyAlignment="1" applyProtection="1">
      <alignment horizontal="center" vertical="center"/>
      <protection hidden="1"/>
    </xf>
    <xf numFmtId="0" fontId="4" fillId="2" borderId="28" xfId="0" applyFont="1" applyFill="1" applyBorder="1" applyAlignment="1" applyProtection="1">
      <alignment horizontal="center" vertical="center"/>
      <protection hidden="1"/>
    </xf>
    <xf numFmtId="0" fontId="5" fillId="2" borderId="28" xfId="0" applyFont="1" applyFill="1" applyBorder="1" applyAlignment="1" applyProtection="1">
      <alignment horizontal="center" vertical="center"/>
      <protection hidden="1"/>
    </xf>
    <xf numFmtId="0" fontId="1" fillId="2" borderId="0" xfId="0" applyFont="1" applyFill="1" applyAlignment="1" applyProtection="1">
      <alignment horizontal="left" indent="1"/>
      <protection hidden="1"/>
    </xf>
    <xf numFmtId="0" fontId="6" fillId="3" borderId="28" xfId="0" applyFont="1" applyFill="1" applyBorder="1" applyAlignment="1" applyProtection="1">
      <alignment horizontal="center" vertical="center"/>
      <protection hidden="1"/>
    </xf>
    <xf numFmtId="0" fontId="5" fillId="2" borderId="0" xfId="0" applyFont="1" applyFill="1" applyProtection="1">
      <protection hidden="1"/>
    </xf>
    <xf numFmtId="0" fontId="2" fillId="2" borderId="0" xfId="0" applyFont="1" applyFill="1" applyAlignment="1" applyProtection="1">
      <alignment horizontal="center" vertical="center"/>
      <protection hidden="1"/>
    </xf>
    <xf numFmtId="0" fontId="1" fillId="2" borderId="0" xfId="0" applyFont="1" applyFill="1" applyAlignment="1" applyProtection="1">
      <alignment horizontal="right" indent="1"/>
      <protection hidden="1"/>
    </xf>
    <xf numFmtId="0" fontId="1" fillId="2" borderId="29" xfId="0" applyFont="1" applyFill="1" applyBorder="1" applyAlignment="1" applyProtection="1">
      <alignment horizontal="left" indent="1"/>
      <protection hidden="1"/>
    </xf>
    <xf numFmtId="0" fontId="1" fillId="2" borderId="0" xfId="0" applyFont="1" applyFill="1" applyAlignment="1" applyProtection="1">
      <alignment horizontal="left" indent="1"/>
      <protection hidden="1"/>
    </xf>
    <xf numFmtId="0" fontId="1" fillId="2" borderId="30" xfId="0" applyFont="1" applyFill="1" applyBorder="1" applyAlignment="1" applyProtection="1">
      <alignment horizontal="left" indent="1"/>
      <protection hidden="1"/>
    </xf>
    <xf numFmtId="0" fontId="1" fillId="2" borderId="31" xfId="0" applyFont="1" applyFill="1" applyBorder="1" applyAlignment="1" applyProtection="1">
      <alignment horizontal="left" indent="1"/>
      <protection hidden="1"/>
    </xf>
    <xf numFmtId="0" fontId="1" fillId="2" borderId="32" xfId="0" applyFont="1" applyFill="1" applyBorder="1" applyAlignment="1" applyProtection="1">
      <alignment horizontal="left" indent="1"/>
      <protection hidden="1"/>
    </xf>
    <xf numFmtId="0" fontId="1" fillId="2" borderId="33" xfId="0" applyFont="1" applyFill="1" applyBorder="1" applyAlignment="1" applyProtection="1">
      <alignment horizontal="left" indent="1"/>
      <protection hidden="1"/>
    </xf>
    <xf numFmtId="0" fontId="0" fillId="2" borderId="34" xfId="0" applyFill="1" applyBorder="1" applyProtection="1">
      <protection hidden="1"/>
    </xf>
    <xf numFmtId="0" fontId="1" fillId="2" borderId="35" xfId="0" applyFont="1" applyFill="1" applyBorder="1" applyAlignment="1" applyProtection="1">
      <alignment horizontal="center"/>
      <protection hidden="1"/>
    </xf>
    <xf numFmtId="0" fontId="1" fillId="2" borderId="34" xfId="0" applyFont="1" applyFill="1" applyBorder="1" applyAlignment="1" applyProtection="1">
      <alignment horizontal="left" indent="1"/>
      <protection hidden="1"/>
    </xf>
    <xf numFmtId="0" fontId="1" fillId="2" borderId="36" xfId="0" applyFont="1" applyFill="1" applyBorder="1" applyAlignment="1" applyProtection="1">
      <alignment horizontal="left" indent="1"/>
      <protection hidden="1"/>
    </xf>
    <xf numFmtId="0" fontId="1" fillId="2" borderId="37" xfId="0" applyFont="1" applyFill="1" applyBorder="1" applyAlignment="1" applyProtection="1">
      <alignment horizontal="center"/>
      <protection hidden="1"/>
    </xf>
    <xf numFmtId="0" fontId="1" fillId="2" borderId="38" xfId="0" applyFont="1" applyFill="1" applyBorder="1" applyAlignment="1" applyProtection="1">
      <alignment horizontal="left" indent="1"/>
      <protection hidden="1"/>
    </xf>
    <xf numFmtId="0" fontId="1" fillId="2" borderId="34" xfId="0" applyFont="1" applyFill="1" applyBorder="1" applyAlignment="1" applyProtection="1">
      <alignment horizontal="center"/>
      <protection hidden="1"/>
    </xf>
    <xf numFmtId="0" fontId="1" fillId="2" borderId="39" xfId="0" applyFont="1" applyFill="1" applyBorder="1" applyAlignment="1" applyProtection="1">
      <alignment horizontal="center"/>
      <protection hidden="1"/>
    </xf>
    <xf numFmtId="0" fontId="1" fillId="2" borderId="40" xfId="0" applyFont="1" applyFill="1" applyBorder="1" applyAlignment="1" applyProtection="1">
      <alignment horizontal="left" indent="1"/>
      <protection hidden="1"/>
    </xf>
    <xf numFmtId="0" fontId="1" fillId="2" borderId="41" xfId="0" applyFont="1" applyFill="1" applyBorder="1" applyAlignment="1" applyProtection="1">
      <alignment horizontal="center"/>
      <protection hidden="1"/>
    </xf>
    <xf numFmtId="0" fontId="0" fillId="2" borderId="42" xfId="0" applyFill="1" applyBorder="1" applyAlignment="1" applyProtection="1">
      <alignment horizontal="left" indent="1"/>
      <protection hidden="1"/>
    </xf>
    <xf numFmtId="0" fontId="7" fillId="2" borderId="0" xfId="0" applyFont="1" applyFill="1" applyAlignment="1" applyProtection="1">
      <alignment horizontal="left" indent="1"/>
      <protection hidden="1"/>
    </xf>
    <xf numFmtId="0" fontId="7" fillId="2" borderId="29" xfId="0" applyFont="1" applyFill="1" applyBorder="1" applyAlignment="1" applyProtection="1">
      <alignment horizontal="left" indent="1"/>
      <protection hidden="1"/>
    </xf>
    <xf numFmtId="0" fontId="0" fillId="2" borderId="43" xfId="0" applyFill="1" applyBorder="1" applyAlignment="1" applyProtection="1">
      <alignment horizontal="left" indent="1"/>
      <protection hidden="1"/>
    </xf>
    <xf numFmtId="0" fontId="0" fillId="2" borderId="44" xfId="0" applyFill="1" applyBorder="1" applyAlignment="1" applyProtection="1">
      <alignment horizontal="left" wrapText="1" indent="1"/>
      <protection hidden="1"/>
    </xf>
    <xf numFmtId="0" fontId="0" fillId="2" borderId="45" xfId="0" applyFill="1" applyBorder="1" applyAlignment="1" applyProtection="1">
      <alignment horizontal="left" wrapText="1" indent="1"/>
      <protection hidden="1"/>
    </xf>
    <xf numFmtId="0" fontId="1" fillId="2" borderId="46" xfId="0" applyFont="1" applyFill="1" applyBorder="1" applyProtection="1">
      <protection hidden="1"/>
    </xf>
    <xf numFmtId="0" fontId="1" fillId="2" borderId="46" xfId="0" applyFont="1" applyFill="1" applyBorder="1" applyAlignment="1" applyProtection="1">
      <alignment horizontal="right"/>
      <protection hidden="1"/>
    </xf>
    <xf numFmtId="164" fontId="1" fillId="2" borderId="47" xfId="0" applyNumberFormat="1" applyFont="1" applyFill="1" applyBorder="1" applyAlignment="1" applyProtection="1">
      <alignment horizontal="center" vertical="center"/>
      <protection locked="0" hidden="1"/>
    </xf>
    <xf numFmtId="0" fontId="8" fillId="2" borderId="13" xfId="0" applyFont="1" applyFill="1" applyBorder="1" applyAlignment="1" applyProtection="1">
      <alignment horizontal="center" vertical="center"/>
      <protection locked="0" hidden="1"/>
    </xf>
    <xf numFmtId="164" fontId="1" fillId="2" borderId="13" xfId="0" applyNumberFormat="1" applyFont="1" applyFill="1" applyBorder="1" applyAlignment="1" applyProtection="1">
      <alignment horizontal="center" vertical="center"/>
      <protection locked="0" hidden="1"/>
    </xf>
    <xf numFmtId="0" fontId="8" fillId="2" borderId="48" xfId="0" applyFont="1" applyFill="1" applyBorder="1" applyAlignment="1" applyProtection="1">
      <alignment horizontal="center" vertical="center"/>
      <protection locked="0" hidden="1"/>
    </xf>
    <xf numFmtId="0" fontId="1" fillId="2" borderId="72" xfId="0" applyFont="1" applyFill="1" applyBorder="1" applyAlignment="1" applyProtection="1">
      <alignment horizontal="left" vertical="center"/>
      <protection locked="0" hidden="1"/>
    </xf>
    <xf numFmtId="0" fontId="1" fillId="2" borderId="73" xfId="0" applyFont="1" applyFill="1" applyBorder="1" applyAlignment="1" applyProtection="1">
      <alignment horizontal="left" vertical="center"/>
      <protection locked="0" hidden="1"/>
    </xf>
    <xf numFmtId="0" fontId="9" fillId="2" borderId="66" xfId="0" applyFont="1" applyFill="1" applyBorder="1" applyAlignment="1" applyProtection="1">
      <alignment horizontal="left" indent="1"/>
      <protection locked="0" hidden="1"/>
    </xf>
    <xf numFmtId="0" fontId="1" fillId="2" borderId="74" xfId="0" applyFont="1" applyFill="1" applyBorder="1" applyAlignment="1" applyProtection="1">
      <alignment horizontal="left" vertical="center"/>
      <protection locked="0" hidden="1"/>
    </xf>
    <xf numFmtId="0" fontId="9" fillId="2" borderId="66" xfId="0" applyFont="1" applyFill="1" applyBorder="1" applyAlignment="1" applyProtection="1">
      <alignment horizontal="center"/>
      <protection locked="0" hidden="1"/>
    </xf>
    <xf numFmtId="0" fontId="0" fillId="2" borderId="66" xfId="0" applyFill="1" applyBorder="1" applyProtection="1">
      <protection locked="0" hidden="1"/>
    </xf>
    <xf numFmtId="0" fontId="0" fillId="2" borderId="68" xfId="0" applyFill="1" applyBorder="1" applyProtection="1">
      <protection locked="0" hidden="1"/>
    </xf>
    <xf numFmtId="0" fontId="0" fillId="2" borderId="69" xfId="0" applyFill="1" applyBorder="1" applyAlignment="1" applyProtection="1">
      <alignment horizontal="left" indent="1"/>
      <protection locked="0" hidden="1"/>
    </xf>
    <xf numFmtId="0" fontId="0" fillId="2" borderId="70" xfId="0" applyFill="1" applyBorder="1" applyAlignment="1" applyProtection="1">
      <alignment horizontal="left" indent="1"/>
      <protection hidden="1"/>
    </xf>
    <xf numFmtId="0" fontId="0" fillId="2" borderId="46" xfId="0" applyFill="1" applyBorder="1" applyAlignment="1" applyProtection="1">
      <alignment horizontal="left" indent="1"/>
      <protection hidden="1"/>
    </xf>
    <xf numFmtId="0" fontId="0" fillId="2" borderId="71" xfId="0" applyFill="1" applyBorder="1" applyAlignment="1" applyProtection="1">
      <alignment horizontal="left" indent="1"/>
      <protection hidden="1"/>
    </xf>
    <xf numFmtId="0" fontId="1" fillId="2" borderId="43" xfId="0" applyFont="1" applyFill="1" applyBorder="1" applyAlignment="1" applyProtection="1">
      <alignment horizontal="left" vertical="top" wrapText="1" indent="1"/>
      <protection locked="0" hidden="1"/>
    </xf>
    <xf numFmtId="0" fontId="1" fillId="2" borderId="44" xfId="0" applyFont="1" applyFill="1" applyBorder="1" applyAlignment="1" applyProtection="1">
      <alignment horizontal="left" vertical="top" wrapText="1" indent="1"/>
      <protection locked="0" hidden="1"/>
    </xf>
    <xf numFmtId="0" fontId="1" fillId="2" borderId="45" xfId="0" applyFont="1" applyFill="1" applyBorder="1" applyAlignment="1" applyProtection="1">
      <alignment horizontal="left" vertical="top" wrapText="1" indent="1"/>
      <protection locked="0" hidden="1"/>
    </xf>
    <xf numFmtId="0" fontId="2" fillId="2" borderId="28" xfId="0" applyFont="1" applyFill="1" applyBorder="1" applyAlignment="1" applyProtection="1">
      <alignment horizontal="center" vertical="center"/>
      <protection hidden="1"/>
    </xf>
    <xf numFmtId="0" fontId="9" fillId="2" borderId="66" xfId="0" applyFont="1" applyFill="1" applyBorder="1" applyProtection="1">
      <protection locked="0" hidden="1"/>
    </xf>
    <xf numFmtId="0" fontId="9" fillId="2" borderId="68" xfId="0" applyFont="1" applyFill="1" applyBorder="1" applyAlignment="1" applyProtection="1">
      <alignment horizontal="center"/>
      <protection locked="0" hidden="1"/>
    </xf>
    <xf numFmtId="0" fontId="3" fillId="2" borderId="49" xfId="0" applyFont="1" applyFill="1" applyBorder="1" applyAlignment="1" applyProtection="1">
      <alignment horizontal="left" vertical="center" indent="1"/>
      <protection locked="0" hidden="1"/>
    </xf>
    <xf numFmtId="0" fontId="3" fillId="2" borderId="50" xfId="0" applyFont="1" applyFill="1" applyBorder="1" applyAlignment="1" applyProtection="1">
      <alignment horizontal="left" vertical="center" indent="1"/>
      <protection locked="0" hidden="1"/>
    </xf>
    <xf numFmtId="0" fontId="3" fillId="2" borderId="51" xfId="0" applyFont="1" applyFill="1" applyBorder="1" applyAlignment="1" applyProtection="1">
      <alignment horizontal="left" vertical="center" indent="1"/>
      <protection locked="0" hidden="1"/>
    </xf>
    <xf numFmtId="0" fontId="3" fillId="2" borderId="52" xfId="0" applyFont="1" applyFill="1" applyBorder="1" applyAlignment="1" applyProtection="1">
      <alignment horizontal="left" vertical="center" indent="1"/>
      <protection locked="0" hidden="1"/>
    </xf>
    <xf numFmtId="0" fontId="3" fillId="2" borderId="51" xfId="0" applyFont="1" applyFill="1" applyBorder="1" applyAlignment="1" applyProtection="1">
      <alignment horizontal="left" vertical="top" indent="1"/>
      <protection locked="0" hidden="1"/>
    </xf>
    <xf numFmtId="0" fontId="3" fillId="2" borderId="52" xfId="0" applyFont="1" applyFill="1" applyBorder="1" applyAlignment="1" applyProtection="1">
      <alignment horizontal="left" vertical="top" indent="1"/>
      <protection locked="0" hidden="1"/>
    </xf>
    <xf numFmtId="0" fontId="3" fillId="2" borderId="53" xfId="0" applyFont="1" applyFill="1" applyBorder="1" applyAlignment="1" applyProtection="1">
      <alignment horizontal="left" vertical="top" indent="1"/>
      <protection locked="0" hidden="1"/>
    </xf>
    <xf numFmtId="0" fontId="3" fillId="2" borderId="54" xfId="0" applyFont="1" applyFill="1" applyBorder="1" applyAlignment="1" applyProtection="1">
      <alignment horizontal="left" vertical="top" indent="1"/>
      <protection locked="0" hidden="1"/>
    </xf>
    <xf numFmtId="165" fontId="9" fillId="2" borderId="55" xfId="0" applyNumberFormat="1" applyFont="1" applyFill="1" applyBorder="1" applyAlignment="1" applyProtection="1">
      <alignment horizontal="left" vertical="center" indent="1"/>
      <protection locked="0" hidden="1"/>
    </xf>
    <xf numFmtId="165" fontId="0" fillId="2" borderId="56" xfId="0" applyNumberFormat="1" applyFill="1" applyBorder="1" applyAlignment="1" applyProtection="1">
      <alignment horizontal="left" vertical="center" indent="1"/>
      <protection locked="0" hidden="1"/>
    </xf>
    <xf numFmtId="0" fontId="5" fillId="2" borderId="57" xfId="0" applyFont="1" applyFill="1" applyBorder="1" applyAlignment="1" applyProtection="1">
      <alignment horizontal="center" vertical="center"/>
      <protection hidden="1"/>
    </xf>
    <xf numFmtId="0" fontId="5" fillId="2" borderId="58" xfId="0" applyFont="1" applyFill="1" applyBorder="1" applyAlignment="1" applyProtection="1">
      <alignment horizontal="center" vertical="center"/>
      <protection hidden="1"/>
    </xf>
    <xf numFmtId="0" fontId="1" fillId="2" borderId="49" xfId="0" applyFont="1" applyFill="1" applyBorder="1" applyAlignment="1" applyProtection="1">
      <alignment horizontal="left" indent="1"/>
      <protection hidden="1"/>
    </xf>
    <xf numFmtId="0" fontId="0" fillId="2" borderId="50" xfId="0" applyFill="1" applyBorder="1" applyAlignment="1" applyProtection="1">
      <alignment horizontal="left" indent="1"/>
      <protection hidden="1"/>
    </xf>
    <xf numFmtId="0" fontId="1" fillId="2" borderId="61" xfId="0" applyFont="1" applyFill="1" applyBorder="1" applyAlignment="1" applyProtection="1">
      <alignment horizontal="left" indent="1"/>
      <protection hidden="1"/>
    </xf>
    <xf numFmtId="0" fontId="0" fillId="2" borderId="62" xfId="0" applyFill="1" applyBorder="1" applyAlignment="1" applyProtection="1">
      <alignment horizontal="left" indent="1"/>
      <protection hidden="1"/>
    </xf>
    <xf numFmtId="0" fontId="1" fillId="2" borderId="57" xfId="0" applyFont="1" applyFill="1" applyBorder="1" applyAlignment="1" applyProtection="1">
      <alignment horizontal="center" vertical="center" wrapText="1"/>
      <protection hidden="1"/>
    </xf>
    <xf numFmtId="0" fontId="1" fillId="2" borderId="58" xfId="0" applyFont="1" applyFill="1" applyBorder="1" applyAlignment="1" applyProtection="1">
      <alignment horizontal="center" vertical="center" wrapText="1"/>
      <protection hidden="1"/>
    </xf>
    <xf numFmtId="0" fontId="6" fillId="3" borderId="23" xfId="0" applyFont="1" applyFill="1" applyBorder="1" applyAlignment="1" applyProtection="1">
      <alignment horizontal="left" vertical="center" indent="1"/>
      <protection locked="0" hidden="1"/>
    </xf>
    <xf numFmtId="0" fontId="10" fillId="3" borderId="23" xfId="0" applyFont="1" applyFill="1" applyBorder="1" applyAlignment="1" applyProtection="1">
      <alignment horizontal="left" vertical="center" indent="1"/>
      <protection locked="0" hidden="1"/>
    </xf>
    <xf numFmtId="0" fontId="10" fillId="3" borderId="24" xfId="0" applyFont="1" applyFill="1" applyBorder="1" applyAlignment="1" applyProtection="1">
      <alignment horizontal="left" vertical="center" indent="1"/>
      <protection locked="0" hidden="1"/>
    </xf>
    <xf numFmtId="0" fontId="3" fillId="2" borderId="66" xfId="0" applyFont="1" applyFill="1" applyBorder="1" applyAlignment="1" applyProtection="1">
      <alignment horizontal="left" indent="1"/>
      <protection locked="0" hidden="1"/>
    </xf>
    <xf numFmtId="0" fontId="1" fillId="2" borderId="0" xfId="0" applyFont="1" applyFill="1" applyAlignment="1" applyProtection="1">
      <alignment horizontal="right"/>
      <protection hidden="1"/>
    </xf>
    <xf numFmtId="14" fontId="3" fillId="2" borderId="66" xfId="0" applyNumberFormat="1" applyFont="1" applyFill="1" applyBorder="1" applyAlignment="1" applyProtection="1">
      <alignment horizontal="center"/>
      <protection locked="0" hidden="1"/>
    </xf>
    <xf numFmtId="0" fontId="3" fillId="2" borderId="66" xfId="0" applyFont="1" applyFill="1" applyBorder="1" applyAlignment="1" applyProtection="1">
      <alignment horizontal="center"/>
      <protection locked="0" hidden="1"/>
    </xf>
    <xf numFmtId="0" fontId="7" fillId="2" borderId="0" xfId="0" applyFont="1" applyFill="1" applyAlignment="1" applyProtection="1">
      <alignment vertical="center" wrapText="1"/>
      <protection hidden="1"/>
    </xf>
    <xf numFmtId="0" fontId="7" fillId="2" borderId="67" xfId="0" applyFont="1" applyFill="1" applyBorder="1" applyAlignment="1" applyProtection="1">
      <alignment vertical="center" wrapText="1"/>
      <protection hidden="1"/>
    </xf>
    <xf numFmtId="0" fontId="11" fillId="2" borderId="0" xfId="0" applyFont="1" applyFill="1" applyAlignment="1" applyProtection="1">
      <alignment horizontal="center"/>
      <protection hidden="1"/>
    </xf>
    <xf numFmtId="0" fontId="1" fillId="2" borderId="63" xfId="0" applyFont="1" applyFill="1" applyBorder="1" applyAlignment="1" applyProtection="1">
      <alignment horizontal="center"/>
      <protection hidden="1"/>
    </xf>
    <xf numFmtId="0" fontId="1" fillId="2" borderId="64" xfId="0" applyFont="1" applyFill="1" applyBorder="1" applyAlignment="1" applyProtection="1">
      <alignment horizontal="center"/>
      <protection hidden="1"/>
    </xf>
    <xf numFmtId="0" fontId="1" fillId="2" borderId="65" xfId="0" applyFont="1" applyFill="1" applyBorder="1" applyAlignment="1" applyProtection="1">
      <alignment horizontal="center"/>
      <protection hidden="1"/>
    </xf>
    <xf numFmtId="0" fontId="1" fillId="2" borderId="59" xfId="0" applyFont="1" applyFill="1" applyBorder="1" applyAlignment="1" applyProtection="1">
      <alignment horizontal="center"/>
      <protection hidden="1"/>
    </xf>
    <xf numFmtId="0" fontId="1" fillId="2" borderId="60" xfId="0" applyFont="1" applyFill="1" applyBorder="1" applyAlignment="1" applyProtection="1">
      <alignment horizontal="center"/>
      <protection hidden="1"/>
    </xf>
    <xf numFmtId="0" fontId="13" fillId="2" borderId="0" xfId="1" applyProtection="1">
      <protection hidden="1"/>
    </xf>
    <xf numFmtId="0" fontId="13" fillId="2" borderId="0" xfId="1" applyFill="1" applyProtection="1">
      <protection hidden="1"/>
    </xf>
    <xf numFmtId="49" fontId="13" fillId="2" borderId="0" xfId="1" applyNumberFormat="1" applyProtection="1">
      <protection hidden="1"/>
    </xf>
    <xf numFmtId="0" fontId="13" fillId="2" borderId="0" xfId="1" applyBorder="1" applyProtection="1">
      <protection hidden="1"/>
    </xf>
    <xf numFmtId="0" fontId="13" fillId="2" borderId="0" xfId="1" applyFont="1" applyBorder="1" applyProtection="1">
      <protection hidden="1"/>
    </xf>
    <xf numFmtId="49" fontId="14" fillId="2" borderId="0" xfId="1" applyNumberFormat="1" applyFont="1" applyFill="1" applyBorder="1" applyAlignment="1" applyProtection="1">
      <alignment horizontal="center"/>
      <protection hidden="1"/>
    </xf>
    <xf numFmtId="0" fontId="15" fillId="2" borderId="0" xfId="1" applyFont="1" applyFill="1" applyBorder="1" applyProtection="1">
      <protection hidden="1"/>
    </xf>
    <xf numFmtId="1" fontId="13" fillId="2" borderId="0" xfId="1" applyNumberFormat="1" applyFont="1" applyFill="1" applyBorder="1" applyProtection="1">
      <protection hidden="1"/>
    </xf>
    <xf numFmtId="0" fontId="14" fillId="2" borderId="0" xfId="1" applyFont="1" applyFill="1" applyBorder="1" applyProtection="1">
      <protection hidden="1"/>
    </xf>
    <xf numFmtId="1" fontId="13" fillId="2" borderId="0" xfId="1" applyNumberFormat="1" applyFont="1" applyFill="1" applyBorder="1" applyAlignment="1" applyProtection="1">
      <alignment horizontal="center"/>
      <protection hidden="1"/>
    </xf>
    <xf numFmtId="0" fontId="13" fillId="2" borderId="0" xfId="1" applyFill="1" applyBorder="1" applyAlignment="1" applyProtection="1">
      <alignment horizontal="center"/>
      <protection hidden="1"/>
    </xf>
    <xf numFmtId="0" fontId="13" fillId="2" borderId="0" xfId="1" applyFill="1" applyAlignment="1" applyProtection="1">
      <alignment vertical="center" wrapText="1"/>
    </xf>
    <xf numFmtId="0" fontId="13" fillId="2" borderId="0" xfId="1" applyFill="1" applyAlignment="1" applyProtection="1">
      <alignment horizontal="center"/>
    </xf>
    <xf numFmtId="0" fontId="13" fillId="4" borderId="75" xfId="1" applyFill="1" applyBorder="1" applyAlignment="1" applyProtection="1">
      <protection locked="0"/>
    </xf>
    <xf numFmtId="0" fontId="13" fillId="4" borderId="75" xfId="1" applyFont="1" applyFill="1" applyBorder="1" applyAlignment="1" applyProtection="1">
      <alignment horizontal="center"/>
      <protection locked="0"/>
    </xf>
    <xf numFmtId="0" fontId="13" fillId="4" borderId="75" xfId="1" applyFont="1" applyFill="1" applyBorder="1" applyAlignment="1" applyProtection="1">
      <protection locked="0"/>
    </xf>
    <xf numFmtId="0" fontId="13" fillId="4" borderId="75" xfId="1" applyFill="1" applyBorder="1" applyAlignment="1" applyProtection="1">
      <alignment horizontal="center"/>
      <protection locked="0"/>
    </xf>
    <xf numFmtId="0" fontId="13" fillId="4" borderId="76" xfId="1" applyFill="1" applyBorder="1" applyAlignment="1" applyProtection="1">
      <protection locked="0"/>
    </xf>
    <xf numFmtId="0" fontId="13" fillId="4" borderId="76" xfId="1" applyFill="1" applyBorder="1" applyAlignment="1" applyProtection="1">
      <alignment horizontal="center"/>
      <protection locked="0"/>
    </xf>
    <xf numFmtId="0" fontId="13" fillId="4" borderId="76" xfId="1" applyFont="1" applyFill="1" applyBorder="1" applyAlignment="1" applyProtection="1">
      <protection locked="0"/>
    </xf>
    <xf numFmtId="0" fontId="13" fillId="2" borderId="0" xfId="1" applyFont="1" applyFill="1" applyAlignment="1" applyProtection="1">
      <alignment horizontal="center"/>
      <protection hidden="1"/>
    </xf>
    <xf numFmtId="0" fontId="13" fillId="2" borderId="0" xfId="1" applyFill="1" applyAlignment="1" applyProtection="1">
      <alignment horizontal="center"/>
      <protection hidden="1"/>
    </xf>
    <xf numFmtId="0" fontId="16" fillId="2" borderId="0" xfId="1" applyFont="1" applyFill="1" applyAlignment="1" applyProtection="1">
      <alignment horizontal="center"/>
      <protection hidden="1"/>
    </xf>
    <xf numFmtId="0" fontId="16" fillId="5" borderId="0" xfId="1" applyFont="1" applyFill="1" applyAlignment="1" applyProtection="1">
      <alignment horizontal="center"/>
      <protection hidden="1"/>
    </xf>
    <xf numFmtId="0" fontId="16" fillId="5" borderId="0" xfId="1" applyFont="1" applyFill="1" applyBorder="1" applyAlignment="1" applyProtection="1">
      <protection hidden="1"/>
    </xf>
    <xf numFmtId="0" fontId="16" fillId="5" borderId="0" xfId="1" applyFont="1" applyFill="1" applyBorder="1" applyAlignment="1" applyProtection="1">
      <alignment horizontal="center"/>
      <protection hidden="1"/>
    </xf>
    <xf numFmtId="0" fontId="17" fillId="5" borderId="0" xfId="1" applyFont="1" applyFill="1" applyBorder="1" applyAlignment="1" applyProtection="1">
      <alignment horizontal="center"/>
      <protection hidden="1"/>
    </xf>
    <xf numFmtId="0" fontId="17" fillId="5" borderId="0" xfId="1" applyFont="1" applyFill="1" applyBorder="1" applyAlignment="1" applyProtection="1">
      <alignment horizontal="center"/>
      <protection hidden="1"/>
    </xf>
    <xf numFmtId="0" fontId="16" fillId="2" borderId="0" xfId="1" applyFont="1" applyAlignment="1" applyProtection="1">
      <protection hidden="1"/>
    </xf>
    <xf numFmtId="0" fontId="18" fillId="2" borderId="0" xfId="1" applyFont="1" applyAlignment="1" applyProtection="1">
      <protection hidden="1"/>
    </xf>
    <xf numFmtId="0" fontId="18" fillId="2" borderId="0" xfId="1" applyFont="1" applyAlignment="1" applyProtection="1">
      <protection hidden="1"/>
    </xf>
    <xf numFmtId="0" fontId="19" fillId="2" borderId="0" xfId="1" applyFont="1" applyBorder="1" applyProtection="1">
      <protection hidden="1"/>
    </xf>
    <xf numFmtId="1" fontId="19" fillId="2" borderId="0" xfId="1" applyNumberFormat="1" applyFont="1" applyFill="1" applyBorder="1" applyAlignment="1" applyProtection="1">
      <alignment horizontal="center"/>
    </xf>
    <xf numFmtId="1" fontId="19" fillId="2" borderId="77" xfId="1" applyNumberFormat="1" applyFont="1" applyFill="1" applyBorder="1" applyAlignment="1" applyProtection="1">
      <alignment horizontal="center"/>
    </xf>
    <xf numFmtId="0" fontId="20" fillId="2" borderId="78" xfId="1" applyFont="1" applyFill="1" applyBorder="1" applyAlignment="1" applyProtection="1">
      <alignment horizontal="center"/>
    </xf>
    <xf numFmtId="0" fontId="20" fillId="2" borderId="77" xfId="1" applyFont="1" applyFill="1" applyBorder="1" applyAlignment="1" applyProtection="1">
      <alignment horizontal="center"/>
    </xf>
    <xf numFmtId="1" fontId="19" fillId="2" borderId="78" xfId="1" applyNumberFormat="1" applyFont="1" applyFill="1" applyBorder="1" applyAlignment="1" applyProtection="1">
      <alignment horizontal="center"/>
    </xf>
    <xf numFmtId="0" fontId="16" fillId="2" borderId="0" xfId="1" applyFont="1" applyAlignment="1" applyProtection="1">
      <protection hidden="1"/>
    </xf>
    <xf numFmtId="1" fontId="13" fillId="2" borderId="0" xfId="1" applyNumberFormat="1" applyFont="1" applyFill="1" applyBorder="1" applyAlignment="1" applyProtection="1">
      <alignment horizontal="center"/>
    </xf>
    <xf numFmtId="1" fontId="13" fillId="2" borderId="77" xfId="1" applyNumberFormat="1" applyFont="1" applyFill="1" applyBorder="1" applyAlignment="1" applyProtection="1">
      <alignment horizontal="center"/>
    </xf>
    <xf numFmtId="0" fontId="14" fillId="2" borderId="78" xfId="1" applyFont="1" applyFill="1" applyBorder="1" applyAlignment="1" applyProtection="1">
      <alignment horizontal="center"/>
    </xf>
    <xf numFmtId="0" fontId="14" fillId="2" borderId="77" xfId="1" applyFont="1" applyFill="1" applyBorder="1" applyAlignment="1" applyProtection="1">
      <alignment horizontal="center"/>
    </xf>
    <xf numFmtId="1" fontId="13" fillId="2" borderId="78" xfId="1" applyNumberFormat="1" applyFont="1" applyFill="1" applyBorder="1" applyAlignment="1" applyProtection="1">
      <alignment horizontal="center"/>
    </xf>
    <xf numFmtId="0" fontId="21" fillId="2" borderId="0" xfId="1" applyFont="1" applyAlignment="1" applyProtection="1">
      <protection hidden="1"/>
    </xf>
    <xf numFmtId="0" fontId="22" fillId="2" borderId="0" xfId="1" applyFont="1" applyAlignment="1" applyProtection="1">
      <protection hidden="1"/>
    </xf>
    <xf numFmtId="0" fontId="23" fillId="2" borderId="0" xfId="1" applyFont="1" applyBorder="1" applyProtection="1">
      <protection hidden="1"/>
    </xf>
    <xf numFmtId="1" fontId="23" fillId="2" borderId="0" xfId="1" applyNumberFormat="1" applyFont="1" applyFill="1" applyBorder="1" applyAlignment="1" applyProtection="1">
      <alignment horizontal="center"/>
    </xf>
    <xf numFmtId="1" fontId="23" fillId="2" borderId="77" xfId="1" applyNumberFormat="1" applyFont="1" applyFill="1" applyBorder="1" applyAlignment="1" applyProtection="1">
      <alignment horizontal="center"/>
    </xf>
    <xf numFmtId="0" fontId="24" fillId="2" borderId="78" xfId="1" applyFont="1" applyFill="1" applyBorder="1" applyAlignment="1" applyProtection="1">
      <alignment horizontal="center"/>
    </xf>
    <xf numFmtId="0" fontId="24" fillId="2" borderId="77" xfId="1" applyFont="1" applyFill="1" applyBorder="1" applyAlignment="1" applyProtection="1">
      <alignment horizontal="center"/>
    </xf>
    <xf numFmtId="1" fontId="23" fillId="2" borderId="78" xfId="1" applyNumberFormat="1" applyFont="1" applyFill="1" applyBorder="1" applyAlignment="1" applyProtection="1">
      <alignment horizontal="center"/>
    </xf>
    <xf numFmtId="1" fontId="25" fillId="2" borderId="78" xfId="1" applyNumberFormat="1" applyFont="1" applyFill="1" applyBorder="1" applyAlignment="1" applyProtection="1">
      <alignment horizontal="center"/>
    </xf>
    <xf numFmtId="1" fontId="26" fillId="2" borderId="0" xfId="1" applyNumberFormat="1" applyFont="1" applyFill="1" applyBorder="1" applyAlignment="1" applyProtection="1">
      <alignment horizontal="center"/>
    </xf>
    <xf numFmtId="1" fontId="26" fillId="2" borderId="77" xfId="1" applyNumberFormat="1" applyFont="1" applyFill="1" applyBorder="1" applyAlignment="1" applyProtection="1">
      <alignment horizontal="center"/>
    </xf>
    <xf numFmtId="0" fontId="27" fillId="2" borderId="78" xfId="1" applyFont="1" applyFill="1" applyBorder="1" applyAlignment="1" applyProtection="1">
      <alignment horizontal="center"/>
    </xf>
    <xf numFmtId="0" fontId="27" fillId="2" borderId="77" xfId="1" applyFont="1" applyFill="1" applyBorder="1" applyAlignment="1" applyProtection="1">
      <alignment horizontal="center"/>
    </xf>
    <xf numFmtId="1" fontId="13" fillId="2" borderId="77" xfId="1" applyNumberFormat="1" applyFill="1" applyBorder="1" applyAlignment="1" applyProtection="1">
      <alignment horizontal="center"/>
    </xf>
    <xf numFmtId="1" fontId="25" fillId="2" borderId="0" xfId="1" applyNumberFormat="1" applyFont="1" applyFill="1" applyBorder="1" applyAlignment="1" applyProtection="1">
      <alignment horizontal="center"/>
    </xf>
    <xf numFmtId="1" fontId="25" fillId="2" borderId="77" xfId="1" applyNumberFormat="1" applyFont="1" applyFill="1" applyBorder="1" applyAlignment="1" applyProtection="1">
      <alignment horizontal="center"/>
    </xf>
    <xf numFmtId="0" fontId="28" fillId="2" borderId="78" xfId="1" applyFont="1" applyFill="1" applyBorder="1" applyAlignment="1" applyProtection="1">
      <alignment horizontal="center"/>
    </xf>
    <xf numFmtId="0" fontId="28" fillId="2" borderId="77" xfId="1" applyFont="1" applyFill="1" applyBorder="1" applyAlignment="1" applyProtection="1">
      <alignment horizontal="center"/>
    </xf>
    <xf numFmtId="0" fontId="21" fillId="2" borderId="0" xfId="1" applyFont="1" applyAlignment="1" applyProtection="1">
      <protection hidden="1"/>
    </xf>
    <xf numFmtId="1" fontId="13" fillId="2" borderId="0" xfId="1" applyNumberFormat="1" applyFill="1" applyBorder="1" applyAlignment="1" applyProtection="1">
      <alignment horizontal="center"/>
    </xf>
    <xf numFmtId="0" fontId="16" fillId="2" borderId="0" xfId="1" applyFont="1" applyBorder="1" applyAlignment="1" applyProtection="1">
      <protection hidden="1"/>
    </xf>
    <xf numFmtId="0" fontId="29" fillId="2" borderId="78" xfId="1" applyFont="1" applyFill="1" applyBorder="1" applyAlignment="1" applyProtection="1">
      <alignment horizontal="center"/>
    </xf>
    <xf numFmtId="0" fontId="29" fillId="2" borderId="77" xfId="1" applyFont="1" applyFill="1" applyBorder="1" applyAlignment="1" applyProtection="1">
      <alignment horizontal="center"/>
    </xf>
    <xf numFmtId="0" fontId="30" fillId="2" borderId="78" xfId="1" applyFont="1" applyFill="1" applyBorder="1" applyAlignment="1" applyProtection="1">
      <alignment horizontal="center"/>
    </xf>
    <xf numFmtId="0" fontId="30" fillId="2" borderId="77" xfId="1" applyFont="1" applyFill="1" applyBorder="1" applyAlignment="1" applyProtection="1">
      <alignment horizontal="center"/>
    </xf>
    <xf numFmtId="0" fontId="13" fillId="2" borderId="0" xfId="1" applyFill="1" applyBorder="1" applyProtection="1">
      <protection hidden="1"/>
    </xf>
    <xf numFmtId="49" fontId="13" fillId="2" borderId="0" xfId="1" applyNumberFormat="1" applyBorder="1" applyProtection="1">
      <protection hidden="1"/>
    </xf>
    <xf numFmtId="0" fontId="16" fillId="2" borderId="79" xfId="1" applyFont="1" applyBorder="1" applyAlignment="1" applyProtection="1">
      <protection hidden="1"/>
    </xf>
    <xf numFmtId="0" fontId="13" fillId="2" borderId="0" xfId="1" applyBorder="1" applyAlignment="1" applyProtection="1">
      <protection hidden="1"/>
    </xf>
    <xf numFmtId="1" fontId="23" fillId="2" borderId="80" xfId="1" applyNumberFormat="1" applyFont="1" applyFill="1" applyBorder="1" applyAlignment="1" applyProtection="1">
      <alignment horizontal="center"/>
    </xf>
    <xf numFmtId="1" fontId="23" fillId="2" borderId="81" xfId="1" applyNumberFormat="1" applyFont="1" applyFill="1" applyBorder="1" applyAlignment="1" applyProtection="1">
      <alignment horizontal="center"/>
    </xf>
    <xf numFmtId="0" fontId="24" fillId="2" borderId="82" xfId="1" applyFont="1" applyFill="1" applyBorder="1" applyAlignment="1" applyProtection="1">
      <alignment horizontal="center"/>
    </xf>
    <xf numFmtId="0" fontId="24" fillId="2" borderId="81" xfId="1" applyFont="1" applyFill="1" applyBorder="1" applyAlignment="1" applyProtection="1">
      <alignment horizontal="center"/>
    </xf>
    <xf numFmtId="0" fontId="16" fillId="2" borderId="83" xfId="1" applyFont="1" applyBorder="1" applyAlignment="1" applyProtection="1">
      <alignment horizontal="center"/>
      <protection hidden="1"/>
    </xf>
    <xf numFmtId="0" fontId="13" fillId="2" borderId="83" xfId="1" applyFont="1" applyBorder="1" applyProtection="1">
      <protection hidden="1"/>
    </xf>
    <xf numFmtId="1" fontId="16" fillId="2" borderId="83" xfId="1" applyNumberFormat="1" applyFont="1" applyFill="1" applyBorder="1" applyAlignment="1" applyProtection="1">
      <alignment horizontal="center"/>
    </xf>
    <xf numFmtId="1" fontId="31" fillId="2" borderId="83" xfId="1" applyNumberFormat="1" applyFont="1" applyFill="1" applyBorder="1" applyAlignment="1" applyProtection="1">
      <alignment horizontal="center"/>
    </xf>
    <xf numFmtId="1" fontId="16" fillId="2" borderId="83" xfId="1" applyNumberFormat="1" applyFont="1" applyFill="1" applyBorder="1" applyAlignment="1" applyProtection="1">
      <alignment horizontal="center"/>
    </xf>
    <xf numFmtId="0" fontId="13" fillId="2" borderId="0" xfId="1" applyFill="1" applyAlignment="1" applyProtection="1">
      <protection locked="0"/>
    </xf>
    <xf numFmtId="0" fontId="14" fillId="2" borderId="0" xfId="1" applyFont="1" applyBorder="1" applyAlignment="1" applyProtection="1">
      <protection hidden="1"/>
    </xf>
    <xf numFmtId="0" fontId="16" fillId="2" borderId="0" xfId="1" applyFont="1" applyFill="1" applyAlignment="1" applyProtection="1">
      <alignment horizontal="center"/>
    </xf>
    <xf numFmtId="0" fontId="13" fillId="4" borderId="0" xfId="1" applyFill="1" applyAlignment="1" applyProtection="1">
      <protection locked="0"/>
    </xf>
    <xf numFmtId="0" fontId="32" fillId="2" borderId="84" xfId="1" applyFont="1" applyBorder="1" applyAlignment="1" applyProtection="1">
      <alignment horizontal="left" vertical="center" indent="1" shrinkToFit="1"/>
      <protection hidden="1"/>
    </xf>
    <xf numFmtId="0" fontId="32" fillId="2" borderId="85" xfId="1" applyFont="1" applyBorder="1" applyAlignment="1" applyProtection="1">
      <alignment horizontal="left" vertical="center" indent="1" shrinkToFit="1"/>
      <protection hidden="1"/>
    </xf>
    <xf numFmtId="0" fontId="13" fillId="4" borderId="0" xfId="1" applyFont="1" applyFill="1" applyAlignment="1" applyProtection="1">
      <protection locked="0"/>
    </xf>
    <xf numFmtId="0" fontId="13" fillId="2" borderId="0" xfId="1" applyAlignment="1" applyProtection="1">
      <protection hidden="1"/>
    </xf>
    <xf numFmtId="165" fontId="33" fillId="2" borderId="0" xfId="1" applyNumberFormat="1" applyFont="1" applyFill="1" applyAlignment="1" applyProtection="1">
      <alignment horizontal="center"/>
    </xf>
    <xf numFmtId="0" fontId="33" fillId="2" borderId="0" xfId="1" applyFont="1" applyFill="1" applyAlignment="1" applyProtection="1">
      <alignment horizontal="center"/>
    </xf>
    <xf numFmtId="165" fontId="34" fillId="2" borderId="0" xfId="1" applyNumberFormat="1" applyFont="1" applyAlignment="1" applyProtection="1">
      <protection hidden="1"/>
    </xf>
    <xf numFmtId="165" fontId="34" fillId="2" borderId="0" xfId="1" applyNumberFormat="1" applyFont="1" applyBorder="1" applyProtection="1">
      <protection hidden="1"/>
    </xf>
    <xf numFmtId="0" fontId="21" fillId="2" borderId="0" xfId="1" applyFont="1" applyFill="1" applyAlignment="1" applyProtection="1">
      <alignment horizontal="center"/>
    </xf>
    <xf numFmtId="165" fontId="35" fillId="2" borderId="0" xfId="1" applyNumberFormat="1" applyFont="1" applyAlignment="1" applyProtection="1">
      <protection hidden="1"/>
    </xf>
    <xf numFmtId="165" fontId="35" fillId="2" borderId="0" xfId="1" applyNumberFormat="1" applyFont="1" applyBorder="1" applyProtection="1">
      <protection hidden="1"/>
    </xf>
    <xf numFmtId="0" fontId="36" fillId="2" borderId="0" xfId="1" applyFont="1" applyFill="1" applyAlignment="1" applyProtection="1">
      <alignment horizontal="center"/>
    </xf>
    <xf numFmtId="165" fontId="35" fillId="2" borderId="0" xfId="1" applyNumberFormat="1" applyFont="1" applyProtection="1">
      <protection hidden="1"/>
    </xf>
    <xf numFmtId="1" fontId="13" fillId="2" borderId="0" xfId="1" applyNumberFormat="1" applyFill="1" applyBorder="1" applyProtection="1">
      <protection hidden="1"/>
    </xf>
    <xf numFmtId="0" fontId="35" fillId="2" borderId="0" xfId="1" applyFont="1" applyAlignment="1" applyProtection="1">
      <alignment horizontal="center"/>
      <protection hidden="1"/>
    </xf>
    <xf numFmtId="0" fontId="37" fillId="2" borderId="0" xfId="1" applyFont="1" applyProtection="1">
      <protection hidden="1"/>
    </xf>
    <xf numFmtId="0" fontId="13" fillId="2" borderId="0" xfId="1" applyProtection="1">
      <protection locked="0" hidden="1"/>
    </xf>
    <xf numFmtId="49" fontId="13" fillId="2" borderId="0" xfId="1" applyNumberFormat="1" applyProtection="1">
      <protection locked="0" hidden="1"/>
    </xf>
    <xf numFmtId="0" fontId="38" fillId="2" borderId="0" xfId="1" applyFont="1" applyFill="1" applyAlignment="1" applyProtection="1">
      <protection locked="0"/>
    </xf>
    <xf numFmtId="49" fontId="38" fillId="2" borderId="0" xfId="1" applyNumberFormat="1" applyFont="1" applyAlignment="1" applyProtection="1">
      <alignment horizontal="center"/>
      <protection locked="0" hidden="1"/>
    </xf>
    <xf numFmtId="49" fontId="38" fillId="2" borderId="0" xfId="1" applyNumberFormat="1" applyFont="1" applyProtection="1">
      <protection locked="0" hidden="1"/>
    </xf>
    <xf numFmtId="0" fontId="13" fillId="2" borderId="86" xfId="1" applyBorder="1" applyAlignment="1" applyProtection="1">
      <alignment horizontal="center"/>
      <protection locked="0" hidden="1"/>
    </xf>
    <xf numFmtId="0" fontId="38" fillId="2" borderId="87" xfId="1" applyFont="1" applyBorder="1" applyAlignment="1" applyProtection="1">
      <alignment horizontal="center"/>
      <protection locked="0" hidden="1"/>
    </xf>
    <xf numFmtId="0" fontId="38" fillId="2" borderId="88" xfId="1" applyFont="1" applyBorder="1" applyAlignment="1" applyProtection="1">
      <alignment horizontal="center"/>
      <protection locked="0" hidden="1"/>
    </xf>
    <xf numFmtId="0" fontId="38" fillId="2" borderId="89" xfId="1" applyFont="1" applyBorder="1" applyAlignment="1" applyProtection="1">
      <alignment horizontal="center"/>
      <protection locked="0" hidden="1"/>
    </xf>
    <xf numFmtId="0" fontId="38" fillId="2" borderId="87" xfId="1" applyFont="1" applyBorder="1" applyAlignment="1" applyProtection="1">
      <alignment shrinkToFit="1"/>
      <protection locked="0" hidden="1"/>
    </xf>
    <xf numFmtId="0" fontId="38" fillId="2" borderId="89" xfId="1" applyFont="1" applyBorder="1" applyAlignment="1" applyProtection="1">
      <alignment shrinkToFit="1"/>
      <protection locked="0" hidden="1"/>
    </xf>
    <xf numFmtId="165" fontId="13" fillId="2" borderId="88" xfId="1" applyNumberFormat="1" applyFont="1" applyBorder="1" applyAlignment="1" applyProtection="1">
      <alignment horizontal="center"/>
      <protection locked="0" hidden="1"/>
    </xf>
    <xf numFmtId="0" fontId="13" fillId="2" borderId="90" xfId="1" applyBorder="1" applyAlignment="1" applyProtection="1">
      <alignment horizontal="center"/>
      <protection locked="0" hidden="1"/>
    </xf>
    <xf numFmtId="0" fontId="38" fillId="2" borderId="78" xfId="1" applyFont="1" applyBorder="1" applyAlignment="1" applyProtection="1">
      <alignment horizontal="center"/>
      <protection locked="0" hidden="1"/>
    </xf>
    <xf numFmtId="0" fontId="38" fillId="2" borderId="0" xfId="1" applyFont="1" applyBorder="1" applyAlignment="1" applyProtection="1">
      <alignment horizontal="center"/>
      <protection locked="0" hidden="1"/>
    </xf>
    <xf numFmtId="14" fontId="38" fillId="2" borderId="77" xfId="1" applyNumberFormat="1" applyFont="1" applyBorder="1" applyAlignment="1" applyProtection="1">
      <alignment horizontal="center"/>
      <protection locked="0" hidden="1"/>
    </xf>
    <xf numFmtId="0" fontId="38" fillId="2" borderId="78" xfId="1" applyFont="1" applyBorder="1" applyAlignment="1" applyProtection="1">
      <alignment shrinkToFit="1"/>
      <protection locked="0" hidden="1"/>
    </xf>
    <xf numFmtId="0" fontId="38" fillId="2" borderId="77" xfId="1" applyFont="1" applyBorder="1" applyAlignment="1" applyProtection="1">
      <alignment shrinkToFit="1"/>
      <protection locked="0" hidden="1"/>
    </xf>
    <xf numFmtId="165" fontId="13" fillId="2" borderId="0" xfId="1" applyNumberFormat="1" applyFont="1" applyBorder="1" applyAlignment="1" applyProtection="1">
      <alignment horizontal="center"/>
      <protection locked="0" hidden="1"/>
    </xf>
    <xf numFmtId="0" fontId="34" fillId="4" borderId="75" xfId="1" applyFont="1" applyFill="1" applyBorder="1" applyProtection="1">
      <protection locked="0" hidden="1"/>
    </xf>
    <xf numFmtId="49" fontId="34" fillId="4" borderId="75" xfId="1" applyNumberFormat="1" applyFont="1" applyFill="1" applyBorder="1" applyProtection="1">
      <protection locked="0" hidden="1"/>
    </xf>
    <xf numFmtId="0" fontId="39" fillId="4" borderId="75" xfId="1" applyFont="1" applyFill="1" applyBorder="1" applyAlignment="1" applyProtection="1">
      <protection locked="0"/>
    </xf>
    <xf numFmtId="49" fontId="39" fillId="4" borderId="75" xfId="1" applyNumberFormat="1" applyFont="1" applyFill="1" applyBorder="1" applyAlignment="1" applyProtection="1">
      <alignment horizontal="center"/>
      <protection locked="0" hidden="1"/>
    </xf>
    <xf numFmtId="49" fontId="39" fillId="4" borderId="75" xfId="1" applyNumberFormat="1" applyFont="1" applyFill="1" applyBorder="1" applyProtection="1">
      <protection locked="0" hidden="1"/>
    </xf>
    <xf numFmtId="0" fontId="38" fillId="2" borderId="77" xfId="1" applyFont="1" applyBorder="1" applyAlignment="1" applyProtection="1">
      <alignment horizontal="center"/>
      <protection locked="0" hidden="1"/>
    </xf>
    <xf numFmtId="165" fontId="38" fillId="2" borderId="90" xfId="1" applyNumberFormat="1" applyFont="1" applyBorder="1" applyAlignment="1" applyProtection="1">
      <alignment horizontal="center"/>
      <protection locked="0" hidden="1"/>
    </xf>
    <xf numFmtId="0" fontId="13" fillId="4" borderId="75" xfId="1" applyFont="1" applyFill="1" applyBorder="1" applyProtection="1">
      <protection locked="0" hidden="1"/>
    </xf>
    <xf numFmtId="49" fontId="13" fillId="4" borderId="75" xfId="1" applyNumberFormat="1" applyFont="1" applyFill="1" applyBorder="1" applyProtection="1">
      <protection locked="0" hidden="1"/>
    </xf>
    <xf numFmtId="0" fontId="38" fillId="4" borderId="75" xfId="1" applyFont="1" applyFill="1" applyBorder="1" applyAlignment="1" applyProtection="1">
      <protection locked="0"/>
    </xf>
    <xf numFmtId="49" fontId="38" fillId="4" borderId="75" xfId="1" applyNumberFormat="1" applyFont="1" applyFill="1" applyBorder="1" applyAlignment="1" applyProtection="1">
      <alignment horizontal="center"/>
      <protection locked="0" hidden="1"/>
    </xf>
    <xf numFmtId="49" fontId="38" fillId="4" borderId="75" xfId="1" applyNumberFormat="1" applyFont="1" applyFill="1" applyBorder="1" applyProtection="1">
      <protection locked="0" hidden="1"/>
    </xf>
    <xf numFmtId="0" fontId="13" fillId="4" borderId="0" xfId="1" applyFont="1" applyFill="1" applyProtection="1">
      <protection locked="0" hidden="1"/>
    </xf>
    <xf numFmtId="49" fontId="13" fillId="4" borderId="0" xfId="1" applyNumberFormat="1" applyFont="1" applyFill="1" applyProtection="1">
      <protection locked="0" hidden="1"/>
    </xf>
    <xf numFmtId="49" fontId="40" fillId="4" borderId="0" xfId="1" applyNumberFormat="1" applyFont="1" applyFill="1" applyProtection="1">
      <protection locked="0" hidden="1"/>
    </xf>
    <xf numFmtId="0" fontId="40" fillId="4" borderId="0" xfId="1" applyFont="1" applyFill="1" applyProtection="1">
      <protection locked="0" hidden="1"/>
    </xf>
    <xf numFmtId="0" fontId="41" fillId="4" borderId="0" xfId="1" applyFont="1" applyFill="1" applyAlignment="1" applyProtection="1">
      <protection locked="0"/>
    </xf>
    <xf numFmtId="49" fontId="41" fillId="4" borderId="0" xfId="1" applyNumberFormat="1" applyFont="1" applyFill="1" applyAlignment="1" applyProtection="1">
      <alignment horizontal="center"/>
      <protection locked="0" hidden="1"/>
    </xf>
    <xf numFmtId="49" fontId="38" fillId="4" borderId="0" xfId="1" applyNumberFormat="1" applyFont="1" applyFill="1" applyProtection="1">
      <protection locked="0" hidden="1"/>
    </xf>
    <xf numFmtId="0" fontId="38" fillId="4" borderId="0" xfId="1" applyFont="1" applyFill="1" applyAlignment="1" applyProtection="1">
      <protection locked="0"/>
    </xf>
    <xf numFmtId="49" fontId="38" fillId="4" borderId="0" xfId="1" applyNumberFormat="1" applyFont="1" applyFill="1" applyAlignment="1" applyProtection="1">
      <alignment horizontal="center"/>
      <protection locked="0" hidden="1"/>
    </xf>
    <xf numFmtId="0" fontId="38" fillId="2" borderId="78" xfId="1" applyFont="1" applyBorder="1" applyAlignment="1" applyProtection="1">
      <alignment horizontal="center"/>
      <protection locked="0" hidden="1"/>
    </xf>
    <xf numFmtId="0" fontId="38" fillId="2" borderId="0" xfId="1" applyFont="1" applyBorder="1" applyAlignment="1" applyProtection="1">
      <alignment horizontal="center"/>
      <protection locked="0" hidden="1"/>
    </xf>
    <xf numFmtId="0" fontId="38" fillId="2" borderId="77" xfId="1" applyFont="1" applyBorder="1" applyAlignment="1" applyProtection="1">
      <alignment horizontal="center"/>
      <protection locked="0" hidden="1"/>
    </xf>
    <xf numFmtId="0" fontId="38" fillId="2" borderId="78" xfId="1" applyFont="1" applyBorder="1" applyAlignment="1" applyProtection="1">
      <alignment shrinkToFit="1"/>
      <protection locked="0" hidden="1"/>
    </xf>
    <xf numFmtId="0" fontId="38" fillId="2" borderId="77" xfId="1" applyFont="1" applyBorder="1" applyAlignment="1" applyProtection="1">
      <alignment shrinkToFit="1"/>
      <protection locked="0" hidden="1"/>
    </xf>
    <xf numFmtId="0" fontId="13" fillId="2" borderId="90" xfId="1" applyFont="1" applyBorder="1" applyProtection="1">
      <protection locked="0" hidden="1"/>
    </xf>
    <xf numFmtId="0" fontId="13" fillId="2" borderId="91" xfId="1" applyBorder="1" applyAlignment="1" applyProtection="1">
      <alignment horizontal="center"/>
      <protection locked="0" hidden="1"/>
    </xf>
    <xf numFmtId="0" fontId="38" fillId="4" borderId="75" xfId="1" applyFont="1" applyFill="1" applyBorder="1" applyProtection="1">
      <protection locked="0"/>
    </xf>
    <xf numFmtId="0" fontId="42" fillId="2" borderId="86" xfId="1" applyFont="1" applyBorder="1" applyAlignment="1" applyProtection="1">
      <alignment horizontal="center"/>
      <protection hidden="1"/>
    </xf>
    <xf numFmtId="0" fontId="43" fillId="2" borderId="87" xfId="1" applyFont="1" applyBorder="1" applyAlignment="1" applyProtection="1">
      <alignment horizontal="center"/>
      <protection hidden="1"/>
    </xf>
    <xf numFmtId="0" fontId="43" fillId="2" borderId="88" xfId="1" applyFont="1" applyBorder="1" applyAlignment="1" applyProtection="1">
      <alignment horizontal="center"/>
      <protection hidden="1"/>
    </xf>
    <xf numFmtId="0" fontId="43" fillId="2" borderId="89" xfId="1" applyFont="1" applyBorder="1" applyAlignment="1" applyProtection="1">
      <alignment horizontal="center"/>
      <protection hidden="1"/>
    </xf>
    <xf numFmtId="0" fontId="44" fillId="2" borderId="87" xfId="1" applyFont="1" applyBorder="1" applyAlignment="1" applyProtection="1">
      <protection hidden="1"/>
    </xf>
    <xf numFmtId="0" fontId="44" fillId="2" borderId="89" xfId="1" applyFont="1" applyBorder="1" applyAlignment="1" applyProtection="1">
      <protection hidden="1"/>
    </xf>
    <xf numFmtId="0" fontId="45" fillId="2" borderId="87" xfId="1" applyFont="1" applyBorder="1" applyAlignment="1" applyProtection="1">
      <alignment vertical="center" textRotation="41"/>
      <protection hidden="1"/>
    </xf>
    <xf numFmtId="0" fontId="13" fillId="5" borderId="0" xfId="1" applyFill="1" applyProtection="1">
      <protection hidden="1"/>
    </xf>
    <xf numFmtId="49" fontId="13" fillId="5" borderId="0" xfId="1" applyNumberFormat="1" applyFill="1" applyProtection="1">
      <protection hidden="1"/>
    </xf>
    <xf numFmtId="0" fontId="42" fillId="2" borderId="91" xfId="1" applyFont="1" applyBorder="1" applyAlignment="1" applyProtection="1">
      <alignment horizontal="center"/>
      <protection hidden="1"/>
    </xf>
    <xf numFmtId="0" fontId="43" fillId="2" borderId="92" xfId="1" applyFont="1" applyBorder="1" applyAlignment="1" applyProtection="1">
      <alignment horizontal="center"/>
      <protection hidden="1"/>
    </xf>
    <xf numFmtId="0" fontId="43" fillId="2" borderId="93" xfId="1" applyFont="1" applyBorder="1" applyAlignment="1" applyProtection="1">
      <alignment horizontal="center"/>
      <protection hidden="1"/>
    </xf>
    <xf numFmtId="14" fontId="43" fillId="2" borderId="94" xfId="1" applyNumberFormat="1" applyFont="1" applyBorder="1" applyAlignment="1" applyProtection="1">
      <alignment horizontal="center"/>
      <protection hidden="1"/>
    </xf>
    <xf numFmtId="0" fontId="44" fillId="2" borderId="92" xfId="1" applyFont="1" applyBorder="1" applyAlignment="1" applyProtection="1">
      <protection hidden="1"/>
    </xf>
    <xf numFmtId="0" fontId="44" fillId="2" borderId="94" xfId="1" applyFont="1" applyBorder="1" applyAlignment="1" applyProtection="1">
      <protection hidden="1"/>
    </xf>
    <xf numFmtId="0" fontId="45" fillId="2" borderId="92" xfId="1" applyFont="1" applyBorder="1" applyAlignment="1" applyProtection="1">
      <alignment vertical="center" textRotation="41"/>
      <protection hidden="1"/>
    </xf>
    <xf numFmtId="3" fontId="13" fillId="2" borderId="0" xfId="1" applyNumberFormat="1" applyAlignment="1" applyProtection="1">
      <protection hidden="1"/>
    </xf>
    <xf numFmtId="0" fontId="38" fillId="2" borderId="0" xfId="1" applyFont="1" applyAlignment="1" applyProtection="1">
      <protection hidden="1"/>
    </xf>
    <xf numFmtId="3" fontId="38" fillId="2" borderId="0" xfId="1" applyNumberFormat="1" applyFont="1" applyAlignment="1" applyProtection="1">
      <alignment horizontal="center"/>
      <protection hidden="1"/>
    </xf>
    <xf numFmtId="49" fontId="38" fillId="2" borderId="0" xfId="1" applyNumberFormat="1" applyFont="1" applyProtection="1">
      <protection hidden="1"/>
    </xf>
    <xf numFmtId="0" fontId="23" fillId="2" borderId="86" xfId="1" applyFont="1" applyBorder="1" applyAlignment="1" applyProtection="1">
      <alignment horizontal="center" textRotation="90" wrapText="1"/>
      <protection hidden="1"/>
    </xf>
    <xf numFmtId="0" fontId="46" fillId="2" borderId="86" xfId="1" applyFont="1" applyBorder="1" applyAlignment="1" applyProtection="1">
      <alignment horizontal="center" shrinkToFit="1"/>
      <protection hidden="1"/>
    </xf>
    <xf numFmtId="0" fontId="38" fillId="2" borderId="86" xfId="1" applyFont="1" applyBorder="1" applyAlignment="1" applyProtection="1">
      <alignment horizontal="center"/>
      <protection hidden="1"/>
    </xf>
    <xf numFmtId="0" fontId="38" fillId="2" borderId="86" xfId="1" applyFont="1" applyBorder="1" applyProtection="1">
      <protection hidden="1"/>
    </xf>
    <xf numFmtId="49" fontId="38" fillId="5" borderId="0" xfId="1" applyNumberFormat="1" applyFont="1" applyFill="1" applyProtection="1">
      <protection hidden="1"/>
    </xf>
    <xf numFmtId="0" fontId="23" fillId="2" borderId="90" xfId="1" applyFont="1" applyBorder="1" applyAlignment="1" applyProtection="1">
      <alignment horizontal="center" textRotation="90" wrapText="1"/>
      <protection hidden="1"/>
    </xf>
    <xf numFmtId="0" fontId="47" fillId="2" borderId="87" xfId="1" applyFont="1" applyBorder="1" applyAlignment="1" applyProtection="1">
      <alignment horizontal="center"/>
      <protection hidden="1"/>
    </xf>
    <xf numFmtId="0" fontId="47" fillId="2" borderId="88" xfId="1" applyFont="1" applyBorder="1" applyAlignment="1" applyProtection="1">
      <alignment horizontal="center"/>
      <protection hidden="1"/>
    </xf>
    <xf numFmtId="0" fontId="47" fillId="2" borderId="89" xfId="1" applyFont="1" applyBorder="1" applyAlignment="1" applyProtection="1">
      <alignment horizontal="center"/>
      <protection hidden="1"/>
    </xf>
    <xf numFmtId="0" fontId="38" fillId="2" borderId="0" xfId="1" applyFont="1" applyProtection="1">
      <protection hidden="1"/>
    </xf>
    <xf numFmtId="0" fontId="23" fillId="2" borderId="91" xfId="1" applyFont="1" applyBorder="1" applyAlignment="1" applyProtection="1">
      <alignment horizontal="center" textRotation="90" wrapText="1"/>
      <protection hidden="1"/>
    </xf>
    <xf numFmtId="0" fontId="47" fillId="2" borderId="92" xfId="1" applyFont="1" applyBorder="1" applyAlignment="1" applyProtection="1">
      <alignment horizontal="center"/>
      <protection hidden="1"/>
    </xf>
    <xf numFmtId="0" fontId="47" fillId="2" borderId="93" xfId="1" applyFont="1" applyBorder="1" applyAlignment="1" applyProtection="1">
      <alignment horizontal="center"/>
      <protection hidden="1"/>
    </xf>
    <xf numFmtId="0" fontId="47" fillId="2" borderId="94" xfId="1" applyFont="1" applyBorder="1" applyAlignment="1" applyProtection="1">
      <alignment horizontal="center"/>
      <protection hidden="1"/>
    </xf>
    <xf numFmtId="0" fontId="13" fillId="2" borderId="0" xfId="1" applyBorder="1" applyAlignment="1" applyProtection="1">
      <alignment horizontal="left" indent="1"/>
      <protection hidden="1"/>
    </xf>
    <xf numFmtId="0" fontId="48" fillId="2" borderId="0" xfId="1" applyFont="1" applyBorder="1" applyAlignment="1" applyProtection="1">
      <alignment horizontal="center"/>
      <protection hidden="1"/>
    </xf>
    <xf numFmtId="0" fontId="13" fillId="2" borderId="0" xfId="1" applyFill="1" applyAlignment="1" applyProtection="1">
      <alignment horizontal="center"/>
      <protection hidden="1"/>
    </xf>
    <xf numFmtId="0" fontId="13" fillId="2" borderId="95" xfId="1" applyBorder="1" applyAlignment="1" applyProtection="1">
      <alignment horizontal="left" indent="1"/>
      <protection locked="0" hidden="1"/>
    </xf>
    <xf numFmtId="0" fontId="48" fillId="2" borderId="93" xfId="1" applyFont="1" applyBorder="1" applyAlignment="1" applyProtection="1">
      <alignment horizontal="center"/>
      <protection hidden="1"/>
    </xf>
    <xf numFmtId="0" fontId="13" fillId="2" borderId="87" xfId="1" applyBorder="1" applyAlignment="1" applyProtection="1">
      <alignment horizontal="left" vertical="center" wrapText="1" indent="1"/>
      <protection locked="0" hidden="1"/>
    </xf>
    <xf numFmtId="0" fontId="13" fillId="2" borderId="88" xfId="1" applyBorder="1" applyAlignment="1" applyProtection="1">
      <alignment horizontal="left" vertical="center" wrapText="1" indent="1"/>
      <protection locked="0" hidden="1"/>
    </xf>
    <xf numFmtId="0" fontId="13" fillId="2" borderId="89" xfId="1" applyBorder="1" applyAlignment="1" applyProtection="1">
      <alignment horizontal="left" vertical="center" wrapText="1" indent="1"/>
      <protection locked="0" hidden="1"/>
    </xf>
    <xf numFmtId="0" fontId="48" fillId="2" borderId="92" xfId="1" applyFont="1" applyBorder="1" applyAlignment="1" applyProtection="1">
      <alignment horizontal="left" indent="1"/>
      <protection hidden="1"/>
    </xf>
    <xf numFmtId="0" fontId="48" fillId="2" borderId="93" xfId="1" applyFont="1" applyBorder="1" applyAlignment="1" applyProtection="1">
      <alignment horizontal="left" indent="1"/>
      <protection hidden="1"/>
    </xf>
    <xf numFmtId="0" fontId="48" fillId="2" borderId="94" xfId="1" applyFont="1" applyBorder="1" applyAlignment="1" applyProtection="1">
      <alignment horizontal="left" indent="1"/>
      <protection hidden="1"/>
    </xf>
    <xf numFmtId="0" fontId="48" fillId="2" borderId="87" xfId="1" applyFont="1" applyBorder="1" applyAlignment="1" applyProtection="1">
      <alignment horizontal="left" vertical="center" wrapText="1" indent="1"/>
      <protection locked="0" hidden="1"/>
    </xf>
    <xf numFmtId="0" fontId="48" fillId="2" borderId="88" xfId="1" applyFont="1" applyBorder="1" applyAlignment="1" applyProtection="1">
      <alignment horizontal="left" vertical="center" wrapText="1" indent="1"/>
      <protection locked="0" hidden="1"/>
    </xf>
    <xf numFmtId="0" fontId="48" fillId="2" borderId="89" xfId="1" applyFont="1" applyBorder="1" applyAlignment="1" applyProtection="1">
      <alignment horizontal="left" vertical="center" wrapText="1" indent="1"/>
      <protection locked="0" hidden="1"/>
    </xf>
    <xf numFmtId="0" fontId="13" fillId="2" borderId="92" xfId="1" applyBorder="1" applyAlignment="1" applyProtection="1">
      <alignment horizontal="left" indent="1"/>
      <protection hidden="1"/>
    </xf>
    <xf numFmtId="0" fontId="13" fillId="2" borderId="93" xfId="1" applyBorder="1" applyAlignment="1" applyProtection="1">
      <alignment horizontal="left" indent="1"/>
      <protection hidden="1"/>
    </xf>
    <xf numFmtId="0" fontId="13" fillId="2" borderId="94" xfId="1" applyBorder="1" applyAlignment="1" applyProtection="1">
      <alignment horizontal="left" indent="1"/>
      <protection hidden="1"/>
    </xf>
    <xf numFmtId="0" fontId="48" fillId="2" borderId="0" xfId="1" applyFont="1" applyBorder="1" applyAlignment="1" applyProtection="1">
      <alignment horizontal="left" indent="1"/>
      <protection hidden="1"/>
    </xf>
    <xf numFmtId="0" fontId="16" fillId="2" borderId="0" xfId="1" applyFont="1" applyBorder="1" applyAlignment="1" applyProtection="1">
      <alignment horizontal="left" indent="1"/>
      <protection hidden="1"/>
    </xf>
    <xf numFmtId="0" fontId="13" fillId="2" borderId="87" xfId="1" applyBorder="1" applyAlignment="1" applyProtection="1">
      <alignment horizontal="left" wrapText="1" indent="1"/>
      <protection hidden="1"/>
    </xf>
    <xf numFmtId="0" fontId="13" fillId="2" borderId="88" xfId="1" applyBorder="1" applyAlignment="1" applyProtection="1">
      <alignment horizontal="left" wrapText="1" indent="1"/>
      <protection hidden="1"/>
    </xf>
    <xf numFmtId="0" fontId="13" fillId="2" borderId="89" xfId="1" applyBorder="1" applyAlignment="1" applyProtection="1">
      <alignment horizontal="left" indent="1"/>
      <protection hidden="1"/>
    </xf>
    <xf numFmtId="165" fontId="49" fillId="2" borderId="96" xfId="1" applyNumberFormat="1" applyFont="1" applyBorder="1" applyAlignment="1" applyProtection="1">
      <alignment horizontal="center" vertical="center"/>
      <protection locked="0" hidden="1"/>
    </xf>
    <xf numFmtId="0" fontId="50" fillId="2" borderId="84" xfId="1" applyFont="1" applyBorder="1" applyAlignment="1" applyProtection="1">
      <alignment horizontal="left" vertical="center" indent="1" shrinkToFit="1"/>
      <protection hidden="1"/>
    </xf>
    <xf numFmtId="0" fontId="50" fillId="2" borderId="75" xfId="1" applyFont="1" applyBorder="1" applyAlignment="1" applyProtection="1">
      <alignment horizontal="left" vertical="center" indent="1" shrinkToFit="1"/>
      <protection hidden="1"/>
    </xf>
    <xf numFmtId="0" fontId="50" fillId="2" borderId="85" xfId="1" applyFont="1" applyBorder="1" applyAlignment="1" applyProtection="1">
      <alignment horizontal="left" vertical="center" indent="1" shrinkToFit="1"/>
      <protection hidden="1"/>
    </xf>
    <xf numFmtId="165" fontId="49" fillId="2" borderId="97" xfId="1" applyNumberFormat="1" applyFont="1" applyBorder="1" applyAlignment="1" applyProtection="1">
      <alignment horizontal="center" vertical="center"/>
      <protection locked="0" hidden="1"/>
    </xf>
    <xf numFmtId="164" fontId="48" fillId="2" borderId="97" xfId="1" applyNumberFormat="1" applyFont="1" applyBorder="1" applyAlignment="1" applyProtection="1">
      <alignment horizontal="center" vertical="center"/>
      <protection locked="0" hidden="1"/>
    </xf>
    <xf numFmtId="164" fontId="48" fillId="2" borderId="98" xfId="1" applyNumberFormat="1" applyFont="1" applyBorder="1" applyAlignment="1" applyProtection="1">
      <alignment horizontal="center" vertical="center"/>
      <protection locked="0" hidden="1"/>
    </xf>
    <xf numFmtId="0" fontId="48" fillId="2" borderId="99" xfId="1" applyFont="1" applyBorder="1" applyAlignment="1" applyProtection="1">
      <alignment horizontal="center"/>
      <protection hidden="1"/>
    </xf>
    <xf numFmtId="0" fontId="48" fillId="2" borderId="76" xfId="1" applyFont="1" applyBorder="1" applyAlignment="1" applyProtection="1">
      <alignment horizontal="center"/>
      <protection hidden="1"/>
    </xf>
    <xf numFmtId="0" fontId="48" fillId="2" borderId="76" xfId="1" applyFont="1" applyBorder="1" applyAlignment="1" applyProtection="1">
      <alignment horizontal="left" indent="1"/>
      <protection hidden="1"/>
    </xf>
    <xf numFmtId="0" fontId="48" fillId="2" borderId="100" xfId="1" applyFont="1" applyBorder="1" applyAlignment="1" applyProtection="1">
      <alignment horizontal="left" indent="1"/>
      <protection hidden="1"/>
    </xf>
    <xf numFmtId="0" fontId="48" fillId="2" borderId="101" xfId="1" applyFont="1" applyBorder="1" applyAlignment="1" applyProtection="1">
      <alignment horizontal="center"/>
      <protection hidden="1"/>
    </xf>
    <xf numFmtId="0" fontId="13" fillId="2" borderId="76" xfId="1" applyBorder="1" applyProtection="1">
      <protection hidden="1"/>
    </xf>
    <xf numFmtId="0" fontId="48" fillId="2" borderId="102" xfId="1" applyFont="1" applyBorder="1" applyAlignment="1" applyProtection="1">
      <alignment horizontal="center"/>
      <protection hidden="1"/>
    </xf>
    <xf numFmtId="0" fontId="48" fillId="2" borderId="103" xfId="1" applyFont="1" applyBorder="1" applyAlignment="1" applyProtection="1">
      <alignment horizontal="center"/>
      <protection hidden="1"/>
    </xf>
    <xf numFmtId="0" fontId="48" fillId="2" borderId="104" xfId="1" applyFont="1" applyBorder="1" applyAlignment="1" applyProtection="1">
      <alignment horizontal="left" indent="1"/>
      <protection hidden="1"/>
    </xf>
    <xf numFmtId="0" fontId="48" fillId="2" borderId="105" xfId="1" applyFont="1" applyBorder="1" applyAlignment="1" applyProtection="1">
      <alignment horizontal="left" indent="1"/>
      <protection hidden="1"/>
    </xf>
    <xf numFmtId="0" fontId="51" fillId="2" borderId="106" xfId="1" applyFont="1" applyBorder="1" applyAlignment="1" applyProtection="1">
      <alignment horizontal="left" indent="1"/>
      <protection hidden="1"/>
    </xf>
    <xf numFmtId="0" fontId="48" fillId="2" borderId="107" xfId="1" applyFont="1" applyBorder="1" applyAlignment="1" applyProtection="1">
      <alignment horizontal="left" indent="1"/>
      <protection hidden="1"/>
    </xf>
    <xf numFmtId="0" fontId="48" fillId="2" borderId="108" xfId="1" applyFont="1" applyBorder="1" applyAlignment="1" applyProtection="1">
      <alignment horizontal="left" indent="1"/>
      <protection hidden="1"/>
    </xf>
    <xf numFmtId="0" fontId="48" fillId="2" borderId="109" xfId="1" applyFont="1" applyBorder="1" applyAlignment="1" applyProtection="1">
      <alignment horizontal="left" indent="1"/>
      <protection hidden="1"/>
    </xf>
    <xf numFmtId="0" fontId="48" fillId="2" borderId="78" xfId="1" applyFont="1" applyBorder="1" applyAlignment="1" applyProtection="1">
      <alignment horizontal="left" indent="1"/>
      <protection hidden="1"/>
    </xf>
    <xf numFmtId="0" fontId="16" fillId="2" borderId="77" xfId="1" applyFont="1" applyBorder="1" applyAlignment="1" applyProtection="1">
      <alignment horizontal="left" indent="1"/>
      <protection hidden="1"/>
    </xf>
    <xf numFmtId="0" fontId="48" fillId="2" borderId="77" xfId="1" applyFont="1" applyBorder="1" applyAlignment="1" applyProtection="1">
      <alignment horizontal="left" indent="1"/>
      <protection hidden="1"/>
    </xf>
    <xf numFmtId="0" fontId="51" fillId="2" borderId="92" xfId="1" applyFont="1" applyBorder="1" applyAlignment="1" applyProtection="1">
      <alignment horizontal="left" indent="1"/>
      <protection hidden="1"/>
    </xf>
    <xf numFmtId="0" fontId="51" fillId="2" borderId="93" xfId="1" applyFont="1" applyBorder="1" applyAlignment="1" applyProtection="1">
      <alignment horizontal="left" indent="1"/>
      <protection hidden="1"/>
    </xf>
    <xf numFmtId="0" fontId="51" fillId="2" borderId="94" xfId="1" applyFont="1" applyBorder="1" applyAlignment="1" applyProtection="1">
      <alignment horizontal="left" indent="1"/>
      <protection hidden="1"/>
    </xf>
    <xf numFmtId="0" fontId="52" fillId="2" borderId="110" xfId="1" applyFont="1" applyBorder="1" applyAlignment="1" applyProtection="1">
      <protection locked="0" hidden="1"/>
    </xf>
    <xf numFmtId="14" fontId="52" fillId="2" borderId="110" xfId="1" applyNumberFormat="1" applyFont="1" applyBorder="1" applyAlignment="1" applyProtection="1">
      <protection locked="0" hidden="1"/>
    </xf>
    <xf numFmtId="0" fontId="48" fillId="2" borderId="0" xfId="1" applyFont="1" applyAlignment="1" applyProtection="1">
      <alignment horizontal="right"/>
      <protection hidden="1"/>
    </xf>
    <xf numFmtId="0" fontId="52" fillId="2" borderId="111" xfId="1" applyFont="1" applyFill="1" applyBorder="1" applyAlignment="1" applyProtection="1">
      <alignment horizontal="center"/>
      <protection locked="0" hidden="1"/>
    </xf>
    <xf numFmtId="49" fontId="52" fillId="2" borderId="111" xfId="1" applyNumberFormat="1" applyFont="1" applyFill="1" applyBorder="1" applyAlignment="1" applyProtection="1">
      <alignment horizontal="center"/>
      <protection locked="0" hidden="1"/>
    </xf>
    <xf numFmtId="0" fontId="52" fillId="2" borderId="110" xfId="1" applyFont="1" applyFill="1" applyBorder="1" applyAlignment="1" applyProtection="1">
      <alignment horizontal="center"/>
      <protection locked="0" hidden="1"/>
    </xf>
    <xf numFmtId="49" fontId="52" fillId="2" borderId="110" xfId="1" applyNumberFormat="1" applyFont="1" applyFill="1" applyBorder="1" applyAlignment="1" applyProtection="1">
      <alignment horizontal="center"/>
      <protection locked="0" hidden="1"/>
    </xf>
    <xf numFmtId="0" fontId="53" fillId="2" borderId="0" xfId="1" applyFont="1" applyProtection="1">
      <protection hidden="1"/>
    </xf>
    <xf numFmtId="0" fontId="54" fillId="2" borderId="0" xfId="1" applyFont="1" applyProtection="1">
      <protection hidden="1"/>
    </xf>
    <xf numFmtId="0" fontId="38" fillId="2" borderId="0" xfId="1" applyFont="1" applyBorder="1" applyAlignment="1" applyProtection="1">
      <alignment horizontal="left" indent="1"/>
      <protection hidden="1"/>
    </xf>
    <xf numFmtId="0" fontId="48" fillId="2" borderId="0" xfId="1" applyFont="1" applyAlignment="1" applyProtection="1">
      <alignment horizontal="right" indent="1"/>
      <protection hidden="1"/>
    </xf>
    <xf numFmtId="0" fontId="52" fillId="2" borderId="0" xfId="1" applyFont="1" applyBorder="1" applyAlignment="1" applyProtection="1">
      <alignment horizontal="left" indent="1"/>
      <protection hidden="1"/>
    </xf>
    <xf numFmtId="0" fontId="13" fillId="2" borderId="0" xfId="1" applyFill="1" applyAlignment="1" applyProtection="1">
      <protection hidden="1"/>
    </xf>
    <xf numFmtId="0" fontId="38" fillId="2" borderId="110" xfId="1" applyFont="1" applyBorder="1" applyAlignment="1" applyProtection="1">
      <alignment horizontal="left" indent="1"/>
      <protection locked="0"/>
    </xf>
    <xf numFmtId="0" fontId="52" fillId="2" borderId="110" xfId="1" applyFont="1" applyFill="1" applyBorder="1" applyAlignment="1" applyProtection="1">
      <alignment horizontal="left" indent="1"/>
      <protection locked="0"/>
    </xf>
    <xf numFmtId="0" fontId="38" fillId="2" borderId="110" xfId="1" applyFont="1" applyFill="1" applyBorder="1" applyAlignment="1" applyProtection="1">
      <alignment horizontal="left" indent="1"/>
      <protection locked="0" hidden="1"/>
    </xf>
    <xf numFmtId="0" fontId="48" fillId="2" borderId="0" xfId="1" applyFont="1" applyBorder="1" applyAlignment="1" applyProtection="1">
      <alignment horizontal="right"/>
      <protection hidden="1"/>
    </xf>
    <xf numFmtId="0" fontId="13" fillId="2" borderId="111" xfId="1" applyBorder="1" applyProtection="1">
      <protection locked="0" hidden="1"/>
    </xf>
    <xf numFmtId="0" fontId="48" fillId="2" borderId="0" xfId="1" applyFont="1" applyAlignment="1" applyProtection="1">
      <alignment horizontal="left" indent="1"/>
      <protection hidden="1"/>
    </xf>
    <xf numFmtId="0" fontId="54" fillId="6" borderId="112" xfId="1" applyFont="1" applyFill="1" applyBorder="1" applyAlignment="1" applyProtection="1">
      <alignment horizontal="center" vertical="center"/>
      <protection hidden="1"/>
    </xf>
    <xf numFmtId="0" fontId="55" fillId="2" borderId="113" xfId="1" applyFont="1" applyBorder="1" applyAlignment="1" applyProtection="1">
      <alignment horizontal="center" vertical="center"/>
      <protection hidden="1"/>
    </xf>
    <xf numFmtId="0" fontId="55" fillId="2" borderId="114" xfId="1" applyFont="1" applyBorder="1" applyAlignment="1" applyProtection="1">
      <alignment horizontal="center" vertical="center"/>
      <protection hidden="1"/>
    </xf>
    <xf numFmtId="0" fontId="13" fillId="2" borderId="110" xfId="1" applyFill="1" applyBorder="1" applyProtection="1">
      <protection hidden="1"/>
    </xf>
    <xf numFmtId="0" fontId="54" fillId="7" borderId="79" xfId="1" applyFont="1" applyFill="1" applyBorder="1" applyAlignment="1" applyProtection="1">
      <alignment horizontal="center" vertical="center"/>
      <protection hidden="1"/>
    </xf>
    <xf numFmtId="0" fontId="56" fillId="2" borderId="115" xfId="1" applyFont="1" applyFill="1" applyBorder="1" applyAlignment="1" applyProtection="1">
      <alignment horizontal="center" vertical="center"/>
      <protection hidden="1"/>
    </xf>
    <xf numFmtId="0" fontId="57" fillId="6" borderId="112" xfId="1" applyFont="1" applyFill="1" applyBorder="1" applyAlignment="1" applyProtection="1">
      <alignment horizontal="center" vertical="center"/>
      <protection hidden="1"/>
    </xf>
    <xf numFmtId="0" fontId="57" fillId="6" borderId="116" xfId="1" applyFont="1" applyFill="1" applyBorder="1" applyAlignment="1" applyProtection="1">
      <alignment horizontal="center" vertical="center"/>
      <protection hidden="1"/>
    </xf>
    <xf numFmtId="0" fontId="57" fillId="6" borderId="117" xfId="1" applyFont="1" applyFill="1" applyBorder="1" applyAlignment="1" applyProtection="1">
      <alignment horizontal="center" vertical="center"/>
      <protection hidden="1"/>
    </xf>
    <xf numFmtId="0" fontId="57" fillId="6" borderId="118" xfId="1" applyFont="1" applyFill="1" applyBorder="1" applyAlignment="1" applyProtection="1">
      <alignment horizontal="center" vertical="center"/>
      <protection hidden="1"/>
    </xf>
    <xf numFmtId="0" fontId="55" fillId="2" borderId="119" xfId="1" applyFont="1" applyBorder="1" applyAlignment="1" applyProtection="1">
      <alignment horizontal="right" vertical="center"/>
      <protection hidden="1"/>
    </xf>
    <xf numFmtId="0" fontId="13" fillId="2" borderId="119" xfId="1" applyBorder="1" applyAlignment="1" applyProtection="1">
      <alignment vertical="center"/>
      <protection hidden="1"/>
    </xf>
    <xf numFmtId="0" fontId="13" fillId="2" borderId="120" xfId="1" applyBorder="1" applyAlignment="1" applyProtection="1">
      <alignment vertical="center"/>
      <protection hidden="1"/>
    </xf>
    <xf numFmtId="0" fontId="54" fillId="6" borderId="121" xfId="1" applyFont="1" applyFill="1" applyBorder="1" applyAlignment="1" applyProtection="1">
      <alignment horizontal="center" vertical="center"/>
      <protection hidden="1"/>
    </xf>
    <xf numFmtId="0" fontId="31" fillId="2" borderId="122" xfId="1" applyFont="1" applyBorder="1" applyAlignment="1" applyProtection="1">
      <alignment horizontal="center" vertical="center"/>
      <protection hidden="1"/>
    </xf>
    <xf numFmtId="0" fontId="57" fillId="7" borderId="123" xfId="1" applyFont="1" applyFill="1" applyBorder="1" applyAlignment="1" applyProtection="1">
      <alignment horizontal="center" vertical="center"/>
      <protection hidden="1"/>
    </xf>
    <xf numFmtId="0" fontId="57" fillId="7" borderId="124" xfId="1" applyFont="1" applyFill="1" applyBorder="1" applyAlignment="1" applyProtection="1">
      <alignment horizontal="center" vertical="center"/>
      <protection hidden="1"/>
    </xf>
    <xf numFmtId="0" fontId="57" fillId="7" borderId="125" xfId="1" applyFont="1" applyFill="1" applyBorder="1" applyAlignment="1" applyProtection="1">
      <alignment horizontal="center" vertical="center"/>
      <protection hidden="1"/>
    </xf>
    <xf numFmtId="0" fontId="57" fillId="7" borderId="126" xfId="1" applyFont="1" applyFill="1" applyBorder="1" applyAlignment="1" applyProtection="1">
      <alignment horizontal="center" vertical="center"/>
      <protection hidden="1"/>
    </xf>
    <xf numFmtId="0" fontId="48" fillId="7" borderId="121" xfId="1" applyFont="1" applyFill="1" applyBorder="1" applyAlignment="1" applyProtection="1">
      <alignment horizontal="center" vertical="center"/>
      <protection hidden="1"/>
    </xf>
    <xf numFmtId="165" fontId="13" fillId="2" borderId="127" xfId="1" applyNumberFormat="1" applyFill="1" applyBorder="1" applyAlignment="1" applyProtection="1">
      <alignment horizontal="left" vertical="center" indent="1"/>
      <protection locked="0" hidden="1"/>
    </xf>
    <xf numFmtId="165" fontId="52" fillId="2" borderId="128" xfId="1" applyNumberFormat="1" applyFont="1" applyFill="1" applyBorder="1" applyAlignment="1" applyProtection="1">
      <alignment horizontal="left" vertical="center" indent="1"/>
      <protection locked="0" hidden="1"/>
    </xf>
    <xf numFmtId="165" fontId="52" fillId="2" borderId="129" xfId="1" applyNumberFormat="1" applyFont="1" applyFill="1" applyBorder="1" applyAlignment="1" applyProtection="1">
      <alignment horizontal="left" vertical="center" indent="1"/>
      <protection locked="0" hidden="1"/>
    </xf>
    <xf numFmtId="165" fontId="52" fillId="2" borderId="130" xfId="1" applyNumberFormat="1" applyFont="1" applyFill="1" applyBorder="1" applyAlignment="1" applyProtection="1">
      <alignment horizontal="left" vertical="center" indent="1"/>
      <protection locked="0" hidden="1"/>
    </xf>
    <xf numFmtId="0" fontId="54" fillId="6" borderId="91" xfId="1" applyFont="1" applyFill="1" applyBorder="1" applyAlignment="1" applyProtection="1">
      <alignment horizontal="center" vertical="center"/>
      <protection hidden="1"/>
    </xf>
    <xf numFmtId="0" fontId="51" fillId="2" borderId="0" xfId="1" applyFont="1" applyBorder="1" applyAlignment="1" applyProtection="1">
      <alignment horizontal="center" vertical="center"/>
      <protection hidden="1"/>
    </xf>
    <xf numFmtId="0" fontId="51" fillId="2" borderId="88" xfId="1" applyFont="1" applyBorder="1" applyAlignment="1" applyProtection="1">
      <alignment horizontal="center" vertical="center"/>
      <protection hidden="1"/>
    </xf>
    <xf numFmtId="0" fontId="48" fillId="2" borderId="89" xfId="1" applyFont="1" applyBorder="1" applyAlignment="1" applyProtection="1">
      <alignment horizontal="center" vertical="center"/>
      <protection hidden="1"/>
    </xf>
    <xf numFmtId="0" fontId="58" fillId="2" borderId="87" xfId="1" applyFont="1" applyBorder="1" applyAlignment="1" applyProtection="1">
      <alignment horizontal="left" vertical="center" indent="1"/>
      <protection hidden="1"/>
    </xf>
    <xf numFmtId="0" fontId="58" fillId="2" borderId="89" xfId="1" applyFont="1" applyBorder="1" applyAlignment="1" applyProtection="1">
      <alignment horizontal="left" vertical="center" indent="1"/>
      <protection hidden="1"/>
    </xf>
    <xf numFmtId="0" fontId="58" fillId="2" borderId="0" xfId="1" applyFont="1" applyBorder="1" applyAlignment="1" applyProtection="1">
      <alignment horizontal="center" vertical="center"/>
      <protection hidden="1"/>
    </xf>
    <xf numFmtId="0" fontId="51" fillId="2" borderId="93" xfId="1" applyFont="1" applyBorder="1" applyAlignment="1" applyProtection="1">
      <alignment horizontal="center" vertical="center"/>
      <protection hidden="1"/>
    </xf>
    <xf numFmtId="0" fontId="48" fillId="2" borderId="94" xfId="1" applyFont="1" applyBorder="1" applyAlignment="1" applyProtection="1">
      <alignment horizontal="center" vertical="center"/>
      <protection hidden="1"/>
    </xf>
    <xf numFmtId="0" fontId="58" fillId="2" borderId="78" xfId="1" applyFont="1" applyBorder="1" applyAlignment="1" applyProtection="1">
      <alignment horizontal="left" vertical="center" indent="1"/>
      <protection hidden="1"/>
    </xf>
    <xf numFmtId="0" fontId="58" fillId="2" borderId="77" xfId="1" applyFont="1" applyBorder="1" applyAlignment="1" applyProtection="1">
      <alignment horizontal="left" vertical="center" indent="1"/>
      <protection hidden="1"/>
    </xf>
    <xf numFmtId="0" fontId="58" fillId="2" borderId="0" xfId="1" applyFont="1" applyAlignment="1" applyProtection="1">
      <alignment horizontal="center" vertical="center"/>
      <protection hidden="1"/>
    </xf>
    <xf numFmtId="0" fontId="51" fillId="2" borderId="131" xfId="1" applyFont="1" applyBorder="1" applyAlignment="1" applyProtection="1">
      <alignment horizontal="center" vertical="center"/>
      <protection hidden="1"/>
    </xf>
    <xf numFmtId="0" fontId="51" fillId="6" borderId="132" xfId="1" applyFont="1" applyFill="1" applyBorder="1" applyAlignment="1" applyProtection="1">
      <alignment horizontal="center" vertical="center"/>
      <protection hidden="1"/>
    </xf>
    <xf numFmtId="0" fontId="51" fillId="2" borderId="133" xfId="1" applyFont="1" applyBorder="1" applyAlignment="1" applyProtection="1">
      <alignment horizontal="center" vertical="center"/>
      <protection locked="0" hidden="1"/>
    </xf>
    <xf numFmtId="0" fontId="51" fillId="2" borderId="134" xfId="1" applyFont="1" applyBorder="1" applyAlignment="1" applyProtection="1">
      <alignment horizontal="center" vertical="center"/>
      <protection locked="0" hidden="1"/>
    </xf>
    <xf numFmtId="49" fontId="17" fillId="6" borderId="135" xfId="1" applyNumberFormat="1" applyFont="1" applyFill="1" applyBorder="1" applyAlignment="1" applyProtection="1">
      <alignment horizontal="center" vertical="center" shrinkToFit="1"/>
      <protection hidden="1"/>
    </xf>
    <xf numFmtId="0" fontId="59" fillId="2" borderId="78" xfId="1" applyFont="1" applyBorder="1" applyAlignment="1" applyProtection="1">
      <alignment horizontal="left" vertical="center" indent="1" shrinkToFit="1"/>
      <protection hidden="1"/>
    </xf>
    <xf numFmtId="0" fontId="59" fillId="2" borderId="77" xfId="1" applyFont="1" applyBorder="1" applyAlignment="1" applyProtection="1">
      <alignment horizontal="left" vertical="center" indent="1" shrinkToFit="1"/>
      <protection hidden="1"/>
    </xf>
    <xf numFmtId="0" fontId="60" fillId="2" borderId="136" xfId="2" applyFont="1" applyFill="1" applyBorder="1" applyAlignment="1" applyProtection="1">
      <alignment horizontal="center" vertical="center"/>
    </xf>
    <xf numFmtId="0" fontId="51" fillId="2" borderId="137" xfId="1" applyFont="1" applyBorder="1" applyAlignment="1" applyProtection="1">
      <alignment horizontal="center" vertical="center"/>
      <protection hidden="1"/>
    </xf>
    <xf numFmtId="0" fontId="51" fillId="6" borderId="138" xfId="1" applyFont="1" applyFill="1" applyBorder="1" applyAlignment="1" applyProtection="1">
      <alignment horizontal="center" vertical="center"/>
      <protection hidden="1"/>
    </xf>
    <xf numFmtId="0" fontId="51" fillId="2" borderId="139" xfId="1" applyFont="1" applyBorder="1" applyAlignment="1" applyProtection="1">
      <alignment horizontal="center" vertical="center"/>
      <protection locked="0" hidden="1"/>
    </xf>
    <xf numFmtId="0" fontId="51" fillId="2" borderId="140" xfId="1" applyFont="1" applyBorder="1" applyAlignment="1" applyProtection="1">
      <alignment horizontal="center" vertical="center"/>
      <protection locked="0" hidden="1"/>
    </xf>
    <xf numFmtId="49" fontId="17" fillId="6" borderId="141" xfId="1" applyNumberFormat="1" applyFont="1" applyFill="1" applyBorder="1" applyAlignment="1" applyProtection="1">
      <alignment horizontal="center" vertical="center" shrinkToFit="1"/>
      <protection hidden="1"/>
    </xf>
    <xf numFmtId="0" fontId="60" fillId="2" borderId="142" xfId="2" applyFont="1" applyFill="1" applyBorder="1" applyAlignment="1" applyProtection="1">
      <alignment horizontal="center" vertical="center"/>
    </xf>
    <xf numFmtId="0" fontId="59" fillId="2" borderId="92" xfId="1" applyFont="1" applyBorder="1" applyAlignment="1" applyProtection="1">
      <alignment horizontal="left" vertical="center" indent="1" shrinkToFit="1"/>
      <protection hidden="1"/>
    </xf>
    <xf numFmtId="0" fontId="59" fillId="2" borderId="94" xfId="1" applyFont="1" applyBorder="1" applyAlignment="1" applyProtection="1">
      <alignment horizontal="left" vertical="center" indent="1" shrinkToFit="1"/>
      <protection hidden="1"/>
    </xf>
    <xf numFmtId="165" fontId="13" fillId="2" borderId="129" xfId="1" applyNumberFormat="1" applyFill="1" applyBorder="1" applyAlignment="1" applyProtection="1">
      <alignment horizontal="left" vertical="center" indent="1"/>
      <protection locked="0" hidden="1"/>
    </xf>
    <xf numFmtId="0" fontId="48" fillId="2" borderId="94" xfId="1" applyNumberFormat="1" applyFont="1" applyBorder="1" applyAlignment="1" applyProtection="1">
      <alignment horizontal="center" vertical="center"/>
      <protection hidden="1"/>
    </xf>
    <xf numFmtId="165" fontId="13" fillId="2" borderId="105" xfId="1" applyNumberFormat="1" applyFill="1" applyBorder="1" applyAlignment="1" applyProtection="1">
      <alignment horizontal="left" vertical="center" indent="1"/>
      <protection locked="0" hidden="1"/>
    </xf>
    <xf numFmtId="165" fontId="52" fillId="2" borderId="143" xfId="1" applyNumberFormat="1" applyFont="1" applyFill="1" applyBorder="1" applyAlignment="1" applyProtection="1">
      <alignment horizontal="left" vertical="center" wrapText="1" indent="1"/>
      <protection locked="0" hidden="1"/>
    </xf>
    <xf numFmtId="165" fontId="52" fillId="2" borderId="130" xfId="1" applyNumberFormat="1" applyFont="1" applyFill="1" applyBorder="1" applyAlignment="1" applyProtection="1">
      <alignment horizontal="left" vertical="center" wrapText="1" indent="1"/>
      <protection locked="0" hidden="1"/>
    </xf>
    <xf numFmtId="0" fontId="60" fillId="2" borderId="136" xfId="2" applyFont="1" applyFill="1" applyBorder="1" applyAlignment="1" applyProtection="1">
      <alignment horizontal="center" vertical="center"/>
    </xf>
    <xf numFmtId="0" fontId="51" fillId="6" borderId="144" xfId="1" applyFont="1" applyFill="1" applyBorder="1" applyAlignment="1" applyProtection="1">
      <alignment horizontal="center" vertical="center"/>
      <protection hidden="1"/>
    </xf>
    <xf numFmtId="0" fontId="51" fillId="2" borderId="145" xfId="1" applyFont="1" applyBorder="1" applyAlignment="1" applyProtection="1">
      <alignment horizontal="center" vertical="center"/>
      <protection locked="0" hidden="1"/>
    </xf>
    <xf numFmtId="0" fontId="51" fillId="2" borderId="146" xfId="1" applyFont="1" applyBorder="1" applyAlignment="1" applyProtection="1">
      <alignment horizontal="center" vertical="center"/>
      <protection locked="0" hidden="1"/>
    </xf>
    <xf numFmtId="0" fontId="60" fillId="2" borderId="147" xfId="2" applyFont="1" applyFill="1" applyBorder="1" applyAlignment="1" applyProtection="1">
      <alignment horizontal="center" vertical="center"/>
    </xf>
    <xf numFmtId="0" fontId="48" fillId="2" borderId="86" xfId="1" applyFont="1" applyBorder="1" applyAlignment="1" applyProtection="1">
      <alignment horizontal="center" vertical="top"/>
      <protection hidden="1"/>
    </xf>
    <xf numFmtId="0" fontId="48" fillId="2" borderId="148" xfId="1" applyFont="1" applyBorder="1" applyAlignment="1" applyProtection="1">
      <alignment horizontal="center" vertical="top"/>
      <protection hidden="1"/>
    </xf>
    <xf numFmtId="0" fontId="48" fillId="2" borderId="149" xfId="1" applyFont="1" applyBorder="1" applyAlignment="1" applyProtection="1">
      <alignment horizontal="center" vertical="top"/>
      <protection hidden="1"/>
    </xf>
    <xf numFmtId="0" fontId="48" fillId="2" borderId="150" xfId="1" applyFont="1" applyBorder="1" applyAlignment="1" applyProtection="1">
      <alignment horizontal="center" vertical="top"/>
      <protection hidden="1"/>
    </xf>
    <xf numFmtId="0" fontId="48" fillId="2" borderId="86" xfId="1" applyFont="1" applyBorder="1" applyAlignment="1" applyProtection="1">
      <alignment horizontal="center" vertical="center" wrapText="1"/>
      <protection hidden="1"/>
    </xf>
    <xf numFmtId="0" fontId="13" fillId="2" borderId="88" xfId="1" applyBorder="1" applyAlignment="1" applyProtection="1">
      <alignment horizontal="left" indent="1"/>
      <protection hidden="1"/>
    </xf>
    <xf numFmtId="0" fontId="48" fillId="2" borderId="89" xfId="1" applyFont="1" applyBorder="1" applyAlignment="1" applyProtection="1">
      <alignment horizontal="left" indent="1"/>
      <protection hidden="1"/>
    </xf>
    <xf numFmtId="0" fontId="48" fillId="2" borderId="91" xfId="1" applyFont="1" applyBorder="1" applyAlignment="1" applyProtection="1">
      <alignment horizontal="center"/>
      <protection hidden="1"/>
    </xf>
    <xf numFmtId="0" fontId="48" fillId="2" borderId="151" xfId="1" applyFont="1" applyBorder="1" applyAlignment="1" applyProtection="1">
      <alignment horizontal="center"/>
      <protection hidden="1"/>
    </xf>
    <xf numFmtId="0" fontId="48" fillId="2" borderId="152" xfId="1" applyFont="1" applyBorder="1" applyAlignment="1" applyProtection="1">
      <alignment horizontal="center"/>
      <protection hidden="1"/>
    </xf>
    <xf numFmtId="0" fontId="48" fillId="2" borderId="153" xfId="1" applyFont="1" applyBorder="1" applyAlignment="1" applyProtection="1">
      <alignment horizontal="center"/>
      <protection hidden="1"/>
    </xf>
    <xf numFmtId="0" fontId="48" fillId="2" borderId="91" xfId="1" applyFont="1" applyBorder="1" applyAlignment="1" applyProtection="1">
      <alignment horizontal="center" vertical="center" wrapText="1"/>
      <protection hidden="1"/>
    </xf>
    <xf numFmtId="0" fontId="61" fillId="7" borderId="154" xfId="1" applyFont="1" applyFill="1" applyBorder="1" applyAlignment="1" applyProtection="1">
      <alignment horizontal="left" vertical="center" indent="1"/>
      <protection locked="0" hidden="1"/>
    </xf>
    <xf numFmtId="0" fontId="61" fillId="7" borderId="155" xfId="1" applyFont="1" applyFill="1" applyBorder="1" applyAlignment="1" applyProtection="1">
      <alignment horizontal="left" vertical="center" indent="1"/>
      <protection locked="0" hidden="1"/>
    </xf>
    <xf numFmtId="0" fontId="62" fillId="7" borderId="156" xfId="1" applyFont="1" applyFill="1" applyBorder="1" applyAlignment="1" applyProtection="1">
      <alignment horizontal="left" vertical="center" indent="1"/>
      <protection locked="0" hidden="1"/>
    </xf>
    <xf numFmtId="0" fontId="55" fillId="2" borderId="120" xfId="1" applyFont="1" applyFill="1" applyBorder="1" applyAlignment="1" applyProtection="1">
      <alignment horizontal="left" vertical="top" indent="1"/>
      <protection hidden="1"/>
    </xf>
    <xf numFmtId="0" fontId="31" fillId="2" borderId="157" xfId="1" applyFont="1" applyBorder="1" applyAlignment="1" applyProtection="1">
      <alignment vertical="center" wrapText="1"/>
      <protection hidden="1"/>
    </xf>
    <xf numFmtId="0" fontId="63" fillId="2" borderId="0" xfId="1" applyFont="1" applyProtection="1">
      <protection hidden="1"/>
    </xf>
    <xf numFmtId="166" fontId="61" fillId="2" borderId="76" xfId="1" applyNumberFormat="1" applyFont="1" applyBorder="1" applyAlignment="1" applyProtection="1">
      <alignment horizontal="center"/>
      <protection locked="0" hidden="1"/>
    </xf>
    <xf numFmtId="0" fontId="48" fillId="2" borderId="0" xfId="1" applyFont="1" applyAlignment="1" applyProtection="1">
      <alignment horizontal="right"/>
      <protection hidden="1"/>
    </xf>
    <xf numFmtId="0" fontId="61" fillId="2" borderId="76" xfId="1" applyFont="1" applyBorder="1" applyAlignment="1" applyProtection="1">
      <alignment horizontal="left" indent="1"/>
      <protection locked="0" hidden="1"/>
    </xf>
    <xf numFmtId="0" fontId="48" fillId="2" borderId="0" xfId="1" applyFont="1" applyAlignment="1" applyProtection="1">
      <alignment horizontal="center" wrapText="1"/>
      <protection hidden="1"/>
    </xf>
    <xf numFmtId="0" fontId="64" fillId="2" borderId="0" xfId="1" applyFont="1" applyAlignment="1" applyProtection="1">
      <alignment horizontal="center"/>
      <protection hidden="1"/>
    </xf>
    <xf numFmtId="0" fontId="31" fillId="2" borderId="0" xfId="1" applyFont="1" applyAlignment="1" applyProtection="1">
      <alignment vertical="center" wrapText="1"/>
      <protection hidden="1"/>
    </xf>
    <xf numFmtId="0" fontId="0" fillId="2" borderId="0" xfId="4" applyFont="1" applyFill="1"/>
    <xf numFmtId="0" fontId="0" fillId="2" borderId="0" xfId="4" applyFont="1" applyFill="1" applyProtection="1">
      <protection hidden="1"/>
    </xf>
    <xf numFmtId="0" fontId="0" fillId="2" borderId="69" xfId="4" applyFont="1" applyFill="1" applyBorder="1" applyAlignment="1" applyProtection="1">
      <alignment horizontal="left" indent="1"/>
      <protection locked="0" hidden="1"/>
    </xf>
    <xf numFmtId="0" fontId="1" fillId="2" borderId="46" xfId="4" applyFont="1" applyFill="1" applyBorder="1" applyAlignment="1" applyProtection="1">
      <alignment horizontal="right"/>
      <protection hidden="1"/>
    </xf>
    <xf numFmtId="0" fontId="1" fillId="2" borderId="46" xfId="4" applyFont="1" applyFill="1" applyBorder="1" applyProtection="1">
      <protection hidden="1"/>
    </xf>
    <xf numFmtId="0" fontId="1" fillId="2" borderId="45" xfId="4" applyFont="1" applyFill="1" applyBorder="1" applyAlignment="1" applyProtection="1">
      <alignment horizontal="left" vertical="top" wrapText="1" indent="1"/>
      <protection locked="0" hidden="1"/>
    </xf>
    <xf numFmtId="0" fontId="1" fillId="2" borderId="44" xfId="4" applyFont="1" applyFill="1" applyBorder="1" applyAlignment="1" applyProtection="1">
      <alignment horizontal="left" vertical="top" wrapText="1" indent="1"/>
      <protection locked="0" hidden="1"/>
    </xf>
    <xf numFmtId="0" fontId="1" fillId="2" borderId="43" xfId="4" applyFont="1" applyFill="1" applyBorder="1" applyAlignment="1" applyProtection="1">
      <alignment horizontal="left" vertical="top" wrapText="1" indent="1"/>
      <protection locked="0" hidden="1"/>
    </xf>
    <xf numFmtId="0" fontId="0" fillId="2" borderId="71" xfId="4" applyFont="1" applyFill="1" applyBorder="1" applyAlignment="1" applyProtection="1">
      <alignment horizontal="left" indent="1"/>
      <protection hidden="1"/>
    </xf>
    <xf numFmtId="0" fontId="0" fillId="2" borderId="46" xfId="4" applyFont="1" applyFill="1" applyBorder="1" applyAlignment="1" applyProtection="1">
      <alignment horizontal="left" indent="1"/>
      <protection hidden="1"/>
    </xf>
    <xf numFmtId="0" fontId="0" fillId="2" borderId="70" xfId="4" applyFont="1" applyFill="1" applyBorder="1" applyAlignment="1" applyProtection="1">
      <alignment horizontal="left" indent="1"/>
      <protection hidden="1"/>
    </xf>
    <xf numFmtId="0" fontId="0" fillId="2" borderId="45" xfId="4" applyFont="1" applyFill="1" applyBorder="1" applyAlignment="1" applyProtection="1">
      <alignment horizontal="left" wrapText="1" indent="1"/>
      <protection hidden="1"/>
    </xf>
    <xf numFmtId="0" fontId="0" fillId="2" borderId="44" xfId="4" applyFont="1" applyFill="1" applyBorder="1" applyAlignment="1" applyProtection="1">
      <alignment horizontal="left" wrapText="1" indent="1"/>
      <protection hidden="1"/>
    </xf>
    <xf numFmtId="0" fontId="0" fillId="2" borderId="43" xfId="4" applyFont="1" applyFill="1" applyBorder="1" applyAlignment="1" applyProtection="1">
      <alignment horizontal="left" indent="1"/>
      <protection hidden="1"/>
    </xf>
    <xf numFmtId="0" fontId="8" fillId="2" borderId="48" xfId="4" applyFont="1" applyFill="1" applyBorder="1" applyAlignment="1" applyProtection="1">
      <alignment horizontal="center" vertical="center"/>
      <protection locked="0" hidden="1"/>
    </xf>
    <xf numFmtId="0" fontId="1" fillId="2" borderId="73" xfId="4" applyFont="1" applyFill="1" applyBorder="1" applyAlignment="1" applyProtection="1">
      <alignment horizontal="left" vertical="center"/>
      <protection locked="0" hidden="1"/>
    </xf>
    <xf numFmtId="0" fontId="1" fillId="2" borderId="74" xfId="4" applyFont="1" applyFill="1" applyBorder="1" applyAlignment="1" applyProtection="1">
      <alignment horizontal="left" vertical="center"/>
      <protection locked="0" hidden="1"/>
    </xf>
    <xf numFmtId="0" fontId="1" fillId="2" borderId="72" xfId="4" applyFont="1" applyFill="1" applyBorder="1" applyAlignment="1" applyProtection="1">
      <alignment horizontal="left" vertical="center"/>
      <protection locked="0" hidden="1"/>
    </xf>
    <xf numFmtId="0" fontId="8" fillId="2" borderId="13" xfId="4" applyFont="1" applyFill="1" applyBorder="1" applyAlignment="1" applyProtection="1">
      <alignment horizontal="center" vertical="center"/>
      <protection locked="0" hidden="1"/>
    </xf>
    <xf numFmtId="164" fontId="1" fillId="2" borderId="13" xfId="4" applyNumberFormat="1" applyFont="1" applyFill="1" applyBorder="1" applyAlignment="1" applyProtection="1">
      <alignment horizontal="center" vertical="center"/>
      <protection locked="0" hidden="1"/>
    </xf>
    <xf numFmtId="0" fontId="1" fillId="2" borderId="0" xfId="4" applyFont="1" applyFill="1" applyAlignment="1" applyProtection="1">
      <alignment horizontal="left" indent="1"/>
      <protection hidden="1"/>
    </xf>
    <xf numFmtId="164" fontId="1" fillId="2" borderId="47" xfId="4" applyNumberFormat="1" applyFont="1" applyFill="1" applyBorder="1" applyAlignment="1" applyProtection="1">
      <alignment horizontal="center" vertical="center"/>
      <protection locked="0" hidden="1"/>
    </xf>
    <xf numFmtId="0" fontId="1" fillId="2" borderId="41" xfId="4" applyFont="1" applyFill="1" applyBorder="1" applyAlignment="1" applyProtection="1">
      <alignment horizontal="center"/>
      <protection hidden="1"/>
    </xf>
    <xf numFmtId="0" fontId="1" fillId="2" borderId="34" xfId="4" applyFont="1" applyFill="1" applyBorder="1" applyAlignment="1" applyProtection="1">
      <alignment horizontal="center"/>
      <protection hidden="1"/>
    </xf>
    <xf numFmtId="0" fontId="1" fillId="2" borderId="34" xfId="4" applyFont="1" applyFill="1" applyBorder="1" applyAlignment="1" applyProtection="1">
      <alignment horizontal="left" indent="1"/>
      <protection hidden="1"/>
    </xf>
    <xf numFmtId="0" fontId="1" fillId="2" borderId="33" xfId="4" applyFont="1" applyFill="1" applyBorder="1" applyAlignment="1" applyProtection="1">
      <alignment horizontal="left" indent="1"/>
      <protection hidden="1"/>
    </xf>
    <xf numFmtId="0" fontId="1" fillId="2" borderId="35" xfId="4" applyFont="1" applyFill="1" applyBorder="1" applyAlignment="1" applyProtection="1">
      <alignment horizontal="center"/>
      <protection hidden="1"/>
    </xf>
    <xf numFmtId="0" fontId="0" fillId="2" borderId="34" xfId="4" applyFont="1" applyFill="1" applyBorder="1" applyProtection="1">
      <protection hidden="1"/>
    </xf>
    <xf numFmtId="0" fontId="1" fillId="2" borderId="39" xfId="4" applyFont="1" applyFill="1" applyBorder="1" applyAlignment="1" applyProtection="1">
      <alignment horizontal="center"/>
      <protection hidden="1"/>
    </xf>
    <xf numFmtId="0" fontId="1" fillId="2" borderId="37" xfId="4" applyFont="1" applyFill="1" applyBorder="1" applyAlignment="1" applyProtection="1">
      <alignment horizontal="center"/>
      <protection hidden="1"/>
    </xf>
    <xf numFmtId="0" fontId="1" fillId="2" borderId="40" xfId="4" applyFont="1" applyFill="1" applyBorder="1" applyAlignment="1" applyProtection="1">
      <alignment horizontal="left" indent="1"/>
      <protection hidden="1"/>
    </xf>
    <xf numFmtId="0" fontId="1" fillId="2" borderId="31" xfId="4" applyFont="1" applyFill="1" applyBorder="1" applyAlignment="1" applyProtection="1">
      <alignment horizontal="left" indent="1"/>
      <protection hidden="1"/>
    </xf>
    <xf numFmtId="0" fontId="0" fillId="2" borderId="42" xfId="4" applyFont="1" applyFill="1" applyBorder="1" applyAlignment="1" applyProtection="1">
      <alignment horizontal="left" indent="1"/>
      <protection hidden="1"/>
    </xf>
    <xf numFmtId="0" fontId="1" fillId="2" borderId="32" xfId="4" applyFont="1" applyFill="1" applyBorder="1" applyAlignment="1" applyProtection="1">
      <alignment horizontal="left" indent="1"/>
      <protection hidden="1"/>
    </xf>
    <xf numFmtId="0" fontId="1" fillId="2" borderId="38" xfId="4" applyFont="1" applyFill="1" applyBorder="1" applyAlignment="1" applyProtection="1">
      <alignment horizontal="left" indent="1"/>
      <protection hidden="1"/>
    </xf>
    <xf numFmtId="0" fontId="1" fillId="2" borderId="36" xfId="4" applyFont="1" applyFill="1" applyBorder="1" applyAlignment="1" applyProtection="1">
      <alignment horizontal="left" indent="1"/>
      <protection hidden="1"/>
    </xf>
    <xf numFmtId="0" fontId="1" fillId="2" borderId="30" xfId="4" applyFont="1" applyFill="1" applyBorder="1" applyAlignment="1" applyProtection="1">
      <alignment horizontal="left" indent="1"/>
      <protection hidden="1"/>
    </xf>
    <xf numFmtId="0" fontId="7" fillId="2" borderId="0" xfId="4" applyFont="1" applyFill="1" applyAlignment="1" applyProtection="1">
      <alignment horizontal="left" indent="1"/>
      <protection hidden="1"/>
    </xf>
    <xf numFmtId="0" fontId="7" fillId="2" borderId="29" xfId="4" applyFont="1" applyFill="1" applyBorder="1" applyAlignment="1" applyProtection="1">
      <alignment horizontal="left" indent="1"/>
      <protection hidden="1"/>
    </xf>
    <xf numFmtId="0" fontId="1" fillId="2" borderId="29" xfId="4" applyFont="1" applyFill="1" applyBorder="1" applyAlignment="1" applyProtection="1">
      <alignment horizontal="left" indent="1"/>
      <protection hidden="1"/>
    </xf>
    <xf numFmtId="0" fontId="9" fillId="2" borderId="66" xfId="4" applyFont="1" applyFill="1" applyBorder="1" applyProtection="1">
      <protection locked="0" hidden="1"/>
    </xf>
    <xf numFmtId="0" fontId="1" fillId="2" borderId="0" xfId="4" applyFont="1" applyFill="1" applyAlignment="1" applyProtection="1">
      <alignment horizontal="right"/>
      <protection hidden="1"/>
    </xf>
    <xf numFmtId="0" fontId="9" fillId="2" borderId="68" xfId="4" applyFont="1" applyFill="1" applyBorder="1" applyAlignment="1" applyProtection="1">
      <alignment horizontal="center"/>
      <protection locked="0" hidden="1"/>
    </xf>
    <xf numFmtId="0" fontId="9" fillId="2" borderId="66" xfId="4" applyFont="1" applyFill="1" applyBorder="1" applyAlignment="1" applyProtection="1">
      <alignment horizontal="center"/>
      <protection locked="0" hidden="1"/>
    </xf>
    <xf numFmtId="0" fontId="5" fillId="2" borderId="0" xfId="4" applyFont="1" applyFill="1" applyProtection="1">
      <protection hidden="1"/>
    </xf>
    <xf numFmtId="0" fontId="9" fillId="2" borderId="66" xfId="4" applyFont="1" applyFill="1" applyBorder="1" applyAlignment="1" applyProtection="1">
      <alignment horizontal="left" indent="1"/>
      <protection locked="0" hidden="1"/>
    </xf>
    <xf numFmtId="0" fontId="1" fillId="2" borderId="0" xfId="4" applyFont="1" applyFill="1" applyAlignment="1" applyProtection="1">
      <alignment horizontal="right" indent="1"/>
      <protection hidden="1"/>
    </xf>
    <xf numFmtId="0" fontId="2" fillId="2" borderId="0" xfId="4" applyFont="1" applyFill="1" applyAlignment="1" applyProtection="1">
      <alignment horizontal="center" vertical="center"/>
      <protection hidden="1"/>
    </xf>
    <xf numFmtId="0" fontId="0" fillId="2" borderId="68" xfId="4" applyFont="1" applyFill="1" applyBorder="1" applyProtection="1">
      <protection locked="0" hidden="1"/>
    </xf>
    <xf numFmtId="0" fontId="6" fillId="3" borderId="28" xfId="4" applyFont="1" applyFill="1" applyBorder="1" applyAlignment="1" applyProtection="1">
      <alignment horizontal="center" vertical="center"/>
      <protection hidden="1"/>
    </xf>
    <xf numFmtId="0" fontId="2" fillId="2" borderId="28" xfId="4" applyFont="1" applyFill="1" applyBorder="1" applyAlignment="1" applyProtection="1">
      <alignment horizontal="center" vertical="center"/>
      <protection hidden="1"/>
    </xf>
    <xf numFmtId="0" fontId="0" fillId="2" borderId="66" xfId="4" applyFont="1" applyFill="1" applyBorder="1" applyProtection="1">
      <protection locked="0" hidden="1"/>
    </xf>
    <xf numFmtId="0" fontId="5" fillId="2" borderId="28" xfId="4" applyFont="1" applyFill="1" applyBorder="1" applyAlignment="1" applyProtection="1">
      <alignment horizontal="center" vertical="center"/>
      <protection hidden="1"/>
    </xf>
    <xf numFmtId="0" fontId="4" fillId="2" borderId="28" xfId="4" applyFont="1" applyFill="1" applyBorder="1" applyAlignment="1" applyProtection="1">
      <alignment horizontal="center" vertical="center"/>
      <protection hidden="1"/>
    </xf>
    <xf numFmtId="0" fontId="4" fillId="2" borderId="27" xfId="4" applyFont="1" applyFill="1" applyBorder="1" applyAlignment="1" applyProtection="1">
      <alignment horizontal="center" vertical="center"/>
      <protection hidden="1"/>
    </xf>
    <xf numFmtId="0" fontId="4" fillId="2" borderId="26" xfId="4" applyFont="1" applyFill="1" applyBorder="1" applyAlignment="1" applyProtection="1">
      <alignment horizontal="center" vertical="center"/>
      <protection hidden="1"/>
    </xf>
    <xf numFmtId="0" fontId="4" fillId="2" borderId="25" xfId="4" applyFont="1" applyFill="1" applyBorder="1" applyAlignment="1" applyProtection="1">
      <alignment horizontal="center" vertical="center"/>
      <protection hidden="1"/>
    </xf>
    <xf numFmtId="0" fontId="2" fillId="2" borderId="24" xfId="4" applyFont="1" applyFill="1" applyBorder="1" applyAlignment="1" applyProtection="1">
      <alignment horizontal="right" vertical="center"/>
      <protection hidden="1"/>
    </xf>
    <xf numFmtId="0" fontId="0" fillId="2" borderId="23" xfId="4" applyFont="1" applyFill="1" applyBorder="1" applyAlignment="1" applyProtection="1">
      <alignment vertical="center"/>
      <protection hidden="1"/>
    </xf>
    <xf numFmtId="0" fontId="0" fillId="2" borderId="1" xfId="4" applyFont="1" applyFill="1" applyBorder="1" applyAlignment="1" applyProtection="1">
      <alignment vertical="center"/>
      <protection hidden="1"/>
    </xf>
    <xf numFmtId="0" fontId="5" fillId="2" borderId="58" xfId="4" applyFont="1" applyFill="1" applyBorder="1" applyAlignment="1" applyProtection="1">
      <alignment horizontal="center" vertical="center"/>
      <protection hidden="1"/>
    </xf>
    <xf numFmtId="0" fontId="4" fillId="2" borderId="20" xfId="4" applyFont="1" applyFill="1" applyBorder="1" applyAlignment="1" applyProtection="1">
      <alignment horizontal="center" vertical="center"/>
      <protection hidden="1"/>
    </xf>
    <xf numFmtId="0" fontId="4" fillId="2" borderId="22" xfId="4" applyFont="1" applyFill="1" applyBorder="1" applyAlignment="1" applyProtection="1">
      <alignment horizontal="center" vertical="center"/>
      <protection hidden="1"/>
    </xf>
    <xf numFmtId="0" fontId="4" fillId="2" borderId="21" xfId="4" applyFont="1" applyFill="1" applyBorder="1" applyAlignment="1" applyProtection="1">
      <alignment horizontal="center" vertical="center"/>
      <protection hidden="1"/>
    </xf>
    <xf numFmtId="0" fontId="1" fillId="2" borderId="19" xfId="4" applyFont="1" applyFill="1" applyBorder="1" applyAlignment="1" applyProtection="1">
      <alignment horizontal="center" vertical="center"/>
      <protection hidden="1"/>
    </xf>
    <xf numFmtId="165" fontId="0" fillId="2" borderId="56" xfId="4" applyNumberFormat="1" applyFont="1" applyFill="1" applyBorder="1" applyAlignment="1" applyProtection="1">
      <alignment horizontal="left" vertical="center" indent="1"/>
      <protection locked="0" hidden="1"/>
    </xf>
    <xf numFmtId="165" fontId="9" fillId="2" borderId="55" xfId="4" applyNumberFormat="1" applyFont="1" applyFill="1" applyBorder="1" applyAlignment="1" applyProtection="1">
      <alignment horizontal="left" vertical="center" indent="1"/>
      <protection locked="0" hidden="1"/>
    </xf>
    <xf numFmtId="0" fontId="5" fillId="2" borderId="57" xfId="4" applyFont="1" applyFill="1" applyBorder="1" applyAlignment="1" applyProtection="1">
      <alignment horizontal="center" vertical="center"/>
      <protection hidden="1"/>
    </xf>
    <xf numFmtId="0" fontId="0" fillId="2" borderId="15" xfId="4" applyFont="1" applyFill="1" applyBorder="1" applyAlignment="1" applyProtection="1">
      <alignment horizontal="center" vertical="center"/>
      <protection hidden="1"/>
    </xf>
    <xf numFmtId="0" fontId="0" fillId="2" borderId="18" xfId="4" applyFont="1" applyFill="1" applyBorder="1" applyAlignment="1" applyProtection="1">
      <alignment horizontal="center" vertical="center"/>
      <protection hidden="1"/>
    </xf>
    <xf numFmtId="0" fontId="0" fillId="2" borderId="17" xfId="4" applyFont="1" applyFill="1" applyBorder="1" applyAlignment="1" applyProtection="1">
      <alignment horizontal="center" vertical="center"/>
      <protection locked="0" hidden="1"/>
    </xf>
    <xf numFmtId="0" fontId="0" fillId="2" borderId="16" xfId="4" applyFont="1" applyFill="1" applyBorder="1" applyAlignment="1" applyProtection="1">
      <alignment horizontal="center" vertical="center"/>
      <protection locked="0" hidden="1"/>
    </xf>
    <xf numFmtId="0" fontId="1" fillId="2" borderId="15" xfId="4" applyFont="1" applyFill="1" applyBorder="1" applyAlignment="1" applyProtection="1">
      <alignment horizontal="center" vertical="center"/>
      <protection hidden="1"/>
    </xf>
    <xf numFmtId="0" fontId="3" fillId="2" borderId="54" xfId="4" applyFont="1" applyFill="1" applyBorder="1" applyAlignment="1" applyProtection="1">
      <alignment horizontal="left" vertical="top" indent="1"/>
      <protection locked="0" hidden="1"/>
    </xf>
    <xf numFmtId="0" fontId="3" fillId="2" borderId="53" xfId="4" applyFont="1" applyFill="1" applyBorder="1" applyAlignment="1" applyProtection="1">
      <alignment horizontal="left" vertical="top" indent="1"/>
      <protection locked="0" hidden="1"/>
    </xf>
    <xf numFmtId="0" fontId="3" fillId="2" borderId="0" xfId="4" applyFont="1" applyFill="1" applyAlignment="1" applyProtection="1">
      <alignment horizontal="center" vertical="center"/>
      <protection hidden="1"/>
    </xf>
    <xf numFmtId="0" fontId="0" fillId="2" borderId="11" xfId="4" applyFont="1" applyFill="1" applyBorder="1" applyAlignment="1" applyProtection="1">
      <alignment horizontal="center" vertical="center"/>
      <protection hidden="1"/>
    </xf>
    <xf numFmtId="0" fontId="0" fillId="2" borderId="14" xfId="4" applyFont="1" applyFill="1" applyBorder="1" applyAlignment="1" applyProtection="1">
      <alignment horizontal="center" vertical="center"/>
      <protection hidden="1"/>
    </xf>
    <xf numFmtId="0" fontId="0" fillId="2" borderId="13" xfId="4" applyFont="1" applyFill="1" applyBorder="1" applyAlignment="1" applyProtection="1">
      <alignment horizontal="center" vertical="center"/>
      <protection locked="0" hidden="1"/>
    </xf>
    <xf numFmtId="0" fontId="0" fillId="2" borderId="12" xfId="4" applyFont="1" applyFill="1" applyBorder="1" applyAlignment="1" applyProtection="1">
      <alignment horizontal="center" vertical="center"/>
      <protection locked="0" hidden="1"/>
    </xf>
    <xf numFmtId="0" fontId="1" fillId="2" borderId="11" xfId="4" applyFont="1" applyFill="1" applyBorder="1" applyAlignment="1" applyProtection="1">
      <alignment horizontal="center" vertical="center"/>
      <protection hidden="1"/>
    </xf>
    <xf numFmtId="0" fontId="3" fillId="2" borderId="52" xfId="4" applyFont="1" applyFill="1" applyBorder="1" applyAlignment="1" applyProtection="1">
      <alignment horizontal="left" vertical="top" indent="1"/>
      <protection locked="0" hidden="1"/>
    </xf>
    <xf numFmtId="0" fontId="3" fillId="2" borderId="51" xfId="4" applyFont="1" applyFill="1" applyBorder="1" applyAlignment="1" applyProtection="1">
      <alignment horizontal="left" vertical="top" indent="1"/>
      <protection locked="0" hidden="1"/>
    </xf>
    <xf numFmtId="0" fontId="3" fillId="2" borderId="52" xfId="4" applyFont="1" applyFill="1" applyBorder="1" applyAlignment="1" applyProtection="1">
      <alignment horizontal="left" vertical="center" indent="1"/>
      <protection locked="0" hidden="1"/>
    </xf>
    <xf numFmtId="0" fontId="3" fillId="2" borderId="51" xfId="4" applyFont="1" applyFill="1" applyBorder="1" applyAlignment="1" applyProtection="1">
      <alignment horizontal="left" vertical="center" indent="1"/>
      <protection locked="0" hidden="1"/>
    </xf>
    <xf numFmtId="0" fontId="0" fillId="2" borderId="7" xfId="4" applyFont="1" applyFill="1" applyBorder="1" applyAlignment="1" applyProtection="1">
      <alignment horizontal="center" vertical="center"/>
      <protection hidden="1"/>
    </xf>
    <xf numFmtId="0" fontId="0" fillId="2" borderId="10" xfId="4" applyFont="1" applyFill="1" applyBorder="1" applyAlignment="1" applyProtection="1">
      <alignment horizontal="center" vertical="center"/>
      <protection hidden="1"/>
    </xf>
    <xf numFmtId="0" fontId="0" fillId="2" borderId="9" xfId="4" applyFont="1" applyFill="1" applyBorder="1" applyAlignment="1" applyProtection="1">
      <alignment horizontal="center" vertical="center"/>
      <protection locked="0" hidden="1"/>
    </xf>
    <xf numFmtId="0" fontId="0" fillId="2" borderId="8" xfId="4" applyFont="1" applyFill="1" applyBorder="1" applyAlignment="1" applyProtection="1">
      <alignment horizontal="center" vertical="center"/>
      <protection locked="0" hidden="1"/>
    </xf>
    <xf numFmtId="0" fontId="1" fillId="2" borderId="7" xfId="4" applyFont="1" applyFill="1" applyBorder="1" applyAlignment="1" applyProtection="1">
      <alignment horizontal="center" vertical="center"/>
      <protection hidden="1"/>
    </xf>
    <xf numFmtId="0" fontId="3" fillId="2" borderId="50" xfId="4" applyFont="1" applyFill="1" applyBorder="1" applyAlignment="1" applyProtection="1">
      <alignment horizontal="left" vertical="center" indent="1"/>
      <protection locked="0" hidden="1"/>
    </xf>
    <xf numFmtId="0" fontId="3" fillId="2" borderId="49" xfId="4" applyFont="1" applyFill="1" applyBorder="1" applyAlignment="1" applyProtection="1">
      <alignment horizontal="left" vertical="center" indent="1"/>
      <protection locked="0" hidden="1"/>
    </xf>
    <xf numFmtId="0" fontId="1" fillId="2" borderId="6" xfId="4" applyFont="1" applyFill="1" applyBorder="1" applyAlignment="1" applyProtection="1">
      <alignment horizontal="center" vertical="top"/>
      <protection hidden="1"/>
    </xf>
    <xf numFmtId="0" fontId="1" fillId="2" borderId="5" xfId="4" applyFont="1" applyFill="1" applyBorder="1" applyAlignment="1" applyProtection="1">
      <alignment horizontal="center" vertical="top"/>
      <protection hidden="1"/>
    </xf>
    <xf numFmtId="0" fontId="1" fillId="2" borderId="4" xfId="4" applyFont="1" applyFill="1" applyBorder="1" applyAlignment="1" applyProtection="1">
      <alignment horizontal="center" vertical="top"/>
      <protection hidden="1"/>
    </xf>
    <xf numFmtId="0" fontId="1" fillId="2" borderId="3" xfId="4" applyFont="1" applyFill="1" applyBorder="1" applyAlignment="1" applyProtection="1">
      <alignment horizontal="center" vertical="top"/>
      <protection hidden="1"/>
    </xf>
    <xf numFmtId="0" fontId="1" fillId="2" borderId="2" xfId="4" applyFont="1" applyFill="1" applyBorder="1" applyAlignment="1" applyProtection="1">
      <alignment horizontal="center" vertical="top"/>
      <protection hidden="1"/>
    </xf>
    <xf numFmtId="0" fontId="1" fillId="2" borderId="58" xfId="4" applyFont="1" applyFill="1" applyBorder="1" applyAlignment="1" applyProtection="1">
      <alignment horizontal="center" vertical="center" wrapText="1"/>
      <protection hidden="1"/>
    </xf>
    <xf numFmtId="0" fontId="0" fillId="2" borderId="62" xfId="4" applyFont="1" applyFill="1" applyBorder="1" applyAlignment="1" applyProtection="1">
      <alignment horizontal="left" indent="1"/>
      <protection hidden="1"/>
    </xf>
    <xf numFmtId="0" fontId="1" fillId="2" borderId="61" xfId="4" applyFont="1" applyFill="1" applyBorder="1" applyAlignment="1" applyProtection="1">
      <alignment horizontal="left" indent="1"/>
      <protection hidden="1"/>
    </xf>
    <xf numFmtId="0" fontId="1" fillId="2" borderId="60" xfId="4" applyFont="1" applyFill="1" applyBorder="1" applyAlignment="1" applyProtection="1">
      <alignment horizontal="center"/>
      <protection hidden="1"/>
    </xf>
    <xf numFmtId="0" fontId="1" fillId="2" borderId="59" xfId="4" applyFont="1" applyFill="1" applyBorder="1" applyAlignment="1" applyProtection="1">
      <alignment horizontal="center"/>
      <protection hidden="1"/>
    </xf>
    <xf numFmtId="0" fontId="1" fillId="2" borderId="65" xfId="4" applyFont="1" applyFill="1" applyBorder="1" applyAlignment="1" applyProtection="1">
      <alignment horizontal="center"/>
      <protection hidden="1"/>
    </xf>
    <xf numFmtId="0" fontId="1" fillId="2" borderId="64" xfId="4" applyFont="1" applyFill="1" applyBorder="1" applyAlignment="1" applyProtection="1">
      <alignment horizontal="center"/>
      <protection hidden="1"/>
    </xf>
    <xf numFmtId="0" fontId="1" fillId="2" borderId="63" xfId="4" applyFont="1" applyFill="1" applyBorder="1" applyAlignment="1" applyProtection="1">
      <alignment horizontal="center"/>
      <protection hidden="1"/>
    </xf>
    <xf numFmtId="0" fontId="1" fillId="2" borderId="57" xfId="4" applyFont="1" applyFill="1" applyBorder="1" applyAlignment="1" applyProtection="1">
      <alignment horizontal="center" vertical="center" wrapText="1"/>
      <protection hidden="1"/>
    </xf>
    <xf numFmtId="0" fontId="0" fillId="2" borderId="50" xfId="4" applyFont="1" applyFill="1" applyBorder="1" applyAlignment="1" applyProtection="1">
      <alignment horizontal="left" indent="1"/>
      <protection hidden="1"/>
    </xf>
    <xf numFmtId="0" fontId="1" fillId="2" borderId="49" xfId="4" applyFont="1" applyFill="1" applyBorder="1" applyAlignment="1" applyProtection="1">
      <alignment horizontal="left" indent="1"/>
      <protection hidden="1"/>
    </xf>
    <xf numFmtId="0" fontId="10" fillId="3" borderId="24" xfId="4" applyFont="1" applyFill="1" applyBorder="1" applyAlignment="1" applyProtection="1">
      <alignment horizontal="left" vertical="center" indent="1"/>
      <protection locked="0" hidden="1"/>
    </xf>
    <xf numFmtId="0" fontId="10" fillId="3" borderId="23" xfId="4" applyFont="1" applyFill="1" applyBorder="1" applyAlignment="1" applyProtection="1">
      <alignment horizontal="left" vertical="center" indent="1"/>
      <protection locked="0" hidden="1"/>
    </xf>
    <xf numFmtId="0" fontId="6" fillId="3" borderId="23" xfId="4" applyFont="1" applyFill="1" applyBorder="1" applyAlignment="1" applyProtection="1">
      <alignment horizontal="left" vertical="center" indent="1"/>
      <protection locked="0" hidden="1"/>
    </xf>
    <xf numFmtId="0" fontId="2" fillId="3" borderId="1" xfId="4" applyFont="1" applyFill="1" applyBorder="1" applyAlignment="1" applyProtection="1">
      <alignment horizontal="left" vertical="top" indent="1"/>
      <protection hidden="1"/>
    </xf>
    <xf numFmtId="0" fontId="7" fillId="2" borderId="67" xfId="4" applyFont="1" applyFill="1" applyBorder="1" applyAlignment="1" applyProtection="1">
      <alignment vertical="center" wrapText="1"/>
      <protection hidden="1"/>
    </xf>
    <xf numFmtId="0" fontId="3" fillId="2" borderId="66" xfId="4" applyFont="1" applyFill="1" applyBorder="1" applyAlignment="1" applyProtection="1">
      <alignment horizontal="center"/>
      <protection locked="0" hidden="1"/>
    </xf>
    <xf numFmtId="14" fontId="3" fillId="2" borderId="66" xfId="4" applyNumberFormat="1" applyFont="1" applyFill="1" applyBorder="1" applyAlignment="1" applyProtection="1">
      <alignment horizontal="center"/>
      <protection locked="0" hidden="1"/>
    </xf>
    <xf numFmtId="0" fontId="1" fillId="2" borderId="0" xfId="4" applyFont="1" applyFill="1" applyAlignment="1" applyProtection="1">
      <alignment horizontal="right"/>
      <protection hidden="1"/>
    </xf>
    <xf numFmtId="0" fontId="3" fillId="2" borderId="66" xfId="4" applyFont="1" applyFill="1" applyBorder="1" applyAlignment="1" applyProtection="1">
      <alignment horizontal="left" indent="1"/>
      <protection locked="0" hidden="1"/>
    </xf>
    <xf numFmtId="0" fontId="11" fillId="2" borderId="0" xfId="4" applyFont="1" applyFill="1" applyAlignment="1" applyProtection="1">
      <alignment horizontal="center"/>
      <protection hidden="1"/>
    </xf>
    <xf numFmtId="0" fontId="7" fillId="2" borderId="0" xfId="4" applyFont="1" applyFill="1" applyAlignment="1" applyProtection="1">
      <alignment vertical="center" wrapText="1"/>
      <protection hidden="1"/>
    </xf>
    <xf numFmtId="0" fontId="67" fillId="7" borderId="126" xfId="1" applyFont="1" applyFill="1" applyBorder="1" applyAlignment="1" applyProtection="1">
      <alignment horizontal="center" vertical="center"/>
      <protection hidden="1"/>
    </xf>
    <xf numFmtId="0" fontId="68" fillId="2" borderId="20" xfId="4" applyFont="1" applyFill="1" applyBorder="1" applyAlignment="1" applyProtection="1">
      <alignment horizontal="center" vertical="center"/>
      <protection hidden="1"/>
    </xf>
    <xf numFmtId="0" fontId="69" fillId="2" borderId="22" xfId="4" applyFont="1" applyFill="1" applyBorder="1" applyAlignment="1" applyProtection="1">
      <alignment horizontal="center" vertical="center"/>
      <protection hidden="1"/>
    </xf>
    <xf numFmtId="0" fontId="68" fillId="2" borderId="20" xfId="0" applyFont="1" applyFill="1" applyBorder="1" applyAlignment="1" applyProtection="1">
      <alignment horizontal="center" vertical="center"/>
      <protection hidden="1"/>
    </xf>
    <xf numFmtId="0" fontId="70" fillId="7" borderId="123" xfId="1" applyFont="1" applyFill="1" applyBorder="1" applyAlignment="1" applyProtection="1">
      <alignment horizontal="center" vertical="center"/>
      <protection hidden="1"/>
    </xf>
    <xf numFmtId="0" fontId="67" fillId="7" borderId="125" xfId="1" applyFont="1" applyFill="1" applyBorder="1" applyAlignment="1" applyProtection="1">
      <alignment horizontal="center" vertical="center"/>
      <protection hidden="1"/>
    </xf>
  </cellXfs>
  <cellStyles count="5">
    <cellStyle name="Excel Built-in Normal" xfId="2"/>
    <cellStyle name="normální" xfId="0" builtinId="0"/>
    <cellStyle name="normální 2" xfId="1"/>
    <cellStyle name="normální 3" xfId="4"/>
    <cellStyle name="Styl 1" xfId="3"/>
  </cellStyles>
  <dxfs count="172">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ill>
        <patternFill>
          <bgColor rgb="FFFF0000"/>
        </patternFill>
      </fill>
    </dxf>
    <dxf>
      <fill>
        <patternFill>
          <bgColor rgb="FFFF0000"/>
        </patternFill>
      </fill>
    </dxf>
    <dxf>
      <font>
        <b val="0"/>
        <i val="0"/>
        <color auto="1"/>
        <name val="Cambria"/>
        <scheme val="none"/>
      </font>
      <fill>
        <patternFill patternType="none">
          <bgColor indexed="65"/>
        </patternFill>
      </fill>
    </dxf>
    <dxf>
      <font>
        <b val="0"/>
        <i val="0"/>
        <color auto="1"/>
        <name val="Cambria"/>
        <scheme val="none"/>
      </font>
      <fill>
        <patternFill patternType="none">
          <bgColor indexed="65"/>
        </patternFill>
      </fill>
    </dxf>
    <dxf>
      <font>
        <condense val="0"/>
        <extend val="0"/>
        <color indexed="9"/>
      </font>
    </dxf>
    <dxf>
      <fill>
        <patternFill>
          <bgColor theme="0" tint="-0.14996795556505021"/>
        </patternFill>
      </fill>
    </dxf>
    <dxf>
      <fill>
        <patternFill patternType="none">
          <bgColor indexed="65"/>
        </patternFill>
      </fill>
    </dxf>
    <dxf>
      <fill>
        <patternFill patternType="none">
          <bgColor indexed="65"/>
        </patternFill>
      </fill>
    </dxf>
    <dxf>
      <fill>
        <patternFill>
          <bgColor theme="0" tint="-0.14996795556505021"/>
        </patternFill>
      </fill>
    </dxf>
    <dxf>
      <fill>
        <patternFill patternType="none">
          <bgColor indexed="65"/>
        </patternFill>
      </fill>
    </dxf>
    <dxf>
      <fill>
        <patternFill patternType="none">
          <bgColor indexed="65"/>
        </patternFill>
      </fill>
    </dxf>
    <dxf>
      <fill>
        <patternFill>
          <bgColor theme="0" tint="-0.14996795556505021"/>
        </patternFill>
      </fill>
    </dxf>
    <dxf>
      <fill>
        <patternFill patternType="none">
          <bgColor indexed="65"/>
        </patternFill>
      </fill>
    </dxf>
    <dxf>
      <fill>
        <patternFill patternType="none">
          <bgColor indexed="65"/>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bgColor theme="0"/>
        </patternFill>
      </fill>
    </dxf>
    <dxf>
      <fill>
        <patternFill>
          <bgColor rgb="FFFF0000"/>
        </patternFill>
      </fill>
    </dxf>
    <dxf>
      <fill>
        <patternFill>
          <bgColor theme="0"/>
        </patternFill>
      </fill>
    </dxf>
    <dxf>
      <font>
        <color theme="0"/>
      </font>
      <fill>
        <patternFill patternType="none">
          <bgColor indexed="65"/>
        </patternFill>
      </fill>
    </dxf>
    <dxf>
      <font>
        <condense val="0"/>
        <extend val="0"/>
        <color indexed="9"/>
      </font>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0000"/>
        </patternFill>
      </fill>
    </dxf>
    <dxf>
      <fill>
        <patternFill>
          <bgColor theme="5" tint="0.79998168889431442"/>
        </patternFill>
      </fill>
    </dxf>
    <dxf>
      <fill>
        <patternFill>
          <bgColor rgb="FFFF0000"/>
        </patternFill>
      </fill>
    </dxf>
    <dxf>
      <fill>
        <patternFill>
          <bgColor theme="5" tint="0.79998168889431442"/>
        </patternFill>
      </fill>
    </dxf>
    <dxf>
      <fill>
        <patternFill>
          <bgColor rgb="FFFF0000"/>
        </patternFill>
      </fill>
    </dxf>
    <dxf>
      <fill>
        <patternFill>
          <bgColor theme="5" tint="0.79998168889431442"/>
        </patternFill>
      </fill>
    </dxf>
    <dxf>
      <fill>
        <patternFill>
          <bgColor theme="5" tint="0.79998168889431442"/>
        </patternFill>
      </fill>
    </dxf>
    <dxf>
      <font>
        <color theme="0"/>
      </font>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2"/>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b val="0"/>
        <i val="0"/>
        <color theme="5" tint="-0.24994659260841701"/>
        <name val="Cambria"/>
        <scheme val="none"/>
      </font>
      <fill>
        <patternFill>
          <bgColor theme="0" tint="-0.14996795556505021"/>
        </patternFill>
      </fill>
    </dxf>
    <dxf>
      <font>
        <b val="0"/>
        <i val="0"/>
        <color theme="5" tint="-0.24994659260841701"/>
        <name val="Cambria"/>
        <scheme val="none"/>
      </font>
      <fill>
        <patternFill>
          <bgColor theme="0" tint="-0.14996795556505021"/>
        </patternFill>
      </fill>
    </dxf>
    <dxf>
      <font>
        <b val="0"/>
        <i val="0"/>
        <color theme="5" tint="-0.24994659260841701"/>
        <name val="Cambria"/>
        <scheme val="none"/>
      </font>
      <fill>
        <patternFill>
          <bgColor theme="0" tint="-0.14996795556505021"/>
        </patternFill>
      </fill>
    </dxf>
    <dxf>
      <font>
        <b val="0"/>
        <i val="0"/>
        <color theme="5" tint="-0.24994659260841701"/>
        <name val="Cambria"/>
        <scheme val="none"/>
      </font>
      <fill>
        <patternFill>
          <bgColor theme="0" tint="-0.14996795556505021"/>
        </patternFill>
      </fill>
    </dxf>
    <dxf>
      <font>
        <color theme="5" tint="-0.24994659260841701"/>
      </font>
      <fill>
        <patternFill patternType="solid">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2"/>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ill>
        <patternFill>
          <bgColor rgb="FFFF0000"/>
        </patternFill>
      </fill>
    </dxf>
    <dxf>
      <fill>
        <patternFill>
          <bgColor rgb="FFFF0000"/>
        </patternFill>
      </fill>
    </dxf>
    <dxf>
      <font>
        <b val="0"/>
        <i val="0"/>
        <color auto="1"/>
        <name val="Cambria"/>
        <scheme val="none"/>
      </font>
      <fill>
        <patternFill patternType="none">
          <bgColor indexed="65"/>
        </patternFill>
      </fill>
    </dxf>
    <dxf>
      <font>
        <b val="0"/>
        <i val="0"/>
        <color auto="1"/>
        <name val="Cambria"/>
        <scheme val="none"/>
      </font>
      <fill>
        <patternFill patternType="none">
          <bgColor indexed="65"/>
        </patternFill>
      </fill>
    </dxf>
    <dxf>
      <font>
        <condense val="0"/>
        <extend val="0"/>
        <color indexed="9"/>
      </font>
    </dxf>
    <dxf>
      <fill>
        <patternFill>
          <bgColor theme="0" tint="-0.14996795556505021"/>
        </patternFill>
      </fill>
    </dxf>
    <dxf>
      <fill>
        <patternFill patternType="none">
          <bgColor indexed="65"/>
        </patternFill>
      </fill>
    </dxf>
    <dxf>
      <fill>
        <patternFill patternType="none">
          <bgColor indexed="65"/>
        </patternFill>
      </fill>
    </dxf>
    <dxf>
      <fill>
        <patternFill>
          <bgColor theme="0" tint="-0.14996795556505021"/>
        </patternFill>
      </fill>
    </dxf>
    <dxf>
      <fill>
        <patternFill patternType="none">
          <bgColor indexed="65"/>
        </patternFill>
      </fill>
    </dxf>
    <dxf>
      <fill>
        <patternFill patternType="none">
          <bgColor indexed="65"/>
        </patternFill>
      </fill>
    </dxf>
    <dxf>
      <fill>
        <patternFill>
          <bgColor theme="0" tint="-0.14996795556505021"/>
        </patternFill>
      </fill>
    </dxf>
    <dxf>
      <fill>
        <patternFill patternType="none">
          <bgColor indexed="65"/>
        </patternFill>
      </fill>
    </dxf>
    <dxf>
      <fill>
        <patternFill patternType="none">
          <bgColor indexed="65"/>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bgColor theme="0"/>
        </patternFill>
      </fill>
    </dxf>
    <dxf>
      <fill>
        <patternFill>
          <bgColor rgb="FFFF0000"/>
        </patternFill>
      </fill>
    </dxf>
    <dxf>
      <fill>
        <patternFill>
          <bgColor theme="0"/>
        </patternFill>
      </fill>
    </dxf>
    <dxf>
      <font>
        <color theme="0"/>
      </font>
      <fill>
        <patternFill patternType="none">
          <bgColor indexed="65"/>
        </patternFill>
      </fill>
    </dxf>
    <dxf>
      <font>
        <condense val="0"/>
        <extend val="0"/>
        <color indexed="9"/>
      </font>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0000"/>
        </patternFill>
      </fill>
    </dxf>
    <dxf>
      <fill>
        <patternFill>
          <bgColor theme="5" tint="0.79998168889431442"/>
        </patternFill>
      </fill>
    </dxf>
    <dxf>
      <fill>
        <patternFill>
          <bgColor rgb="FFFF0000"/>
        </patternFill>
      </fill>
    </dxf>
    <dxf>
      <fill>
        <patternFill>
          <bgColor theme="5" tint="0.79998168889431442"/>
        </patternFill>
      </fill>
    </dxf>
    <dxf>
      <fill>
        <patternFill>
          <bgColor rgb="FFFF0000"/>
        </patternFill>
      </fill>
    </dxf>
    <dxf>
      <fill>
        <patternFill>
          <bgColor theme="5" tint="0.79998168889431442"/>
        </patternFill>
      </fill>
    </dxf>
    <dxf>
      <fill>
        <patternFill>
          <bgColor theme="5" tint="0.79998168889431442"/>
        </patternFill>
      </fill>
    </dxf>
    <dxf>
      <font>
        <color theme="0"/>
      </font>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2"/>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b val="0"/>
        <i val="0"/>
        <color theme="5" tint="-0.24994659260841701"/>
        <name val="Cambria"/>
        <scheme val="none"/>
      </font>
      <fill>
        <patternFill>
          <bgColor theme="0" tint="-0.14996795556505021"/>
        </patternFill>
      </fill>
    </dxf>
    <dxf>
      <font>
        <b val="0"/>
        <i val="0"/>
        <color theme="5" tint="-0.24994659260841701"/>
        <name val="Cambria"/>
        <scheme val="none"/>
      </font>
      <fill>
        <patternFill>
          <bgColor theme="0" tint="-0.14996795556505021"/>
        </patternFill>
      </fill>
    </dxf>
    <dxf>
      <font>
        <b val="0"/>
        <i val="0"/>
        <color theme="5" tint="-0.24994659260841701"/>
        <name val="Cambria"/>
        <scheme val="none"/>
      </font>
      <fill>
        <patternFill>
          <bgColor theme="0" tint="-0.14996795556505021"/>
        </patternFill>
      </fill>
    </dxf>
    <dxf>
      <font>
        <b val="0"/>
        <i val="0"/>
        <color theme="5" tint="-0.24994659260841701"/>
        <name val="Cambria"/>
        <scheme val="none"/>
      </font>
      <fill>
        <patternFill>
          <bgColor theme="0" tint="-0.14996795556505021"/>
        </patternFill>
      </fill>
    </dxf>
    <dxf>
      <font>
        <color theme="5" tint="-0.24994659260841701"/>
      </font>
      <fill>
        <patternFill patternType="solid">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2"/>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s>
  <tableStyles count="0" defaultTableStyle="TableStyleMedium9"/>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wmf"/></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wmf"/></Relationships>
</file>

<file path=xl/drawings/_rels/drawing5.xml.rels><?xml version="1.0" encoding="UTF-8" standalone="yes"?>
<Relationships xmlns="http://schemas.openxmlformats.org/package/2006/relationships"><Relationship Id="rId1" Type="http://schemas.openxmlformats.org/officeDocument/2006/relationships/image" Target="../media/image2.wmf"/></Relationships>
</file>

<file path=xl/drawings/_rels/drawing6.xml.rels><?xml version="1.0" encoding="UTF-8" standalone="yes"?>
<Relationships xmlns="http://schemas.openxmlformats.org/package/2006/relationships"><Relationship Id="rId1" Type="http://schemas.openxmlformats.org/officeDocument/2006/relationships/image" Target="../media/image2.wmf"/></Relationships>
</file>

<file path=xl/drawings/_rels/drawing7.xml.rels><?xml version="1.0" encoding="UTF-8" standalone="yes"?>
<Relationships xmlns="http://schemas.openxmlformats.org/package/2006/relationships"><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419100</xdr:colOff>
      <xdr:row>1</xdr:row>
      <xdr:rowOff>104775</xdr:rowOff>
    </xdr:to>
    <xdr:pic>
      <xdr:nvPicPr>
        <xdr:cNvPr id="2" name="Picture 15" descr="pks"/>
        <xdr:cNvPicPr>
          <a:picLocks noChangeAspect="1" noChangeArrowheads="1"/>
        </xdr:cNvPicPr>
      </xdr:nvPicPr>
      <xdr:blipFill>
        <a:blip xmlns:r="http://schemas.openxmlformats.org/officeDocument/2006/relationships" r:embed="rId1"/>
        <a:srcRect/>
        <a:stretch>
          <a:fillRect/>
        </a:stretch>
      </xdr:blipFill>
      <xdr:spPr bwMode="auto">
        <a:xfrm>
          <a:off x="0" y="19050"/>
          <a:ext cx="0" cy="2476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571500" cy="361950"/>
    <xdr:pic>
      <xdr:nvPicPr>
        <xdr:cNvPr id="2" name="Picture 1" descr="ČKA čb"/>
        <xdr:cNvPicPr>
          <a:picLocks noChangeAspect="1"/>
        </xdr:cNvPicPr>
      </xdr:nvPicPr>
      <xdr:blipFill>
        <a:blip xmlns:r="http://schemas.openxmlformats.org/officeDocument/2006/relationships" r:embed="rId1"/>
        <a:stretch>
          <a:fillRect/>
        </a:stretch>
      </xdr:blipFill>
      <xdr:spPr>
        <a:xfrm>
          <a:off x="0" y="0"/>
          <a:ext cx="571500" cy="3619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419100</xdr:colOff>
      <xdr:row>1</xdr:row>
      <xdr:rowOff>104775</xdr:rowOff>
    </xdr:to>
    <xdr:pic>
      <xdr:nvPicPr>
        <xdr:cNvPr id="2" name="Picture 15" descr="pks"/>
        <xdr:cNvPicPr>
          <a:picLocks noChangeAspect="1" noChangeArrowheads="1"/>
        </xdr:cNvPicPr>
      </xdr:nvPicPr>
      <xdr:blipFill>
        <a:blip xmlns:r="http://schemas.openxmlformats.org/officeDocument/2006/relationships" r:embed="rId1"/>
        <a:srcRect/>
        <a:stretch>
          <a:fillRect/>
        </a:stretch>
      </xdr:blipFill>
      <xdr:spPr bwMode="auto">
        <a:xfrm>
          <a:off x="0" y="19050"/>
          <a:ext cx="0" cy="2476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571500" cy="361950"/>
    <xdr:pic>
      <xdr:nvPicPr>
        <xdr:cNvPr id="2" name="Picture 1" descr="ČKA čb"/>
        <xdr:cNvPicPr>
          <a:picLocks noChangeAspect="1"/>
        </xdr:cNvPicPr>
      </xdr:nvPicPr>
      <xdr:blipFill>
        <a:blip xmlns:r="http://schemas.openxmlformats.org/officeDocument/2006/relationships" r:embed="rId1"/>
        <a:stretch>
          <a:fillRect/>
        </a:stretch>
      </xdr:blipFill>
      <xdr:spPr>
        <a:xfrm>
          <a:off x="0" y="0"/>
          <a:ext cx="571500" cy="36195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571500" cy="361950"/>
    <xdr:pic>
      <xdr:nvPicPr>
        <xdr:cNvPr id="2" name="Picture 1" descr="ČKA čb"/>
        <xdr:cNvPicPr>
          <a:picLocks noChangeAspect="1"/>
        </xdr:cNvPicPr>
      </xdr:nvPicPr>
      <xdr:blipFill>
        <a:blip xmlns:r="http://schemas.openxmlformats.org/officeDocument/2006/relationships" r:embed="rId1"/>
        <a:stretch>
          <a:fillRect/>
        </a:stretch>
      </xdr:blipFill>
      <xdr:spPr>
        <a:xfrm>
          <a:off x="0" y="0"/>
          <a:ext cx="571500" cy="36195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571500" cy="361950"/>
    <xdr:pic>
      <xdr:nvPicPr>
        <xdr:cNvPr id="0" name="Picture 1" descr="ČKA čb"/>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571500" cy="361950"/>
    <xdr:pic>
      <xdr:nvPicPr>
        <xdr:cNvPr id="2" name="Picture 1" descr="ČKA čb"/>
        <xdr:cNvPicPr>
          <a:picLocks noChangeAspect="1"/>
        </xdr:cNvPicPr>
      </xdr:nvPicPr>
      <xdr:blipFill>
        <a:blip xmlns:r="http://schemas.openxmlformats.org/officeDocument/2006/relationships" r:embed="rId1"/>
        <a:stretch>
          <a:fillRect/>
        </a:stretch>
      </xdr:blipFill>
      <xdr:spPr>
        <a:xfrm>
          <a:off x="0" y="0"/>
          <a:ext cx="571500" cy="36195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pc-ac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ed-prg.xlsx" TargetMode="External"/></Relationships>
</file>

<file path=xl/externalLinks/externalLink1.xml><?xml version="1.0" encoding="utf-8"?>
<externalLink xmlns="http://schemas.openxmlformats.org/spreadsheetml/2006/main">
  <externalBook xmlns:r="http://schemas.openxmlformats.org/officeDocument/2006/relationships" r:id="rId1"/>
</externalLink>
</file>

<file path=xl/externalLinks/externalLink2.xml><?xml version="1.0" encoding="utf-8"?>
<externalLink xmlns="http://schemas.openxmlformats.org/spreadsheetml/2006/main">
  <externalBook xmlns:r="http://schemas.openxmlformats.org/officeDocument/2006/relationships" r:id="rId1"/>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sheetPr>
    <pageSetUpPr fitToPage="1"/>
  </sheetPr>
  <dimension ref="A1:IU282"/>
  <sheetViews>
    <sheetView showGridLines="0" showRowColHeaders="0" tabSelected="1" workbookViewId="0">
      <selection activeCell="P43" sqref="P43:S43"/>
    </sheetView>
  </sheetViews>
  <sheetFormatPr defaultColWidth="0" defaultRowHeight="12.75"/>
  <cols>
    <col min="1" max="1" width="10.7109375" style="124" customWidth="1"/>
    <col min="2" max="2" width="15.7109375" style="124" customWidth="1"/>
    <col min="3" max="3" width="5.7109375" style="124" customWidth="1"/>
    <col min="4" max="5" width="6.7109375" style="124" customWidth="1"/>
    <col min="6" max="6" width="4.7109375" style="124" customWidth="1"/>
    <col min="7" max="7" width="6.7109375" style="124" customWidth="1"/>
    <col min="8" max="8" width="5.7109375" style="124" customWidth="1"/>
    <col min="9" max="9" width="6.7109375" style="125" customWidth="1"/>
    <col min="10" max="10" width="1.7109375" style="125" customWidth="1"/>
    <col min="11" max="11" width="10.7109375" style="125" customWidth="1"/>
    <col min="12" max="12" width="15.7109375" style="125" customWidth="1"/>
    <col min="13" max="13" width="5.7109375" style="124" customWidth="1"/>
    <col min="14" max="15" width="6.7109375" style="124" customWidth="1"/>
    <col min="16" max="16" width="4.7109375" style="124" customWidth="1"/>
    <col min="17" max="17" width="6.7109375" style="121" customWidth="1"/>
    <col min="18" max="18" width="5.7109375" style="121" customWidth="1"/>
    <col min="19" max="19" width="6.7109375" style="121" customWidth="1"/>
    <col min="20" max="20" width="1.5703125" style="121" customWidth="1"/>
    <col min="21" max="21" width="9.140625" style="123" customWidth="1"/>
    <col min="22" max="22" width="9.140625" style="122" hidden="1" customWidth="1"/>
    <col min="23" max="23" width="6.28515625" style="122" hidden="1" customWidth="1"/>
    <col min="24" max="24" width="21.42578125" style="122" hidden="1" customWidth="1"/>
    <col min="25" max="25" width="16.28515625" style="122" hidden="1" customWidth="1"/>
    <col min="26" max="26" width="28.140625" style="122" hidden="1" customWidth="1"/>
    <col min="27" max="27" width="8.28515625" style="122" hidden="1" customWidth="1"/>
    <col min="28" max="255" width="9.140625" style="121" hidden="1" customWidth="1"/>
    <col min="256" max="16384" width="0" style="121" hidden="1"/>
  </cols>
  <sheetData>
    <row r="1" spans="1:28" ht="40.5" customHeight="1">
      <c r="A1" s="121"/>
      <c r="B1" s="457" t="s">
        <v>399</v>
      </c>
      <c r="C1" s="457"/>
      <c r="D1" s="456" t="s">
        <v>1</v>
      </c>
      <c r="E1" s="456"/>
      <c r="F1" s="456"/>
      <c r="G1" s="456"/>
      <c r="H1" s="456"/>
      <c r="I1" s="456"/>
      <c r="J1" s="121"/>
      <c r="K1" s="455" t="s">
        <v>398</v>
      </c>
      <c r="L1" s="454" t="s">
        <v>86</v>
      </c>
      <c r="M1" s="454"/>
      <c r="N1" s="454"/>
      <c r="O1" s="453" t="s">
        <v>397</v>
      </c>
      <c r="P1" s="453"/>
      <c r="Q1" s="452">
        <v>43423</v>
      </c>
      <c r="R1" s="452"/>
      <c r="S1" s="452"/>
      <c r="V1" s="306"/>
      <c r="W1" s="306"/>
      <c r="X1" s="306"/>
      <c r="Y1" s="306"/>
      <c r="Z1" s="306"/>
      <c r="AA1" s="306"/>
      <c r="AB1" s="451"/>
    </row>
    <row r="2" spans="1:28" ht="9.9499999999999993" customHeight="1" thickBot="1">
      <c r="A2" s="121"/>
      <c r="B2" s="450"/>
      <c r="C2" s="450"/>
      <c r="D2" s="121"/>
      <c r="E2" s="121"/>
      <c r="F2" s="121"/>
      <c r="G2" s="121"/>
      <c r="H2" s="121"/>
      <c r="I2" s="121"/>
      <c r="J2" s="121"/>
      <c r="K2" s="121"/>
      <c r="L2" s="121"/>
      <c r="M2" s="121"/>
      <c r="N2" s="121"/>
      <c r="O2" s="121"/>
      <c r="P2" s="121"/>
    </row>
    <row r="3" spans="1:28" ht="20.100000000000001" customHeight="1" thickBot="1">
      <c r="A3" s="449" t="s">
        <v>6</v>
      </c>
      <c r="B3" s="448" t="s">
        <v>88</v>
      </c>
      <c r="C3" s="447"/>
      <c r="D3" s="447"/>
      <c r="E3" s="447"/>
      <c r="F3" s="447"/>
      <c r="G3" s="447"/>
      <c r="H3" s="447"/>
      <c r="I3" s="446"/>
      <c r="J3" s="121"/>
      <c r="K3" s="449" t="s">
        <v>8</v>
      </c>
      <c r="L3" s="448" t="s">
        <v>80</v>
      </c>
      <c r="M3" s="447"/>
      <c r="N3" s="447"/>
      <c r="O3" s="447"/>
      <c r="P3" s="447"/>
      <c r="Q3" s="447"/>
      <c r="R3" s="447"/>
      <c r="S3" s="446"/>
    </row>
    <row r="4" spans="1:28" ht="5.0999999999999996" customHeight="1">
      <c r="A4" s="121"/>
      <c r="B4" s="121"/>
      <c r="C4" s="121"/>
      <c r="D4" s="121"/>
      <c r="E4" s="121"/>
      <c r="F4" s="121"/>
      <c r="G4" s="121"/>
      <c r="H4" s="121"/>
      <c r="I4" s="121"/>
      <c r="J4" s="121"/>
      <c r="K4" s="121"/>
      <c r="L4" s="121"/>
      <c r="M4" s="121"/>
      <c r="N4" s="121"/>
      <c r="O4" s="121"/>
      <c r="P4" s="121"/>
    </row>
    <row r="5" spans="1:28" ht="12.95" customHeight="1">
      <c r="A5" s="314" t="s">
        <v>10</v>
      </c>
      <c r="B5" s="319"/>
      <c r="C5" s="445" t="s">
        <v>11</v>
      </c>
      <c r="D5" s="444" t="s">
        <v>12</v>
      </c>
      <c r="E5" s="443"/>
      <c r="F5" s="443"/>
      <c r="G5" s="442"/>
      <c r="H5" s="441" t="s">
        <v>19</v>
      </c>
      <c r="I5" s="441" t="s">
        <v>13</v>
      </c>
      <c r="J5" s="121"/>
      <c r="K5" s="314" t="s">
        <v>10</v>
      </c>
      <c r="L5" s="319"/>
      <c r="M5" s="445" t="s">
        <v>11</v>
      </c>
      <c r="N5" s="444" t="s">
        <v>12</v>
      </c>
      <c r="O5" s="443"/>
      <c r="P5" s="443"/>
      <c r="Q5" s="442"/>
      <c r="R5" s="441" t="s">
        <v>19</v>
      </c>
      <c r="S5" s="441" t="s">
        <v>13</v>
      </c>
    </row>
    <row r="6" spans="1:28" ht="12.95" customHeight="1">
      <c r="A6" s="440" t="s">
        <v>14</v>
      </c>
      <c r="B6" s="439"/>
      <c r="C6" s="438"/>
      <c r="D6" s="437" t="s">
        <v>15</v>
      </c>
      <c r="E6" s="436" t="s">
        <v>16</v>
      </c>
      <c r="F6" s="436" t="s">
        <v>17</v>
      </c>
      <c r="G6" s="435" t="s">
        <v>18</v>
      </c>
      <c r="H6" s="434" t="s">
        <v>396</v>
      </c>
      <c r="I6" s="434" t="s">
        <v>20</v>
      </c>
      <c r="J6" s="121"/>
      <c r="K6" s="440" t="s">
        <v>14</v>
      </c>
      <c r="L6" s="439"/>
      <c r="M6" s="438"/>
      <c r="N6" s="437" t="s">
        <v>15</v>
      </c>
      <c r="O6" s="436" t="s">
        <v>16</v>
      </c>
      <c r="P6" s="436" t="s">
        <v>17</v>
      </c>
      <c r="Q6" s="435" t="s">
        <v>18</v>
      </c>
      <c r="R6" s="434" t="s">
        <v>396</v>
      </c>
      <c r="S6" s="434" t="s">
        <v>20</v>
      </c>
    </row>
    <row r="7" spans="1:28" ht="5.0999999999999996" customHeight="1" thickBot="1">
      <c r="C7" s="121"/>
      <c r="D7" s="121"/>
      <c r="E7" s="121"/>
      <c r="F7" s="121"/>
      <c r="G7" s="121"/>
      <c r="H7" s="121"/>
      <c r="I7" s="121"/>
      <c r="J7" s="121"/>
      <c r="K7" s="124"/>
      <c r="L7" s="124"/>
      <c r="M7" s="121"/>
      <c r="N7" s="121"/>
      <c r="O7" s="121"/>
      <c r="P7" s="121"/>
    </row>
    <row r="8" spans="1:28" ht="12.95" customHeight="1" thickTop="1">
      <c r="A8" s="423" t="str">
        <f>DGET('11.dpC-adcB'!$A$106:$E$266,"příjmení",A92:A93)</f>
        <v>MICHÁLEK</v>
      </c>
      <c r="B8" s="422"/>
      <c r="C8" s="420" t="s">
        <v>394</v>
      </c>
      <c r="D8" s="432">
        <v>144</v>
      </c>
      <c r="E8" s="431">
        <v>70</v>
      </c>
      <c r="F8" s="431">
        <v>1</v>
      </c>
      <c r="G8" s="430">
        <f>IF(ISBLANK(D8),"",D8+E8)</f>
        <v>214</v>
      </c>
      <c r="H8" s="416">
        <f>IF(ISNUMBER(G8),IF(G8&gt;Q8,1,IF(G8=Q8,0.5,0)),"")</f>
        <v>1</v>
      </c>
      <c r="I8" s="433" t="s">
        <v>395</v>
      </c>
      <c r="J8" s="121"/>
      <c r="K8" s="423" t="str">
        <f>DGET('11.dpC-adcB'!$A$106:$E$266,"příjmení",K92:K93)</f>
        <v xml:space="preserve">SVOBODOVÁ </v>
      </c>
      <c r="L8" s="422"/>
      <c r="M8" s="420" t="s">
        <v>394</v>
      </c>
      <c r="N8" s="432">
        <v>137</v>
      </c>
      <c r="O8" s="431">
        <v>59</v>
      </c>
      <c r="P8" s="431">
        <v>3</v>
      </c>
      <c r="Q8" s="430">
        <f>IF(ISBLANK(N8),"",N8+O8)</f>
        <v>196</v>
      </c>
      <c r="R8" s="416">
        <f>IF(ISNUMBER(Q8),IF(G8&lt;Q8,1,IF(G8=Q8,0.5,0)),"")</f>
        <v>0</v>
      </c>
      <c r="S8" s="407"/>
    </row>
    <row r="9" spans="1:28" ht="12.95" customHeight="1" thickBot="1">
      <c r="A9" s="414"/>
      <c r="B9" s="413"/>
      <c r="C9" s="412" t="s">
        <v>393</v>
      </c>
      <c r="D9" s="411">
        <v>129</v>
      </c>
      <c r="E9" s="410">
        <v>63</v>
      </c>
      <c r="F9" s="410">
        <v>4</v>
      </c>
      <c r="G9" s="409">
        <f>IF(ISBLANK(D9),"",D9+E9)</f>
        <v>192</v>
      </c>
      <c r="H9" s="408">
        <f>IF(ISNUMBER(G9),IF(G9&gt;Q9,1,IF(G9=Q9,0.5,0)),"")</f>
        <v>0</v>
      </c>
      <c r="I9" s="429">
        <f>IF(COUNT(Q12),SUM(G12-Q12),"")</f>
        <v>-8</v>
      </c>
      <c r="J9" s="121"/>
      <c r="K9" s="414"/>
      <c r="L9" s="413"/>
      <c r="M9" s="412" t="s">
        <v>393</v>
      </c>
      <c r="N9" s="411">
        <v>156</v>
      </c>
      <c r="O9" s="410">
        <v>62</v>
      </c>
      <c r="P9" s="410">
        <v>4</v>
      </c>
      <c r="Q9" s="409">
        <f>IF(ISBLANK(N9),"",N9+O9)</f>
        <v>218</v>
      </c>
      <c r="R9" s="408">
        <f>IF(ISNUMBER(Q9),IF(G9&lt;Q9,1,IF(G9=Q9,0.5,0)),"")</f>
        <v>1</v>
      </c>
      <c r="S9" s="407"/>
    </row>
    <row r="10" spans="1:28" ht="9.9499999999999993" customHeight="1" thickTop="1">
      <c r="A10" s="406" t="str">
        <f>DGET('11.dpC-adcB'!$A$106:$E$266,"jméno",A92:A93)</f>
        <v>Jaroslav</v>
      </c>
      <c r="B10" s="405"/>
      <c r="C10" s="404"/>
      <c r="D10" s="403"/>
      <c r="E10" s="403"/>
      <c r="F10" s="403"/>
      <c r="G10" s="403"/>
      <c r="H10" s="403"/>
      <c r="I10" s="402"/>
      <c r="J10" s="121"/>
      <c r="K10" s="406" t="str">
        <f>DGET('11.dpC-adcB'!$A$106:$E$266,"jméno",K92:K93)</f>
        <v>Kamila</v>
      </c>
      <c r="L10" s="405"/>
      <c r="M10" s="404"/>
      <c r="N10" s="403"/>
      <c r="O10" s="403"/>
      <c r="P10" s="403"/>
      <c r="Q10" s="403"/>
      <c r="R10" s="403"/>
      <c r="S10" s="402"/>
    </row>
    <row r="11" spans="1:28" ht="9.9499999999999993" customHeight="1" thickBot="1">
      <c r="A11" s="401"/>
      <c r="B11" s="400"/>
      <c r="C11" s="399"/>
      <c r="D11" s="398"/>
      <c r="E11" s="398"/>
      <c r="F11" s="398"/>
      <c r="G11" s="397"/>
      <c r="H11" s="397"/>
      <c r="I11" s="396">
        <f>IF(ISNUMBER(G12),IF(G12&gt;Q12,1,IF(G12=Q12,0.5,0)),"")</f>
        <v>0</v>
      </c>
      <c r="J11" s="121"/>
      <c r="K11" s="401"/>
      <c r="L11" s="400"/>
      <c r="M11" s="399"/>
      <c r="N11" s="398"/>
      <c r="O11" s="398"/>
      <c r="P11" s="398"/>
      <c r="Q11" s="397"/>
      <c r="R11" s="397"/>
      <c r="S11" s="396">
        <f>IF(ISNUMBER(Q12),IF(G12&lt;Q12,1,IF(G12=Q12,0.5,0)),"")</f>
        <v>1</v>
      </c>
    </row>
    <row r="12" spans="1:28" ht="15.95" customHeight="1" thickBot="1">
      <c r="A12" s="427">
        <v>14500</v>
      </c>
      <c r="B12" s="426"/>
      <c r="C12" s="391" t="s">
        <v>18</v>
      </c>
      <c r="D12" s="390">
        <f>IF(ISNUMBER(D8),SUM(D8:D11),"")</f>
        <v>273</v>
      </c>
      <c r="E12" s="389">
        <f>IF(ISNUMBER(E8),SUM(E8:E11),"")</f>
        <v>133</v>
      </c>
      <c r="F12" s="388">
        <f>IF(ISNUMBER(F8),SUM(F8:F11),"")</f>
        <v>5</v>
      </c>
      <c r="G12" s="387">
        <f>IF(ISNUMBER(G8),SUM(G8:G11),"")</f>
        <v>406</v>
      </c>
      <c r="H12" s="386">
        <f>IF(ISNUMBER($G12),SUM(H8:H11),"")</f>
        <v>1</v>
      </c>
      <c r="I12" s="385"/>
      <c r="J12" s="121"/>
      <c r="K12" s="428">
        <v>13562</v>
      </c>
      <c r="L12" s="424"/>
      <c r="M12" s="391" t="s">
        <v>18</v>
      </c>
      <c r="N12" s="390">
        <f>IF(ISNUMBER(N8),SUM(N8:N11),"")</f>
        <v>293</v>
      </c>
      <c r="O12" s="389">
        <f>IF(ISNUMBER(O8),SUM(O8:O11),"")</f>
        <v>121</v>
      </c>
      <c r="P12" s="388">
        <f>IF(ISNUMBER(P8),SUM(P8:P11),"")</f>
        <v>7</v>
      </c>
      <c r="Q12" s="387">
        <f>IF(ISNUMBER(Q8),SUM(Q8:Q11),"")</f>
        <v>414</v>
      </c>
      <c r="R12" s="386">
        <f>IF(ISNUMBER($Q12),SUM(R7:R11),"")</f>
        <v>1</v>
      </c>
      <c r="S12" s="385"/>
    </row>
    <row r="13" spans="1:28" ht="12.95" customHeight="1" thickTop="1">
      <c r="A13" s="423" t="str">
        <f>DGET('11.dpC-adcB'!$A$106:$E$266,"příjmení",A94:A95)</f>
        <v>MÁLEK</v>
      </c>
      <c r="B13" s="422"/>
      <c r="C13" s="420" t="s">
        <v>394</v>
      </c>
      <c r="D13" s="419">
        <v>150</v>
      </c>
      <c r="E13" s="418">
        <v>35</v>
      </c>
      <c r="F13" s="418">
        <v>8</v>
      </c>
      <c r="G13" s="417">
        <f>IF(ISBLANK(D13),"",D13+E13)</f>
        <v>185</v>
      </c>
      <c r="H13" s="416">
        <f>IF(ISNUMBER(G13),IF(G13&gt;Q13,1,IF(G13=Q13,0.5,0)),"")</f>
        <v>0</v>
      </c>
      <c r="I13" s="421">
        <f>IF(COUNT(Q17),SUM(I9+G17-Q17),"")</f>
        <v>-13</v>
      </c>
      <c r="J13" s="121"/>
      <c r="K13" s="423" t="str">
        <f>DGET('11.dpC-adcB'!$A$106:$E$266,"příjmení",K94:K95)</f>
        <v>NEUMAJER</v>
      </c>
      <c r="L13" s="422"/>
      <c r="M13" s="420" t="s">
        <v>394</v>
      </c>
      <c r="N13" s="419">
        <v>146</v>
      </c>
      <c r="O13" s="418">
        <v>44</v>
      </c>
      <c r="P13" s="418">
        <v>5</v>
      </c>
      <c r="Q13" s="417">
        <f>IF(ISBLANK(N13),"",N13+O13)</f>
        <v>190</v>
      </c>
      <c r="R13" s="416">
        <f>IF(ISNUMBER(Q13),IF(G13&lt;Q13,1,IF(G13=Q13,0.5,0)),"")</f>
        <v>1</v>
      </c>
      <c r="S13" s="407"/>
    </row>
    <row r="14" spans="1:28" ht="12.95" customHeight="1" thickBot="1">
      <c r="A14" s="414"/>
      <c r="B14" s="413"/>
      <c r="C14" s="412" t="s">
        <v>393</v>
      </c>
      <c r="D14" s="411">
        <v>144</v>
      </c>
      <c r="E14" s="410">
        <v>62</v>
      </c>
      <c r="F14" s="410">
        <v>9</v>
      </c>
      <c r="G14" s="409">
        <f>IF(ISBLANK(D14),"",D14+E14)</f>
        <v>206</v>
      </c>
      <c r="H14" s="408">
        <f>IF(ISNUMBER(G14),IF(G14&gt;Q14,1,IF(G14=Q14,0.5,0)),"")</f>
        <v>0.5</v>
      </c>
      <c r="I14" s="415"/>
      <c r="J14" s="121"/>
      <c r="K14" s="414"/>
      <c r="L14" s="413"/>
      <c r="M14" s="412" t="s">
        <v>393</v>
      </c>
      <c r="N14" s="411">
        <v>143</v>
      </c>
      <c r="O14" s="410">
        <v>63</v>
      </c>
      <c r="P14" s="410">
        <v>4</v>
      </c>
      <c r="Q14" s="409">
        <f>IF(ISBLANK(N14),"",N14+O14)</f>
        <v>206</v>
      </c>
      <c r="R14" s="408">
        <f>IF(ISNUMBER(Q14),IF(G14&lt;Q14,1,IF(G14=Q14,0.5,0)),"")</f>
        <v>0.5</v>
      </c>
      <c r="S14" s="407"/>
    </row>
    <row r="15" spans="1:28" ht="9.9499999999999993" customHeight="1" thickTop="1">
      <c r="A15" s="406" t="str">
        <f>DGET('11.dpC-adcB'!$A$106:$E$266,"jméno",A94:A95)</f>
        <v>Miroslav</v>
      </c>
      <c r="B15" s="405"/>
      <c r="C15" s="404"/>
      <c r="D15" s="403"/>
      <c r="E15" s="403"/>
      <c r="F15" s="403"/>
      <c r="G15" s="403"/>
      <c r="H15" s="403"/>
      <c r="I15" s="402"/>
      <c r="J15" s="121"/>
      <c r="K15" s="406" t="str">
        <f>DGET('11.dpC-adcB'!$A$106:$E$266,"jméno",K94:K95)</f>
        <v>Jiří</v>
      </c>
      <c r="L15" s="405"/>
      <c r="M15" s="404"/>
      <c r="N15" s="403"/>
      <c r="O15" s="403"/>
      <c r="P15" s="403"/>
      <c r="Q15" s="403"/>
      <c r="R15" s="403"/>
      <c r="S15" s="402"/>
    </row>
    <row r="16" spans="1:28" ht="9.9499999999999993" customHeight="1" thickBot="1">
      <c r="A16" s="401"/>
      <c r="B16" s="400"/>
      <c r="C16" s="399"/>
      <c r="D16" s="398"/>
      <c r="E16" s="398"/>
      <c r="F16" s="398"/>
      <c r="G16" s="397"/>
      <c r="H16" s="397"/>
      <c r="I16" s="396">
        <f>IF(ISNUMBER(G17),IF(G17&gt;Q17,1,IF(G17=Q17,0.5,0)),"")</f>
        <v>0</v>
      </c>
      <c r="J16" s="121"/>
      <c r="K16" s="401"/>
      <c r="L16" s="400"/>
      <c r="M16" s="399"/>
      <c r="N16" s="398"/>
      <c r="O16" s="398"/>
      <c r="P16" s="398"/>
      <c r="Q16" s="397"/>
      <c r="R16" s="397"/>
      <c r="S16" s="396">
        <f>IF(ISNUMBER(Q17),IF(G17&lt;Q17,1,IF(G17=Q17,0.5,0)),"")</f>
        <v>1</v>
      </c>
    </row>
    <row r="17" spans="1:19" s="121" customFormat="1" ht="15.95" customHeight="1" thickBot="1">
      <c r="A17" s="427">
        <v>782</v>
      </c>
      <c r="B17" s="426"/>
      <c r="C17" s="391" t="s">
        <v>18</v>
      </c>
      <c r="D17" s="390">
        <f>IF(ISNUMBER(D13),SUM(D13:D16),"")</f>
        <v>294</v>
      </c>
      <c r="E17" s="389">
        <f>IF(ISNUMBER(E13),SUM(E13:E16),"")</f>
        <v>97</v>
      </c>
      <c r="F17" s="388">
        <f>IF(ISNUMBER(F13),SUM(F13:F16),"")</f>
        <v>17</v>
      </c>
      <c r="G17" s="387">
        <f>IF(ISNUMBER(G13),SUM(G13:G16),"")</f>
        <v>391</v>
      </c>
      <c r="H17" s="386">
        <f>IF(ISNUMBER($G17),SUM(H13:H16),"")</f>
        <v>0.5</v>
      </c>
      <c r="I17" s="385"/>
      <c r="K17" s="395">
        <v>23739</v>
      </c>
      <c r="L17" s="424"/>
      <c r="M17" s="391" t="s">
        <v>18</v>
      </c>
      <c r="N17" s="390">
        <f>IF(ISNUMBER(N13),SUM(N13:N16),"")</f>
        <v>289</v>
      </c>
      <c r="O17" s="389">
        <f>IF(ISNUMBER(O13),SUM(O13:O16),"")</f>
        <v>107</v>
      </c>
      <c r="P17" s="388">
        <f>IF(ISNUMBER(P13),SUM(P13:P16),"")</f>
        <v>9</v>
      </c>
      <c r="Q17" s="387">
        <f>IF(ISNUMBER(Q13),SUM(Q13:Q16),"")</f>
        <v>396</v>
      </c>
      <c r="R17" s="386">
        <f>IF(ISNUMBER($Q17),SUM(R13:R16),"")</f>
        <v>1.5</v>
      </c>
      <c r="S17" s="385"/>
    </row>
    <row r="18" spans="1:19" s="121" customFormat="1" ht="12.95" customHeight="1" thickTop="1">
      <c r="A18" s="423" t="str">
        <f>DGET('11.dpC-adcB'!$A$106:$E$266,"příjmení",A96:A97)</f>
        <v xml:space="preserve">ŠVARCOVÁ </v>
      </c>
      <c r="B18" s="422"/>
      <c r="C18" s="420" t="s">
        <v>394</v>
      </c>
      <c r="D18" s="419">
        <v>141</v>
      </c>
      <c r="E18" s="418">
        <v>53</v>
      </c>
      <c r="F18" s="418">
        <v>1</v>
      </c>
      <c r="G18" s="417">
        <f>IF(ISBLANK(D18),"",D18+E18)</f>
        <v>194</v>
      </c>
      <c r="H18" s="416">
        <f>IF(ISNUMBER(G18),IF(G18&gt;Q18,1,IF(G18=Q18,0.5,0)),"")</f>
        <v>0</v>
      </c>
      <c r="I18" s="421">
        <f>IF(COUNT(Q22),SUM(I13+G22-Q22),"")</f>
        <v>-48</v>
      </c>
      <c r="K18" s="423" t="str">
        <f>DGET('11.dpC-adcB'!$A$106:$E$266,"příjmení",K96:K97)</f>
        <v>LANKAŠ</v>
      </c>
      <c r="L18" s="422"/>
      <c r="M18" s="420" t="s">
        <v>394</v>
      </c>
      <c r="N18" s="419">
        <v>160</v>
      </c>
      <c r="O18" s="418">
        <v>54</v>
      </c>
      <c r="P18" s="418">
        <v>7</v>
      </c>
      <c r="Q18" s="417">
        <f>IF(ISBLANK(N18),"",N18+O18)</f>
        <v>214</v>
      </c>
      <c r="R18" s="416">
        <f>IF(ISNUMBER(Q18),IF(G18&lt;Q18,1,IF(G18=Q18,0.5,0)),"")</f>
        <v>1</v>
      </c>
      <c r="S18" s="407"/>
    </row>
    <row r="19" spans="1:19" s="121" customFormat="1" ht="12.95" customHeight="1" thickBot="1">
      <c r="A19" s="414"/>
      <c r="B19" s="413"/>
      <c r="C19" s="412" t="s">
        <v>393</v>
      </c>
      <c r="D19" s="411">
        <v>134</v>
      </c>
      <c r="E19" s="410">
        <v>87</v>
      </c>
      <c r="F19" s="410">
        <v>2</v>
      </c>
      <c r="G19" s="409">
        <f>IF(ISBLANK(D19),"",D19+E19)</f>
        <v>221</v>
      </c>
      <c r="H19" s="408">
        <f>IF(ISNUMBER(G19),IF(G19&gt;Q19,1,IF(G19=Q19,0.5,0)),"")</f>
        <v>0</v>
      </c>
      <c r="I19" s="415"/>
      <c r="K19" s="414"/>
      <c r="L19" s="413"/>
      <c r="M19" s="412" t="s">
        <v>393</v>
      </c>
      <c r="N19" s="411">
        <v>155</v>
      </c>
      <c r="O19" s="410">
        <v>81</v>
      </c>
      <c r="P19" s="410">
        <v>1</v>
      </c>
      <c r="Q19" s="409">
        <f>IF(ISBLANK(N19),"",N19+O19)</f>
        <v>236</v>
      </c>
      <c r="R19" s="408">
        <f>IF(ISNUMBER(Q19),IF(G19&lt;Q19,1,IF(G19=Q19,0.5,0)),"")</f>
        <v>1</v>
      </c>
      <c r="S19" s="407"/>
    </row>
    <row r="20" spans="1:19" s="121" customFormat="1" ht="9.9499999999999993" customHeight="1" thickTop="1">
      <c r="A20" s="406" t="str">
        <f>DGET('11.dpC-adcB'!$A$106:$E$266,"jméno",A96:A97)</f>
        <v>Petra</v>
      </c>
      <c r="B20" s="405"/>
      <c r="C20" s="404"/>
      <c r="D20" s="403"/>
      <c r="E20" s="403"/>
      <c r="F20" s="403"/>
      <c r="G20" s="403"/>
      <c r="H20" s="403"/>
      <c r="I20" s="402"/>
      <c r="K20" s="406" t="str">
        <f>DGET('11.dpC-adcB'!$A$106:$E$266,"jméno",K96:K97)</f>
        <v>Jiří</v>
      </c>
      <c r="L20" s="405"/>
      <c r="M20" s="404"/>
      <c r="N20" s="403"/>
      <c r="O20" s="403"/>
      <c r="P20" s="403"/>
      <c r="Q20" s="403"/>
      <c r="R20" s="403"/>
      <c r="S20" s="402"/>
    </row>
    <row r="21" spans="1:19" s="121" customFormat="1" ht="9.9499999999999993" customHeight="1" thickBot="1">
      <c r="A21" s="401"/>
      <c r="B21" s="400"/>
      <c r="C21" s="399"/>
      <c r="D21" s="398"/>
      <c r="E21" s="398"/>
      <c r="F21" s="398"/>
      <c r="G21" s="397"/>
      <c r="H21" s="397"/>
      <c r="I21" s="396">
        <f>IF(ISNUMBER(G22),IF(G22&gt;Q22,1,IF(G22=Q22,0.5,0)),"")</f>
        <v>0</v>
      </c>
      <c r="K21" s="401"/>
      <c r="L21" s="400"/>
      <c r="M21" s="399"/>
      <c r="N21" s="398"/>
      <c r="O21" s="398"/>
      <c r="P21" s="398"/>
      <c r="Q21" s="397"/>
      <c r="R21" s="397"/>
      <c r="S21" s="396">
        <f>IF(ISNUMBER(Q22),IF(G22&lt;Q22,1,IF(G22=Q22,0.5,0)),"")</f>
        <v>1</v>
      </c>
    </row>
    <row r="22" spans="1:19" s="121" customFormat="1" ht="15.95" customHeight="1" thickBot="1">
      <c r="A22" s="395">
        <v>14518</v>
      </c>
      <c r="B22" s="394"/>
      <c r="C22" s="391" t="s">
        <v>18</v>
      </c>
      <c r="D22" s="390">
        <f>IF(ISNUMBER(D18),SUM(D18:D21),"")</f>
        <v>275</v>
      </c>
      <c r="E22" s="389">
        <f>IF(ISNUMBER(E18),SUM(E18:E21),"")</f>
        <v>140</v>
      </c>
      <c r="F22" s="388">
        <f>IF(ISNUMBER(F18),SUM(F18:F21),"")</f>
        <v>3</v>
      </c>
      <c r="G22" s="387">
        <f>IF(ISNUMBER(G18),SUM(G18:G21),"")</f>
        <v>415</v>
      </c>
      <c r="H22" s="386">
        <f>IF(ISNUMBER($G22),SUM(H18:H21),"")</f>
        <v>0</v>
      </c>
      <c r="I22" s="385"/>
      <c r="K22" s="395">
        <v>13363</v>
      </c>
      <c r="L22" s="424"/>
      <c r="M22" s="391" t="s">
        <v>18</v>
      </c>
      <c r="N22" s="577">
        <f>IF(ISNUMBER(N18),SUM(N18:N21),"")</f>
        <v>315</v>
      </c>
      <c r="O22" s="389">
        <f>IF(ISNUMBER(O18),SUM(O18:O21),"")</f>
        <v>135</v>
      </c>
      <c r="P22" s="388">
        <f>IF(ISNUMBER(P18),SUM(P18:P21),"")</f>
        <v>8</v>
      </c>
      <c r="Q22" s="581">
        <f>IF(ISNUMBER(Q18),SUM(Q18:Q21),"")</f>
        <v>450</v>
      </c>
      <c r="R22" s="386">
        <f>IF(ISNUMBER($Q22),SUM(R18:R21),"")</f>
        <v>2</v>
      </c>
      <c r="S22" s="385"/>
    </row>
    <row r="23" spans="1:19" s="121" customFormat="1" ht="12.95" customHeight="1" thickTop="1">
      <c r="A23" s="423" t="str">
        <f>DGET('11.dpC-adcB'!$A$106:$E$266,"příjmení",A98:A99)</f>
        <v>SVOZÍLEK</v>
      </c>
      <c r="B23" s="422"/>
      <c r="C23" s="420" t="s">
        <v>394</v>
      </c>
      <c r="D23" s="419">
        <v>130</v>
      </c>
      <c r="E23" s="418">
        <v>33</v>
      </c>
      <c r="F23" s="418">
        <v>11</v>
      </c>
      <c r="G23" s="417">
        <f>IF(ISBLANK(D23),"",D23+E23)</f>
        <v>163</v>
      </c>
      <c r="H23" s="416">
        <f>IF(ISNUMBER(G23),IF(G23&gt;Q23,1,IF(G23=Q23,0.5,0)),"")</f>
        <v>0</v>
      </c>
      <c r="I23" s="421">
        <f>IF(COUNT(Q27),SUM(I18+G27-Q27),"")</f>
        <v>-76</v>
      </c>
      <c r="K23" s="423" t="str">
        <f>DGET('11.dpC-adcB'!$A$106:$E$266,"příjmení",K98:K99)</f>
        <v>CEPL</v>
      </c>
      <c r="L23" s="422"/>
      <c r="M23" s="420" t="s">
        <v>394</v>
      </c>
      <c r="N23" s="419">
        <v>138</v>
      </c>
      <c r="O23" s="418">
        <v>35</v>
      </c>
      <c r="P23" s="418">
        <v>11</v>
      </c>
      <c r="Q23" s="417">
        <f>IF(ISBLANK(N23),"",N23+O23)</f>
        <v>173</v>
      </c>
      <c r="R23" s="416">
        <f>IF(ISNUMBER(Q23),IF(G23&lt;Q23,1,IF(G23=Q23,0.5,0)),"")</f>
        <v>1</v>
      </c>
      <c r="S23" s="407"/>
    </row>
    <row r="24" spans="1:19" s="121" customFormat="1" ht="12.95" customHeight="1" thickBot="1">
      <c r="A24" s="414"/>
      <c r="B24" s="413"/>
      <c r="C24" s="412" t="s">
        <v>393</v>
      </c>
      <c r="D24" s="411">
        <v>127</v>
      </c>
      <c r="E24" s="410">
        <v>40</v>
      </c>
      <c r="F24" s="410">
        <v>10</v>
      </c>
      <c r="G24" s="409">
        <f>IF(ISBLANK(D24),"",D24+E24)</f>
        <v>167</v>
      </c>
      <c r="H24" s="408">
        <f>IF(ISNUMBER(G24),IF(G24&gt;Q24,1,IF(G24=Q24,0.5,0)),"")</f>
        <v>0</v>
      </c>
      <c r="I24" s="415"/>
      <c r="K24" s="414"/>
      <c r="L24" s="413"/>
      <c r="M24" s="412" t="s">
        <v>393</v>
      </c>
      <c r="N24" s="411">
        <v>132</v>
      </c>
      <c r="O24" s="410">
        <v>53</v>
      </c>
      <c r="P24" s="410">
        <v>4</v>
      </c>
      <c r="Q24" s="409">
        <f>IF(ISBLANK(N24),"",N24+O24)</f>
        <v>185</v>
      </c>
      <c r="R24" s="408">
        <f>IF(ISNUMBER(Q24),IF(G24&lt;Q24,1,IF(G24=Q24,0.5,0)),"")</f>
        <v>1</v>
      </c>
      <c r="S24" s="407"/>
    </row>
    <row r="25" spans="1:19" s="121" customFormat="1" ht="9.9499999999999993" customHeight="1" thickTop="1">
      <c r="A25" s="406" t="str">
        <f>DGET('11.dpC-adcB'!$A$106:$E$266,"jméno",A98:A99)</f>
        <v>Jiří</v>
      </c>
      <c r="B25" s="405"/>
      <c r="C25" s="425"/>
      <c r="D25" s="403"/>
      <c r="E25" s="403"/>
      <c r="F25" s="403"/>
      <c r="G25" s="403"/>
      <c r="H25" s="403"/>
      <c r="I25" s="402"/>
      <c r="K25" s="406" t="str">
        <f>DGET('11.dpC-adcB'!$A$106:$E$266,"jméno",K98:K99)</f>
        <v>Zdeněk</v>
      </c>
      <c r="L25" s="405"/>
      <c r="M25" s="404"/>
      <c r="N25" s="403"/>
      <c r="O25" s="403"/>
      <c r="P25" s="403"/>
      <c r="Q25" s="403"/>
      <c r="R25" s="403"/>
      <c r="S25" s="402"/>
    </row>
    <row r="26" spans="1:19" s="121" customFormat="1" ht="9.9499999999999993" customHeight="1" thickBot="1">
      <c r="A26" s="401"/>
      <c r="B26" s="400"/>
      <c r="C26" s="399"/>
      <c r="D26" s="398"/>
      <c r="E26" s="398"/>
      <c r="F26" s="398"/>
      <c r="G26" s="397"/>
      <c r="H26" s="397"/>
      <c r="I26" s="396">
        <f>IF(ISNUMBER(G27),IF(G27&gt;Q27,1,IF(G27=Q27,0.5,0)),"")</f>
        <v>0</v>
      </c>
      <c r="K26" s="401"/>
      <c r="L26" s="400"/>
      <c r="M26" s="399"/>
      <c r="N26" s="398"/>
      <c r="O26" s="398"/>
      <c r="P26" s="398"/>
      <c r="Q26" s="397"/>
      <c r="R26" s="397"/>
      <c r="S26" s="396">
        <f>IF(ISNUMBER(Q27),IF(G27&lt;Q27,1,IF(G27=Q27,0.5,0)),"")</f>
        <v>1</v>
      </c>
    </row>
    <row r="27" spans="1:19" s="121" customFormat="1" ht="15.95" customHeight="1" thickBot="1">
      <c r="A27" s="395">
        <v>14372</v>
      </c>
      <c r="B27" s="394"/>
      <c r="C27" s="391" t="s">
        <v>18</v>
      </c>
      <c r="D27" s="390">
        <f>IF(ISNUMBER(D23),SUM(D23:D26),"")</f>
        <v>257</v>
      </c>
      <c r="E27" s="389">
        <f>IF(ISNUMBER(E23),SUM(E23:E26),"")</f>
        <v>73</v>
      </c>
      <c r="F27" s="388">
        <f>IF(ISNUMBER(F23),SUM(F23:F26),"")</f>
        <v>21</v>
      </c>
      <c r="G27" s="387">
        <f>IF(ISNUMBER(G23),SUM(G23:G26),"")</f>
        <v>330</v>
      </c>
      <c r="H27" s="386">
        <f>IF(ISNUMBER($G27),SUM(H23:H26),"")</f>
        <v>0</v>
      </c>
      <c r="I27" s="385"/>
      <c r="K27" s="395">
        <v>15064</v>
      </c>
      <c r="L27" s="424"/>
      <c r="M27" s="391" t="s">
        <v>18</v>
      </c>
      <c r="N27" s="390">
        <f>IF(ISNUMBER(N23),SUM(N23:N26),"")</f>
        <v>270</v>
      </c>
      <c r="O27" s="389">
        <f>IF(ISNUMBER(O23),SUM(O23:O26),"")</f>
        <v>88</v>
      </c>
      <c r="P27" s="388">
        <f>IF(ISNUMBER(P23),SUM(P23:P26),"")</f>
        <v>15</v>
      </c>
      <c r="Q27" s="387">
        <f>IF(ISNUMBER(Q23),SUM(Q23:Q26),"")</f>
        <v>358</v>
      </c>
      <c r="R27" s="386">
        <f>IF(ISNUMBER($Q27),SUM(R23:R26),"")</f>
        <v>2</v>
      </c>
      <c r="S27" s="385"/>
    </row>
    <row r="28" spans="1:19" s="121" customFormat="1" ht="12.95" customHeight="1" thickTop="1">
      <c r="A28" s="423" t="str">
        <f>DGET('11.dpC-adcB'!$A$106:$E$266,"příjmení",A100:A101)</f>
        <v>HNÁTEK</v>
      </c>
      <c r="B28" s="422"/>
      <c r="C28" s="420" t="s">
        <v>394</v>
      </c>
      <c r="D28" s="419">
        <v>103</v>
      </c>
      <c r="E28" s="418">
        <v>27</v>
      </c>
      <c r="F28" s="418">
        <v>16</v>
      </c>
      <c r="G28" s="417">
        <f>IF(ISBLANK(D28),"",D28+E28)</f>
        <v>130</v>
      </c>
      <c r="H28" s="416">
        <f>IF(ISNUMBER(G28),IF(G28&gt;Q28,1,IF(G28=Q28,0.5,0)),"")</f>
        <v>0</v>
      </c>
      <c r="I28" s="421">
        <f>IF(COUNT(Q32),SUM(I23+G32-Q32),"")</f>
        <v>-193</v>
      </c>
      <c r="K28" s="414" t="str">
        <f>DGET('11.dpC-adcB'!$A$106:$E$266,"příjmení",K100:K101)</f>
        <v>VÁCHA</v>
      </c>
      <c r="L28" s="413"/>
      <c r="M28" s="420" t="s">
        <v>394</v>
      </c>
      <c r="N28" s="419">
        <v>138</v>
      </c>
      <c r="O28" s="418">
        <v>50</v>
      </c>
      <c r="P28" s="418">
        <v>5</v>
      </c>
      <c r="Q28" s="417">
        <f>IF(ISBLANK(N28),"",N28+O28)</f>
        <v>188</v>
      </c>
      <c r="R28" s="416">
        <f>IF(ISNUMBER(Q28),IF(G28&lt;Q28,1,IF(G28=Q28,0.5,0)),"")</f>
        <v>1</v>
      </c>
      <c r="S28" s="407"/>
    </row>
    <row r="29" spans="1:19" s="121" customFormat="1" ht="12.95" customHeight="1" thickBot="1">
      <c r="A29" s="414"/>
      <c r="B29" s="413"/>
      <c r="C29" s="412" t="s">
        <v>393</v>
      </c>
      <c r="D29" s="411">
        <v>108</v>
      </c>
      <c r="E29" s="410">
        <v>35</v>
      </c>
      <c r="F29" s="410">
        <v>8</v>
      </c>
      <c r="G29" s="409">
        <f>IF(ISBLANK(D29),"",D29+E29)</f>
        <v>143</v>
      </c>
      <c r="H29" s="408">
        <f>IF(ISNUMBER(G29),IF(G29&gt;Q29,1,IF(G29=Q29,0.5,0)),"")</f>
        <v>0</v>
      </c>
      <c r="I29" s="415"/>
      <c r="K29" s="414"/>
      <c r="L29" s="413"/>
      <c r="M29" s="412" t="s">
        <v>393</v>
      </c>
      <c r="N29" s="411">
        <v>139</v>
      </c>
      <c r="O29" s="410">
        <v>63</v>
      </c>
      <c r="P29" s="410">
        <v>3</v>
      </c>
      <c r="Q29" s="409">
        <f>IF(ISBLANK(N29),"",N29+O29)</f>
        <v>202</v>
      </c>
      <c r="R29" s="408">
        <f>IF(ISNUMBER(Q29),IF(G29&lt;Q29,1,IF(G29=Q29,0.5,0)),"")</f>
        <v>1</v>
      </c>
      <c r="S29" s="407"/>
    </row>
    <row r="30" spans="1:19" s="121" customFormat="1" ht="9.9499999999999993" customHeight="1" thickTop="1">
      <c r="A30" s="406" t="str">
        <f>DGET('11.dpC-adcB'!$A$106:$E$266,"jméno",A100:A101)</f>
        <v>Karel ml.</v>
      </c>
      <c r="B30" s="405"/>
      <c r="C30" s="404"/>
      <c r="D30" s="403"/>
      <c r="E30" s="403"/>
      <c r="F30" s="403"/>
      <c r="G30" s="403"/>
      <c r="H30" s="403"/>
      <c r="I30" s="402"/>
      <c r="K30" s="406" t="str">
        <f>DGET('11.dpC-adcB'!$A$106:$E$266,"jméno",K100:K101)</f>
        <v>Jan</v>
      </c>
      <c r="L30" s="405"/>
      <c r="M30" s="404"/>
      <c r="N30" s="403"/>
      <c r="O30" s="403"/>
      <c r="P30" s="403"/>
      <c r="Q30" s="403"/>
      <c r="R30" s="403"/>
      <c r="S30" s="402"/>
    </row>
    <row r="31" spans="1:19" s="121" customFormat="1" ht="9.9499999999999993" customHeight="1" thickBot="1">
      <c r="A31" s="401"/>
      <c r="B31" s="400"/>
      <c r="C31" s="399"/>
      <c r="D31" s="398"/>
      <c r="E31" s="398"/>
      <c r="F31" s="398"/>
      <c r="G31" s="397"/>
      <c r="H31" s="397"/>
      <c r="I31" s="396">
        <f>IF(ISNUMBER(G32),IF(G32&gt;Q32,1,IF(G32=Q32,0.5,0)),"")</f>
        <v>0</v>
      </c>
      <c r="K31" s="401"/>
      <c r="L31" s="400"/>
      <c r="M31" s="399"/>
      <c r="N31" s="398"/>
      <c r="O31" s="398"/>
      <c r="P31" s="398"/>
      <c r="Q31" s="397"/>
      <c r="R31" s="397"/>
      <c r="S31" s="396">
        <f>IF(ISNUMBER(Q32),IF(G32&lt;Q32,1,IF(G32=Q32,0.5,0)),"")</f>
        <v>1</v>
      </c>
    </row>
    <row r="32" spans="1:19" s="121" customFormat="1" ht="15.95" customHeight="1" thickBot="1">
      <c r="A32" s="395">
        <v>10073</v>
      </c>
      <c r="B32" s="394"/>
      <c r="C32" s="391" t="s">
        <v>18</v>
      </c>
      <c r="D32" s="390">
        <f>IF(ISNUMBER(D28),SUM(D28:D31),"")</f>
        <v>211</v>
      </c>
      <c r="E32" s="389">
        <f>IF(ISNUMBER(E28),SUM(E28:E31),"")</f>
        <v>62</v>
      </c>
      <c r="F32" s="388">
        <f>IF(ISNUMBER(F28),SUM(F28:F31),"")</f>
        <v>24</v>
      </c>
      <c r="G32" s="387">
        <f>IF(ISNUMBER(G28),SUM(G28:G31),"")</f>
        <v>273</v>
      </c>
      <c r="H32" s="386">
        <f>IF(ISNUMBER($G32),SUM(H28:H31),"")</f>
        <v>0</v>
      </c>
      <c r="I32" s="385"/>
      <c r="K32" s="395">
        <v>19554</v>
      </c>
      <c r="L32" s="424"/>
      <c r="M32" s="391" t="s">
        <v>18</v>
      </c>
      <c r="N32" s="390">
        <f>IF(ISNUMBER(N28),SUM(N28:N31),"")</f>
        <v>277</v>
      </c>
      <c r="O32" s="389">
        <f>IF(ISNUMBER(O28),SUM(O28:O31),"")</f>
        <v>113</v>
      </c>
      <c r="P32" s="388">
        <f>IF(ISNUMBER(P28),SUM(P28:P31),"")</f>
        <v>8</v>
      </c>
      <c r="Q32" s="387">
        <f>IF(ISNUMBER(Q28),SUM(Q28:Q31),"")</f>
        <v>390</v>
      </c>
      <c r="R32" s="386">
        <f>IF(ISNUMBER($Q32),SUM(R28:R31),"")</f>
        <v>2</v>
      </c>
      <c r="S32" s="385"/>
    </row>
    <row r="33" spans="1:27" ht="12.95" customHeight="1" thickTop="1">
      <c r="A33" s="423" t="str">
        <f>DGET('11.dpC-adcB'!$A$106:$E$266,"příjmení",A102:A103)</f>
        <v>ŠVARC</v>
      </c>
      <c r="B33" s="422"/>
      <c r="C33" s="420" t="s">
        <v>394</v>
      </c>
      <c r="D33" s="419">
        <v>135</v>
      </c>
      <c r="E33" s="418">
        <v>50</v>
      </c>
      <c r="F33" s="418">
        <v>8</v>
      </c>
      <c r="G33" s="417">
        <f>IF(ISBLANK(D33),"",D33+E33)</f>
        <v>185</v>
      </c>
      <c r="H33" s="416">
        <f>IF(ISNUMBER(G33),IF(G33&gt;Q33,1,IF(G33=Q33,0.5,0)),"")</f>
        <v>0</v>
      </c>
      <c r="I33" s="421">
        <f>IF(COUNT(Q37),SUM(I28+G37-Q37),"")</f>
        <v>-206</v>
      </c>
      <c r="J33" s="121"/>
      <c r="K33" s="414" t="str">
        <f>DGET('11.dpC-adcB'!$A$106:$E$266,"příjmení",K102:K103)</f>
        <v>FIKEJZL</v>
      </c>
      <c r="L33" s="413"/>
      <c r="M33" s="420" t="s">
        <v>394</v>
      </c>
      <c r="N33" s="419">
        <v>145</v>
      </c>
      <c r="O33" s="418">
        <v>53</v>
      </c>
      <c r="P33" s="418">
        <v>5</v>
      </c>
      <c r="Q33" s="417">
        <f>IF(ISBLANK(N33),"",N33+O33)</f>
        <v>198</v>
      </c>
      <c r="R33" s="416">
        <f>IF(ISNUMBER(Q33),IF(G33&lt;Q33,1,IF(G33=Q33,0.5,0)),"")</f>
        <v>1</v>
      </c>
      <c r="S33" s="407"/>
    </row>
    <row r="34" spans="1:27" ht="12.95" customHeight="1" thickBot="1">
      <c r="A34" s="414"/>
      <c r="B34" s="413"/>
      <c r="C34" s="412" t="s">
        <v>393</v>
      </c>
      <c r="D34" s="411">
        <v>119</v>
      </c>
      <c r="E34" s="410">
        <v>61</v>
      </c>
      <c r="F34" s="410">
        <v>2</v>
      </c>
      <c r="G34" s="409">
        <f>IF(ISBLANK(D34),"",D34+E34)</f>
        <v>180</v>
      </c>
      <c r="H34" s="408">
        <f>IF(ISNUMBER(G34),IF(G34&gt;Q34,1,IF(G34=Q34,0.5,0)),"")</f>
        <v>0.5</v>
      </c>
      <c r="I34" s="415"/>
      <c r="J34" s="121"/>
      <c r="K34" s="414"/>
      <c r="L34" s="413"/>
      <c r="M34" s="412" t="s">
        <v>393</v>
      </c>
      <c r="N34" s="411">
        <v>135</v>
      </c>
      <c r="O34" s="410">
        <v>45</v>
      </c>
      <c r="P34" s="410">
        <v>6</v>
      </c>
      <c r="Q34" s="409">
        <f>IF(ISBLANK(N34),"",N34+O34)</f>
        <v>180</v>
      </c>
      <c r="R34" s="408">
        <f>IF(ISNUMBER(Q34),IF(G34&lt;Q34,1,IF(G34=Q34,0.5,0)),"")</f>
        <v>0.5</v>
      </c>
      <c r="S34" s="407"/>
    </row>
    <row r="35" spans="1:27" ht="9.9499999999999993" customHeight="1" thickTop="1">
      <c r="A35" s="406" t="str">
        <f>DGET('11.dpC-adcB'!$A$106:$E$266,"jméno",A102:A103)</f>
        <v>Milan</v>
      </c>
      <c r="B35" s="405"/>
      <c r="C35" s="404"/>
      <c r="D35" s="403"/>
      <c r="E35" s="403"/>
      <c r="F35" s="403"/>
      <c r="G35" s="403"/>
      <c r="H35" s="403"/>
      <c r="I35" s="402"/>
      <c r="J35" s="121"/>
      <c r="K35" s="406" t="str">
        <f>DGET('11.dpC-adcB'!$A$106:$E$266,"jméno",K102:K103)</f>
        <v>Vít</v>
      </c>
      <c r="L35" s="405"/>
      <c r="M35" s="404"/>
      <c r="N35" s="403"/>
      <c r="O35" s="403"/>
      <c r="P35" s="403"/>
      <c r="Q35" s="403"/>
      <c r="R35" s="403"/>
      <c r="S35" s="402"/>
    </row>
    <row r="36" spans="1:27" ht="9.9499999999999993" customHeight="1" thickBot="1">
      <c r="A36" s="401"/>
      <c r="B36" s="400"/>
      <c r="C36" s="399"/>
      <c r="D36" s="398"/>
      <c r="E36" s="398"/>
      <c r="F36" s="398"/>
      <c r="G36" s="397"/>
      <c r="H36" s="397"/>
      <c r="I36" s="396">
        <f>IF(ISNUMBER(G37),IF(G37&gt;Q37,1,IF(G37=Q37,0.5,0)),"")</f>
        <v>0</v>
      </c>
      <c r="J36" s="121"/>
      <c r="K36" s="401"/>
      <c r="L36" s="400"/>
      <c r="M36" s="399"/>
      <c r="N36" s="398"/>
      <c r="O36" s="398"/>
      <c r="P36" s="398"/>
      <c r="Q36" s="397"/>
      <c r="R36" s="397"/>
      <c r="S36" s="396">
        <f>IF(ISNUMBER(Q37),IF(G37&lt;Q37,1,IF(G37=Q37,0.5,0)),"")</f>
        <v>1</v>
      </c>
    </row>
    <row r="37" spans="1:27" ht="15.95" customHeight="1" thickBot="1">
      <c r="A37" s="395">
        <v>14519</v>
      </c>
      <c r="B37" s="394"/>
      <c r="C37" s="391" t="s">
        <v>18</v>
      </c>
      <c r="D37" s="390">
        <f>IF(ISNUMBER(D33),SUM(D33:D36),"")</f>
        <v>254</v>
      </c>
      <c r="E37" s="389">
        <f>IF(ISNUMBER(E33),SUM(E33:E36),"")</f>
        <v>111</v>
      </c>
      <c r="F37" s="388">
        <f>IF(ISNUMBER(F33),SUM(F33:F36),"")</f>
        <v>10</v>
      </c>
      <c r="G37" s="387">
        <f>IF(ISNUMBER(G33),SUM(G33:G36),"")</f>
        <v>365</v>
      </c>
      <c r="H37" s="386">
        <f>IF(ISNUMBER($G37),SUM(H33:H36),"")</f>
        <v>0.5</v>
      </c>
      <c r="I37" s="385"/>
      <c r="J37" s="121"/>
      <c r="K37" s="393">
        <v>16602</v>
      </c>
      <c r="L37" s="392"/>
      <c r="M37" s="391" t="s">
        <v>18</v>
      </c>
      <c r="N37" s="390">
        <f>IF(ISNUMBER(N33),SUM(N33:N36),"")</f>
        <v>280</v>
      </c>
      <c r="O37" s="389">
        <f>IF(ISNUMBER(O33),SUM(O33:O36),"")</f>
        <v>98</v>
      </c>
      <c r="P37" s="388">
        <f>IF(ISNUMBER(P33),SUM(P33:P36),"")</f>
        <v>11</v>
      </c>
      <c r="Q37" s="387">
        <f>IF(ISNUMBER(Q33),SUM(Q33:Q36),"")</f>
        <v>378</v>
      </c>
      <c r="R37" s="386">
        <f>IF(ISNUMBER($Q37),SUM(R33:R36),"")</f>
        <v>1.5</v>
      </c>
      <c r="S37" s="385"/>
    </row>
    <row r="38" spans="1:27" ht="5.0999999999999996" customHeight="1" thickTop="1" thickBot="1">
      <c r="A38" s="121"/>
      <c r="B38" s="121"/>
      <c r="C38" s="121"/>
      <c r="D38" s="121"/>
      <c r="E38" s="121"/>
      <c r="F38" s="121"/>
      <c r="G38" s="121"/>
      <c r="H38" s="121"/>
      <c r="I38" s="121"/>
      <c r="J38" s="121"/>
      <c r="K38" s="121"/>
      <c r="L38" s="121"/>
      <c r="M38" s="121"/>
      <c r="N38" s="121"/>
      <c r="O38" s="121"/>
      <c r="P38" s="121"/>
    </row>
    <row r="39" spans="1:27" ht="20.100000000000001" customHeight="1" thickBot="1">
      <c r="A39" s="384"/>
      <c r="B39" s="383"/>
      <c r="C39" s="382" t="s">
        <v>42</v>
      </c>
      <c r="D39" s="381">
        <f>IF(ISNUMBER(D12),SUM(D12,D17,D22,D27,D32,D37),"")</f>
        <v>1564</v>
      </c>
      <c r="E39" s="380">
        <f>IF(ISNUMBER(E12),SUM(E12,E17,E22,E27,E32,E37),"")</f>
        <v>616</v>
      </c>
      <c r="F39" s="379">
        <f>IF(ISNUMBER(F12),SUM(F12,F17,F22,F27,F32,F37),"")</f>
        <v>80</v>
      </c>
      <c r="G39" s="378">
        <f>IF(ISNUMBER(G12),SUM(G12,G17,G22,G27,G32,G37),"")</f>
        <v>2180</v>
      </c>
      <c r="H39" s="377">
        <f>IF(ISNUMBER($G39),SUM(H12,H17,H22,H27,H32,H37),"")</f>
        <v>2</v>
      </c>
      <c r="I39" s="376">
        <f>IF(ISNUMBER(G39),IF(G39&gt;Q39,2,IF(G39=Q39,1,0)),"")</f>
        <v>0</v>
      </c>
      <c r="J39" s="121"/>
      <c r="K39" s="384"/>
      <c r="L39" s="383"/>
      <c r="M39" s="382" t="s">
        <v>42</v>
      </c>
      <c r="N39" s="381">
        <f>IF(ISNUMBER(N12),SUM(N12,N17,N22,N27,N32,N37),"")</f>
        <v>1724</v>
      </c>
      <c r="O39" s="380">
        <f>IF(ISNUMBER(O12),SUM(O12,O17,O22,O27,O32,O37),"")</f>
        <v>662</v>
      </c>
      <c r="P39" s="379">
        <f>IF(ISNUMBER(P12),SUM(P12,P17,P22,P27,P32,P37),"")</f>
        <v>58</v>
      </c>
      <c r="Q39" s="378">
        <f>IF(ISNUMBER(Q12),SUM(Q12,Q17,Q22,Q27,Q32,Q37),"")</f>
        <v>2386</v>
      </c>
      <c r="R39" s="377">
        <f>IF(ISNUMBER($Q39),SUM(R12,R17,R22,R27,R32,R37),"")</f>
        <v>10</v>
      </c>
      <c r="S39" s="376">
        <f>IF(ISNUMBER(Q39),IF(G39&lt;Q39,2,IF(G39=Q39,1,0)),"")</f>
        <v>2</v>
      </c>
    </row>
    <row r="40" spans="1:27" ht="5.0999999999999996" customHeight="1" thickBot="1">
      <c r="A40" s="121"/>
      <c r="B40" s="121"/>
      <c r="C40" s="121"/>
      <c r="D40" s="121"/>
      <c r="E40" s="121"/>
      <c r="F40" s="121"/>
      <c r="G40" s="121"/>
      <c r="H40" s="121"/>
      <c r="I40" s="121"/>
      <c r="J40" s="121"/>
      <c r="K40" s="121"/>
      <c r="L40" s="121"/>
      <c r="M40" s="121"/>
      <c r="N40" s="121"/>
      <c r="O40" s="121"/>
      <c r="P40" s="121"/>
    </row>
    <row r="41" spans="1:27" ht="21.95" customHeight="1" thickBot="1">
      <c r="A41" s="371"/>
      <c r="B41" s="363" t="s">
        <v>43</v>
      </c>
      <c r="C41" s="375" t="str">
        <f>IF(ISBLANK(B3),"",+IF(L109=0,L108,L109))</f>
        <v>Málek Miroslav</v>
      </c>
      <c r="D41" s="375"/>
      <c r="E41" s="375"/>
      <c r="F41" s="121"/>
      <c r="G41" s="374" t="s">
        <v>45</v>
      </c>
      <c r="H41" s="373"/>
      <c r="I41" s="372">
        <f>IF(ISNUMBER(I11),SUM(I11,I16,I21,I26,I31,I36,I39),"")</f>
        <v>0</v>
      </c>
      <c r="J41" s="121"/>
      <c r="K41" s="371"/>
      <c r="L41" s="363" t="s">
        <v>43</v>
      </c>
      <c r="M41" s="375" t="str">
        <f>IF(ISBLANK(L3),"",+IF(L113=0,L112,L113))</f>
        <v>Cepl Zdeněk</v>
      </c>
      <c r="N41" s="375"/>
      <c r="O41" s="375"/>
      <c r="P41" s="121"/>
      <c r="Q41" s="374" t="s">
        <v>45</v>
      </c>
      <c r="R41" s="373"/>
      <c r="S41" s="372">
        <f>IF(ISNUMBER(S11),SUM(S11,S16,S21,S26,S31,S36,S39),"")</f>
        <v>8</v>
      </c>
    </row>
    <row r="42" spans="1:27" ht="20.100000000000001" customHeight="1">
      <c r="A42" s="371"/>
      <c r="B42" s="363" t="s">
        <v>47</v>
      </c>
      <c r="C42" s="370"/>
      <c r="D42" s="370"/>
      <c r="E42" s="370"/>
      <c r="F42" s="364"/>
      <c r="G42" s="364"/>
      <c r="H42" s="364"/>
      <c r="I42" s="364"/>
      <c r="J42" s="364"/>
      <c r="K42" s="371"/>
      <c r="L42" s="363" t="s">
        <v>47</v>
      </c>
      <c r="M42" s="370"/>
      <c r="N42" s="370"/>
      <c r="O42" s="370"/>
      <c r="P42" s="369"/>
      <c r="Q42" s="124"/>
      <c r="R42" s="124"/>
      <c r="S42" s="124"/>
    </row>
    <row r="43" spans="1:27" ht="20.25" customHeight="1">
      <c r="A43" s="363" t="s">
        <v>48</v>
      </c>
      <c r="B43" s="363" t="s">
        <v>49</v>
      </c>
      <c r="C43" s="368" t="s">
        <v>392</v>
      </c>
      <c r="D43" s="368"/>
      <c r="E43" s="368"/>
      <c r="F43" s="368"/>
      <c r="G43" s="368"/>
      <c r="H43" s="368"/>
      <c r="I43" s="363"/>
      <c r="J43" s="363"/>
      <c r="K43" s="363" t="s">
        <v>51</v>
      </c>
      <c r="L43" s="367"/>
      <c r="M43" s="367"/>
      <c r="N43" s="121"/>
      <c r="O43" s="363" t="s">
        <v>47</v>
      </c>
      <c r="P43" s="366"/>
      <c r="Q43" s="366"/>
      <c r="R43" s="366"/>
      <c r="S43" s="366"/>
      <c r="V43" s="365"/>
      <c r="W43" s="365"/>
      <c r="X43" s="365"/>
      <c r="Y43" s="365"/>
      <c r="Z43" s="365"/>
      <c r="AA43" s="365"/>
    </row>
    <row r="44" spans="1:27" ht="9.75" customHeight="1">
      <c r="A44" s="363"/>
      <c r="B44" s="363"/>
      <c r="C44" s="362"/>
      <c r="D44" s="362"/>
      <c r="E44" s="362"/>
      <c r="F44" s="362"/>
      <c r="G44" s="362"/>
      <c r="H44" s="362"/>
      <c r="I44" s="363"/>
      <c r="J44" s="363"/>
      <c r="K44" s="363"/>
      <c r="L44" s="364"/>
      <c r="M44" s="364"/>
      <c r="N44" s="121"/>
      <c r="O44" s="363"/>
      <c r="P44" s="362"/>
      <c r="Q44" s="362"/>
      <c r="R44" s="362"/>
      <c r="S44" s="362"/>
    </row>
    <row r="45" spans="1:27" ht="30" customHeight="1">
      <c r="A45" s="361" t="s">
        <v>391</v>
      </c>
      <c r="B45" s="121"/>
      <c r="C45" s="121"/>
      <c r="D45" s="121"/>
      <c r="E45" s="121"/>
      <c r="F45" s="360" t="str">
        <f>IF((B3=0)," ",(CONCATENATE(B3,"   vs   ",L3)))</f>
        <v>KK Dopravní podniky Praha C   vs   AC Sparta Praha B</v>
      </c>
      <c r="G45" s="121"/>
      <c r="H45" s="121"/>
      <c r="I45" s="121"/>
      <c r="J45" s="121"/>
      <c r="K45" s="121"/>
      <c r="L45" s="121"/>
      <c r="M45" s="121"/>
      <c r="N45" s="121"/>
      <c r="O45" s="121"/>
      <c r="P45" s="121"/>
    </row>
    <row r="46" spans="1:27" ht="20.100000000000001" customHeight="1">
      <c r="A46" s="121"/>
      <c r="B46" s="355" t="s">
        <v>390</v>
      </c>
      <c r="C46" s="359" t="s">
        <v>54</v>
      </c>
      <c r="D46" s="359"/>
      <c r="E46" s="121"/>
      <c r="F46" s="121"/>
      <c r="G46" s="121"/>
      <c r="H46" s="121"/>
      <c r="I46" s="355" t="s">
        <v>389</v>
      </c>
      <c r="J46" s="358">
        <v>21</v>
      </c>
      <c r="K46" s="358"/>
      <c r="L46" s="121"/>
      <c r="M46" s="121"/>
      <c r="N46" s="121"/>
      <c r="O46" s="121"/>
      <c r="P46" s="121"/>
    </row>
    <row r="47" spans="1:27" ht="20.100000000000001" customHeight="1">
      <c r="A47" s="121"/>
      <c r="B47" s="355" t="s">
        <v>388</v>
      </c>
      <c r="C47" s="357" t="s">
        <v>57</v>
      </c>
      <c r="D47" s="357"/>
      <c r="E47" s="121"/>
      <c r="F47" s="121"/>
      <c r="G47" s="121"/>
      <c r="H47" s="121"/>
      <c r="I47" s="355" t="s">
        <v>387</v>
      </c>
      <c r="J47" s="356">
        <v>1</v>
      </c>
      <c r="K47" s="356"/>
      <c r="L47" s="121"/>
      <c r="M47" s="121"/>
      <c r="N47" s="121"/>
      <c r="O47" s="121"/>
      <c r="P47" s="355" t="s">
        <v>386</v>
      </c>
      <c r="Q47" s="354">
        <v>43706</v>
      </c>
      <c r="R47" s="353"/>
      <c r="S47" s="353"/>
    </row>
    <row r="48" spans="1:27" ht="9.9499999999999993" customHeight="1">
      <c r="A48" s="121"/>
      <c r="B48" s="121"/>
      <c r="C48" s="121"/>
      <c r="D48" s="121"/>
      <c r="E48" s="121"/>
      <c r="F48" s="121"/>
      <c r="G48" s="121"/>
      <c r="H48" s="121"/>
      <c r="I48" s="121"/>
      <c r="J48" s="121"/>
      <c r="K48" s="121"/>
      <c r="L48" s="121"/>
      <c r="M48" s="121"/>
      <c r="N48" s="121"/>
      <c r="O48" s="121"/>
      <c r="P48" s="121"/>
    </row>
    <row r="49" spans="1:19" s="121" customFormat="1" ht="15" customHeight="1">
      <c r="A49" s="314" t="s">
        <v>61</v>
      </c>
      <c r="B49" s="313"/>
      <c r="C49" s="313"/>
      <c r="D49" s="313"/>
      <c r="E49" s="313"/>
      <c r="F49" s="313"/>
      <c r="G49" s="313"/>
      <c r="H49" s="313"/>
      <c r="I49" s="313"/>
      <c r="J49" s="313"/>
      <c r="K49" s="313"/>
      <c r="L49" s="313"/>
      <c r="M49" s="313"/>
      <c r="N49" s="313"/>
      <c r="O49" s="313"/>
      <c r="P49" s="313"/>
      <c r="Q49" s="313"/>
      <c r="R49" s="313"/>
      <c r="S49" s="312"/>
    </row>
    <row r="50" spans="1:19" s="121" customFormat="1" ht="90" customHeight="1">
      <c r="A50" s="311"/>
      <c r="B50" s="310"/>
      <c r="C50" s="310"/>
      <c r="D50" s="310"/>
      <c r="E50" s="310"/>
      <c r="F50" s="310"/>
      <c r="G50" s="310"/>
      <c r="H50" s="310"/>
      <c r="I50" s="310"/>
      <c r="J50" s="310"/>
      <c r="K50" s="310"/>
      <c r="L50" s="310"/>
      <c r="M50" s="310"/>
      <c r="N50" s="310"/>
      <c r="O50" s="310"/>
      <c r="P50" s="310"/>
      <c r="Q50" s="310"/>
      <c r="R50" s="310"/>
      <c r="S50" s="309"/>
    </row>
    <row r="51" spans="1:19" s="121" customFormat="1" ht="5.0999999999999996" customHeight="1"/>
    <row r="52" spans="1:19" s="121" customFormat="1" ht="15" customHeight="1">
      <c r="A52" s="352" t="s">
        <v>62</v>
      </c>
      <c r="B52" s="351"/>
      <c r="C52" s="351"/>
      <c r="D52" s="351"/>
      <c r="E52" s="351"/>
      <c r="F52" s="351"/>
      <c r="G52" s="351"/>
      <c r="H52" s="351"/>
      <c r="I52" s="351"/>
      <c r="J52" s="351"/>
      <c r="K52" s="351"/>
      <c r="L52" s="351"/>
      <c r="M52" s="351"/>
      <c r="N52" s="351"/>
      <c r="O52" s="351"/>
      <c r="P52" s="351"/>
      <c r="Q52" s="351"/>
      <c r="R52" s="351"/>
      <c r="S52" s="350"/>
    </row>
    <row r="53" spans="1:19" s="121" customFormat="1" ht="6.75" customHeight="1">
      <c r="A53" s="349"/>
      <c r="B53" s="321"/>
      <c r="C53" s="321"/>
      <c r="D53" s="321"/>
      <c r="E53" s="321"/>
      <c r="F53" s="321"/>
      <c r="G53" s="321"/>
      <c r="H53" s="321"/>
      <c r="I53" s="321"/>
      <c r="J53" s="321"/>
      <c r="K53" s="321"/>
      <c r="L53" s="321"/>
      <c r="M53" s="321"/>
      <c r="N53" s="321"/>
      <c r="O53" s="321"/>
      <c r="P53" s="321"/>
      <c r="Q53" s="321"/>
      <c r="R53" s="321"/>
      <c r="S53" s="347"/>
    </row>
    <row r="54" spans="1:19" s="121" customFormat="1" ht="18" customHeight="1">
      <c r="A54" s="348" t="s">
        <v>6</v>
      </c>
      <c r="B54" s="321"/>
      <c r="C54" s="321"/>
      <c r="D54" s="321"/>
      <c r="E54" s="321"/>
      <c r="F54" s="321"/>
      <c r="G54" s="321"/>
      <c r="H54" s="321"/>
      <c r="I54" s="321"/>
      <c r="J54" s="321"/>
      <c r="K54" s="322" t="s">
        <v>8</v>
      </c>
      <c r="L54" s="321"/>
      <c r="M54" s="321"/>
      <c r="N54" s="321"/>
      <c r="O54" s="321"/>
      <c r="P54" s="321"/>
      <c r="Q54" s="321"/>
      <c r="R54" s="321"/>
      <c r="S54" s="347"/>
    </row>
    <row r="55" spans="1:19" s="121" customFormat="1" ht="18" customHeight="1">
      <c r="A55" s="346"/>
      <c r="B55" s="343" t="s">
        <v>63</v>
      </c>
      <c r="C55" s="342"/>
      <c r="D55" s="344"/>
      <c r="E55" s="343" t="s">
        <v>64</v>
      </c>
      <c r="F55" s="342"/>
      <c r="G55" s="342"/>
      <c r="H55" s="342"/>
      <c r="I55" s="344"/>
      <c r="J55" s="321"/>
      <c r="K55" s="345"/>
      <c r="L55" s="343" t="s">
        <v>63</v>
      </c>
      <c r="M55" s="342"/>
      <c r="N55" s="344"/>
      <c r="O55" s="343" t="s">
        <v>64</v>
      </c>
      <c r="P55" s="342"/>
      <c r="Q55" s="342"/>
      <c r="R55" s="342"/>
      <c r="S55" s="341"/>
    </row>
    <row r="56" spans="1:19" s="121" customFormat="1" ht="18" customHeight="1">
      <c r="A56" s="340" t="s">
        <v>65</v>
      </c>
      <c r="B56" s="336" t="s">
        <v>66</v>
      </c>
      <c r="C56" s="338"/>
      <c r="D56" s="337" t="s">
        <v>67</v>
      </c>
      <c r="E56" s="336" t="s">
        <v>66</v>
      </c>
      <c r="F56" s="335"/>
      <c r="G56" s="335"/>
      <c r="H56" s="334"/>
      <c r="I56" s="337" t="s">
        <v>67</v>
      </c>
      <c r="J56" s="321"/>
      <c r="K56" s="339" t="s">
        <v>65</v>
      </c>
      <c r="L56" s="336" t="s">
        <v>66</v>
      </c>
      <c r="M56" s="338"/>
      <c r="N56" s="337" t="s">
        <v>67</v>
      </c>
      <c r="O56" s="336" t="s">
        <v>66</v>
      </c>
      <c r="P56" s="335"/>
      <c r="Q56" s="335"/>
      <c r="R56" s="334"/>
      <c r="S56" s="333" t="s">
        <v>67</v>
      </c>
    </row>
    <row r="57" spans="1:19" s="121" customFormat="1" ht="18" customHeight="1">
      <c r="A57" s="332"/>
      <c r="B57" s="207" t="e">
        <f>DGET('11.dpC-adcB'!$A$106:$I$267,"celé",B93:B94)</f>
        <v>#NUM!</v>
      </c>
      <c r="C57" s="206"/>
      <c r="D57" s="330"/>
      <c r="E57" s="329" t="e">
        <f>DGET('11.dpC-adcB'!$A$106:$L$262,"celé",B95:B96)</f>
        <v>#NUM!</v>
      </c>
      <c r="F57" s="328"/>
      <c r="G57" s="328" t="e">
        <f>DGET('11.dpC-adcB'!$A$106:$L$262,"celé",G93:G94)</f>
        <v>#NUM!</v>
      </c>
      <c r="H57" s="327"/>
      <c r="I57" s="330"/>
      <c r="J57" s="321"/>
      <c r="K57" s="331"/>
      <c r="L57" s="207" t="e">
        <f>DGET('11.dpC-adcB'!$A$106:$L$262,"celé",L93:L94)</f>
        <v>#NUM!</v>
      </c>
      <c r="M57" s="206"/>
      <c r="N57" s="330"/>
      <c r="O57" s="329" t="e">
        <f>DGET('11.dpC-adcB'!$A$106:$L$262,"celé",L95:L96)</f>
        <v>#NUM!</v>
      </c>
      <c r="P57" s="328"/>
      <c r="Q57" s="328" t="e">
        <f>DGET('11.dpC-adcB'!$A$106:$L$262,"celé",Q92:Q93)</f>
        <v>#NUM!</v>
      </c>
      <c r="R57" s="327"/>
      <c r="S57" s="326"/>
    </row>
    <row r="58" spans="1:19" s="121" customFormat="1" ht="18" customHeight="1">
      <c r="A58" s="332"/>
      <c r="B58" s="207" t="e">
        <f>DGET('11.dpC-adcB'!$A$106:$L$262,"celé",B97:B98)</f>
        <v>#NUM!</v>
      </c>
      <c r="C58" s="206"/>
      <c r="D58" s="330"/>
      <c r="E58" s="329" t="e">
        <f>DGET('11.dpC-adcB'!$A$106:$L$262,"celé",B99:B100)</f>
        <v>#NUM!</v>
      </c>
      <c r="F58" s="328"/>
      <c r="G58" s="328" t="e">
        <f>DGET('11.dpC-adcB'!$A$106:$L$262,"celé",G94:G95)</f>
        <v>#NUM!</v>
      </c>
      <c r="H58" s="327"/>
      <c r="I58" s="330"/>
      <c r="J58" s="321"/>
      <c r="K58" s="331"/>
      <c r="L58" s="207" t="e">
        <f>DGET('11.dpC-adcB'!$A$106:$L$262,"celé",L97:L98)</f>
        <v>#NUM!</v>
      </c>
      <c r="M58" s="206"/>
      <c r="N58" s="330"/>
      <c r="O58" s="329" t="e">
        <f>DGET('11.dpC-adcB'!$A$106:$L$262,"celé",L99:L100)</f>
        <v>#NUM!</v>
      </c>
      <c r="P58" s="328"/>
      <c r="Q58" s="328" t="e">
        <f>DGET('11.dpC-adcB'!$A$106:$L$262,"celé",Q93:Q94)</f>
        <v>#NUM!</v>
      </c>
      <c r="R58" s="327"/>
      <c r="S58" s="326"/>
    </row>
    <row r="59" spans="1:19" s="121" customFormat="1" ht="11.25" customHeight="1">
      <c r="A59" s="325"/>
      <c r="B59" s="324"/>
      <c r="C59" s="324"/>
      <c r="D59" s="324"/>
      <c r="E59" s="324"/>
      <c r="F59" s="324"/>
      <c r="G59" s="324"/>
      <c r="H59" s="324"/>
      <c r="I59" s="324"/>
      <c r="J59" s="324"/>
      <c r="K59" s="324"/>
      <c r="L59" s="324"/>
      <c r="M59" s="324"/>
      <c r="N59" s="324"/>
      <c r="O59" s="324"/>
      <c r="P59" s="324"/>
      <c r="Q59" s="324"/>
      <c r="R59" s="324"/>
      <c r="S59" s="323"/>
    </row>
    <row r="60" spans="1:19" s="121" customFormat="1" ht="3.75" customHeight="1">
      <c r="A60" s="322"/>
      <c r="B60" s="321"/>
      <c r="C60" s="321"/>
      <c r="D60" s="321"/>
      <c r="E60" s="321"/>
      <c r="F60" s="321"/>
      <c r="G60" s="321"/>
      <c r="H60" s="321"/>
      <c r="I60" s="321"/>
      <c r="J60" s="321"/>
      <c r="K60" s="322"/>
      <c r="L60" s="321"/>
      <c r="M60" s="321"/>
      <c r="N60" s="321"/>
      <c r="O60" s="321"/>
      <c r="P60" s="321"/>
      <c r="Q60" s="321"/>
      <c r="R60" s="321"/>
      <c r="S60" s="321"/>
    </row>
    <row r="61" spans="1:19" s="121" customFormat="1" ht="19.5" customHeight="1">
      <c r="A61" s="320" t="s">
        <v>72</v>
      </c>
      <c r="B61" s="319"/>
      <c r="C61" s="319"/>
      <c r="D61" s="319"/>
      <c r="E61" s="319"/>
      <c r="F61" s="319"/>
      <c r="G61" s="319"/>
      <c r="H61" s="319"/>
      <c r="I61" s="319"/>
      <c r="J61" s="319"/>
      <c r="K61" s="319"/>
      <c r="L61" s="319"/>
      <c r="M61" s="319"/>
      <c r="N61" s="319"/>
      <c r="O61" s="319"/>
      <c r="P61" s="319"/>
      <c r="Q61" s="319"/>
      <c r="R61" s="319"/>
      <c r="S61" s="318"/>
    </row>
    <row r="62" spans="1:19" s="121" customFormat="1" ht="90" customHeight="1">
      <c r="A62" s="317"/>
      <c r="B62" s="316"/>
      <c r="C62" s="316"/>
      <c r="D62" s="316"/>
      <c r="E62" s="316"/>
      <c r="F62" s="316"/>
      <c r="G62" s="316"/>
      <c r="H62" s="316"/>
      <c r="I62" s="316"/>
      <c r="J62" s="316"/>
      <c r="K62" s="316"/>
      <c r="L62" s="316"/>
      <c r="M62" s="316"/>
      <c r="N62" s="316"/>
      <c r="O62" s="316"/>
      <c r="P62" s="316"/>
      <c r="Q62" s="316"/>
      <c r="R62" s="316"/>
      <c r="S62" s="315"/>
    </row>
    <row r="63" spans="1:19" s="121" customFormat="1" ht="5.0999999999999996" customHeight="1"/>
    <row r="64" spans="1:19" s="121" customFormat="1" ht="15" customHeight="1">
      <c r="A64" s="314" t="s">
        <v>73</v>
      </c>
      <c r="B64" s="313"/>
      <c r="C64" s="313"/>
      <c r="D64" s="313"/>
      <c r="E64" s="313"/>
      <c r="F64" s="313"/>
      <c r="G64" s="313"/>
      <c r="H64" s="313"/>
      <c r="I64" s="313"/>
      <c r="J64" s="313"/>
      <c r="K64" s="313"/>
      <c r="L64" s="313"/>
      <c r="M64" s="313"/>
      <c r="N64" s="313"/>
      <c r="O64" s="313"/>
      <c r="P64" s="313"/>
      <c r="Q64" s="313"/>
      <c r="R64" s="313"/>
      <c r="S64" s="312"/>
    </row>
    <row r="65" spans="1:27" ht="90" customHeight="1">
      <c r="A65" s="311"/>
      <c r="B65" s="310"/>
      <c r="C65" s="310"/>
      <c r="D65" s="310"/>
      <c r="E65" s="310"/>
      <c r="F65" s="310"/>
      <c r="G65" s="310"/>
      <c r="H65" s="310"/>
      <c r="I65" s="310"/>
      <c r="J65" s="310"/>
      <c r="K65" s="310"/>
      <c r="L65" s="310"/>
      <c r="M65" s="310"/>
      <c r="N65" s="310"/>
      <c r="O65" s="310"/>
      <c r="P65" s="310"/>
      <c r="Q65" s="310"/>
      <c r="R65" s="310"/>
      <c r="S65" s="309"/>
    </row>
    <row r="66" spans="1:27" ht="30" customHeight="1">
      <c r="A66" s="308" t="s">
        <v>385</v>
      </c>
      <c r="B66" s="308"/>
      <c r="C66" s="307"/>
      <c r="D66" s="307"/>
      <c r="E66" s="307"/>
      <c r="F66" s="307"/>
      <c r="G66" s="307"/>
      <c r="H66" s="307"/>
      <c r="I66" s="121"/>
      <c r="J66" s="121"/>
      <c r="K66" s="121"/>
      <c r="L66" s="121"/>
      <c r="M66" s="121"/>
      <c r="N66" s="121"/>
      <c r="O66" s="121"/>
      <c r="P66" s="121"/>
      <c r="V66" s="306"/>
      <c r="W66" s="306"/>
      <c r="X66" s="306"/>
      <c r="Y66" s="306"/>
      <c r="Z66" s="306"/>
      <c r="AA66" s="306"/>
    </row>
    <row r="67" spans="1:27" ht="30" customHeight="1">
      <c r="A67" s="305"/>
      <c r="B67" s="305"/>
      <c r="C67" s="304"/>
      <c r="D67" s="304"/>
      <c r="E67" s="304"/>
      <c r="F67" s="304"/>
      <c r="G67" s="304"/>
      <c r="H67" s="304"/>
      <c r="I67" s="121"/>
      <c r="J67" s="121"/>
      <c r="K67" s="121"/>
      <c r="L67" s="121"/>
      <c r="M67" s="121"/>
      <c r="N67" s="121"/>
      <c r="O67" s="121"/>
      <c r="P67" s="121"/>
      <c r="V67" s="142"/>
      <c r="W67" s="141"/>
      <c r="X67" s="141"/>
      <c r="Y67" s="141"/>
      <c r="Z67" s="141"/>
      <c r="AA67" s="141"/>
    </row>
    <row r="68" spans="1:27" ht="16.5">
      <c r="A68" s="303" t="s">
        <v>384</v>
      </c>
      <c r="B68" s="302"/>
      <c r="C68" s="302"/>
      <c r="D68" s="302"/>
      <c r="E68" s="302"/>
      <c r="F68" s="302"/>
      <c r="G68" s="302"/>
      <c r="H68" s="301"/>
      <c r="I68" s="300" t="s">
        <v>383</v>
      </c>
      <c r="J68" s="121"/>
      <c r="K68" s="287"/>
      <c r="L68" s="299"/>
      <c r="M68" s="299"/>
      <c r="N68" s="121"/>
      <c r="O68" s="123"/>
      <c r="P68" s="123"/>
      <c r="R68" s="123"/>
      <c r="S68" s="123"/>
      <c r="V68" s="131"/>
      <c r="W68" s="130"/>
      <c r="X68" s="129"/>
      <c r="Y68" s="128"/>
      <c r="Z68" s="127"/>
      <c r="AA68" s="126"/>
    </row>
    <row r="69" spans="1:27" ht="16.5">
      <c r="A69" s="298" t="s">
        <v>382</v>
      </c>
      <c r="B69" s="297"/>
      <c r="C69" s="297"/>
      <c r="D69" s="297"/>
      <c r="E69" s="297"/>
      <c r="F69" s="297"/>
      <c r="G69" s="297"/>
      <c r="H69" s="296"/>
      <c r="I69" s="295"/>
      <c r="J69" s="121"/>
      <c r="K69" s="294" t="s">
        <v>381</v>
      </c>
      <c r="L69" s="294" t="s">
        <v>380</v>
      </c>
      <c r="M69" s="278"/>
      <c r="N69" s="278"/>
      <c r="O69" s="278"/>
      <c r="P69" s="278"/>
      <c r="Q69" s="278"/>
      <c r="R69" s="123"/>
      <c r="S69" s="123"/>
      <c r="V69" s="131"/>
      <c r="W69" s="130"/>
      <c r="X69" s="129"/>
      <c r="Y69" s="128"/>
      <c r="Z69" s="127"/>
      <c r="AA69" s="126"/>
    </row>
    <row r="70" spans="1:27" ht="14.25">
      <c r="A70" s="293" t="s">
        <v>379</v>
      </c>
      <c r="B70" s="292" t="s">
        <v>378</v>
      </c>
      <c r="C70" s="292"/>
      <c r="D70" s="292" t="s">
        <v>66</v>
      </c>
      <c r="E70" s="292"/>
      <c r="F70" s="291" t="s">
        <v>377</v>
      </c>
      <c r="G70" s="291"/>
      <c r="H70" s="291"/>
      <c r="I70" s="290"/>
      <c r="J70" s="121"/>
      <c r="K70" s="289"/>
      <c r="L70" s="288">
        <v>606179306</v>
      </c>
      <c r="M70" s="287" t="s">
        <v>376</v>
      </c>
      <c r="N70" s="286"/>
      <c r="O70" s="123"/>
      <c r="P70" s="123"/>
      <c r="R70" s="123"/>
      <c r="S70" s="123"/>
      <c r="V70" s="131"/>
      <c r="W70" s="130"/>
      <c r="X70" s="129"/>
      <c r="Y70" s="128"/>
      <c r="Z70" s="127"/>
      <c r="AA70" s="126"/>
    </row>
    <row r="71" spans="1:27" ht="14.25">
      <c r="A71" s="285"/>
      <c r="B71" s="284" t="s">
        <v>375</v>
      </c>
      <c r="C71" s="283"/>
      <c r="D71" s="284" t="s">
        <v>145</v>
      </c>
      <c r="E71" s="283"/>
      <c r="F71" s="282">
        <v>44594</v>
      </c>
      <c r="G71" s="281"/>
      <c r="H71" s="280"/>
      <c r="I71" s="279" t="s">
        <v>374</v>
      </c>
      <c r="J71" s="121"/>
      <c r="K71" s="278"/>
      <c r="L71" s="144" t="s">
        <v>373</v>
      </c>
      <c r="M71" s="144"/>
      <c r="N71" s="144"/>
      <c r="O71" s="278"/>
      <c r="P71" s="278"/>
      <c r="Q71" s="277"/>
      <c r="R71" s="123"/>
      <c r="S71" s="123"/>
      <c r="V71" s="131"/>
      <c r="W71" s="130"/>
      <c r="X71" s="129"/>
      <c r="Y71" s="128"/>
      <c r="Z71" s="127"/>
      <c r="AA71" s="126"/>
    </row>
    <row r="72" spans="1:27" ht="14.25">
      <c r="A72" s="276"/>
      <c r="B72" s="275" t="s">
        <v>372</v>
      </c>
      <c r="C72" s="274"/>
      <c r="D72" s="275" t="s">
        <v>371</v>
      </c>
      <c r="E72" s="274"/>
      <c r="F72" s="273"/>
      <c r="G72" s="272"/>
      <c r="H72" s="271"/>
      <c r="I72" s="270"/>
      <c r="J72" s="121"/>
      <c r="K72" s="252" t="s">
        <v>370</v>
      </c>
      <c r="L72" s="251" t="s">
        <v>369</v>
      </c>
      <c r="M72" s="269" t="s">
        <v>368</v>
      </c>
      <c r="N72" s="248"/>
      <c r="O72" s="249"/>
      <c r="P72" s="249"/>
      <c r="Q72" s="248"/>
      <c r="R72" s="123"/>
      <c r="S72" s="123"/>
      <c r="V72" s="131"/>
      <c r="W72" s="130"/>
      <c r="X72" s="129"/>
      <c r="Y72" s="128"/>
      <c r="Z72" s="127"/>
      <c r="AA72" s="126"/>
    </row>
    <row r="73" spans="1:27" ht="15" customHeight="1">
      <c r="A73" s="247"/>
      <c r="B73" s="239"/>
      <c r="C73" s="238"/>
      <c r="D73" s="239"/>
      <c r="E73" s="238"/>
      <c r="F73" s="246"/>
      <c r="G73" s="236"/>
      <c r="H73" s="235"/>
      <c r="I73" s="268"/>
      <c r="J73" s="121"/>
      <c r="K73" s="245" t="s">
        <v>367</v>
      </c>
      <c r="L73" s="244" t="s">
        <v>366</v>
      </c>
      <c r="M73" s="243" t="s">
        <v>365</v>
      </c>
      <c r="N73" s="241"/>
      <c r="O73" s="242"/>
      <c r="P73" s="242"/>
      <c r="Q73" s="241"/>
      <c r="R73" s="123"/>
      <c r="S73" s="123"/>
      <c r="V73" s="131"/>
      <c r="W73" s="130"/>
      <c r="X73" s="129"/>
      <c r="Y73" s="128"/>
      <c r="Z73" s="127"/>
      <c r="AA73" s="126"/>
    </row>
    <row r="74" spans="1:27" ht="15" customHeight="1">
      <c r="A74" s="247"/>
      <c r="B74" s="239"/>
      <c r="C74" s="238"/>
      <c r="D74" s="239"/>
      <c r="E74" s="238"/>
      <c r="F74" s="246"/>
      <c r="G74" s="236"/>
      <c r="H74" s="235"/>
      <c r="I74" s="234"/>
      <c r="J74" s="121"/>
      <c r="K74" s="252" t="s">
        <v>364</v>
      </c>
      <c r="L74" s="251" t="s">
        <v>363</v>
      </c>
      <c r="M74" s="250" t="s">
        <v>362</v>
      </c>
      <c r="N74" s="248"/>
      <c r="O74" s="249"/>
      <c r="P74" s="249"/>
      <c r="Q74" s="248"/>
      <c r="R74" s="123"/>
      <c r="S74" s="123"/>
      <c r="V74" s="131"/>
      <c r="W74" s="130"/>
      <c r="X74" s="129"/>
      <c r="Y74" s="128"/>
      <c r="Z74" s="127"/>
      <c r="AA74" s="126"/>
    </row>
    <row r="75" spans="1:27" ht="15" customHeight="1">
      <c r="A75" s="247"/>
      <c r="B75" s="239"/>
      <c r="C75" s="238"/>
      <c r="D75" s="239"/>
      <c r="E75" s="238"/>
      <c r="F75" s="246"/>
      <c r="G75" s="236"/>
      <c r="H75" s="235"/>
      <c r="I75" s="234"/>
      <c r="J75" s="121"/>
      <c r="K75" s="245" t="s">
        <v>361</v>
      </c>
      <c r="L75" s="244" t="s">
        <v>360</v>
      </c>
      <c r="M75" s="243" t="s">
        <v>359</v>
      </c>
      <c r="N75" s="241"/>
      <c r="O75" s="242"/>
      <c r="P75" s="242"/>
      <c r="Q75" s="241"/>
      <c r="R75" s="123"/>
      <c r="S75" s="123"/>
      <c r="V75" s="131"/>
      <c r="W75" s="130"/>
      <c r="X75" s="129"/>
      <c r="Y75" s="128"/>
      <c r="Z75" s="127"/>
      <c r="AA75" s="126"/>
    </row>
    <row r="76" spans="1:27" ht="15" customHeight="1">
      <c r="A76" s="247"/>
      <c r="B76" s="239"/>
      <c r="C76" s="238"/>
      <c r="D76" s="239"/>
      <c r="E76" s="238"/>
      <c r="F76" s="246"/>
      <c r="G76" s="236"/>
      <c r="H76" s="235"/>
      <c r="I76" s="234"/>
      <c r="J76" s="121"/>
      <c r="K76" s="252" t="s">
        <v>358</v>
      </c>
      <c r="L76" s="251" t="s">
        <v>357</v>
      </c>
      <c r="M76" s="250" t="s">
        <v>356</v>
      </c>
      <c r="N76" s="248"/>
      <c r="O76" s="249"/>
      <c r="P76" s="249"/>
      <c r="Q76" s="248"/>
      <c r="R76" s="123"/>
      <c r="S76" s="123"/>
      <c r="V76" s="131"/>
      <c r="W76" s="130"/>
      <c r="X76" s="129"/>
      <c r="Y76" s="128"/>
      <c r="Z76" s="127"/>
      <c r="AA76" s="126"/>
    </row>
    <row r="77" spans="1:27" ht="15" customHeight="1">
      <c r="A77" s="247"/>
      <c r="B77" s="239"/>
      <c r="C77" s="238"/>
      <c r="D77" s="239"/>
      <c r="E77" s="238"/>
      <c r="F77" s="246"/>
      <c r="G77" s="236"/>
      <c r="H77" s="235"/>
      <c r="I77" s="234"/>
      <c r="J77" s="121"/>
      <c r="K77" s="245" t="s">
        <v>355</v>
      </c>
      <c r="L77" s="244" t="s">
        <v>354</v>
      </c>
      <c r="M77" s="243" t="s">
        <v>353</v>
      </c>
      <c r="N77" s="241"/>
      <c r="O77" s="242"/>
      <c r="P77" s="242"/>
      <c r="Q77" s="241"/>
      <c r="R77" s="123"/>
      <c r="S77" s="123"/>
      <c r="V77" s="131"/>
      <c r="W77" s="130"/>
      <c r="X77" s="129"/>
      <c r="Y77" s="128"/>
      <c r="Z77" s="127"/>
      <c r="AA77" s="126"/>
    </row>
    <row r="78" spans="1:27" ht="15" customHeight="1">
      <c r="A78" s="247"/>
      <c r="B78" s="239"/>
      <c r="C78" s="238"/>
      <c r="D78" s="239"/>
      <c r="E78" s="238"/>
      <c r="F78" s="246"/>
      <c r="G78" s="236"/>
      <c r="H78" s="235"/>
      <c r="I78" s="234"/>
      <c r="J78" s="121"/>
      <c r="K78" s="252" t="s">
        <v>352</v>
      </c>
      <c r="L78" s="251" t="s">
        <v>351</v>
      </c>
      <c r="M78" s="250" t="s">
        <v>350</v>
      </c>
      <c r="N78" s="248"/>
      <c r="O78" s="249"/>
      <c r="P78" s="249"/>
      <c r="Q78" s="248"/>
      <c r="R78" s="123"/>
      <c r="S78" s="123"/>
      <c r="V78" s="131"/>
      <c r="W78" s="130"/>
      <c r="X78" s="129"/>
      <c r="Y78" s="128"/>
      <c r="Z78" s="127"/>
      <c r="AA78" s="126"/>
    </row>
    <row r="79" spans="1:27" ht="15" customHeight="1">
      <c r="A79" s="247"/>
      <c r="B79" s="239"/>
      <c r="C79" s="238"/>
      <c r="D79" s="239"/>
      <c r="E79" s="238"/>
      <c r="F79" s="246"/>
      <c r="G79" s="236"/>
      <c r="H79" s="235"/>
      <c r="I79" s="267"/>
      <c r="J79" s="121"/>
      <c r="K79" s="245" t="s">
        <v>349</v>
      </c>
      <c r="L79" s="244" t="s">
        <v>348</v>
      </c>
      <c r="M79" s="243" t="s">
        <v>347</v>
      </c>
      <c r="N79" s="241"/>
      <c r="O79" s="242"/>
      <c r="P79" s="242"/>
      <c r="Q79" s="241"/>
      <c r="R79" s="123"/>
      <c r="S79" s="123"/>
      <c r="V79" s="131"/>
      <c r="W79" s="130"/>
      <c r="X79" s="129"/>
      <c r="Y79" s="128"/>
      <c r="Z79" s="127"/>
      <c r="AA79" s="126"/>
    </row>
    <row r="80" spans="1:27" ht="15" customHeight="1">
      <c r="A80" s="247"/>
      <c r="B80" s="239"/>
      <c r="C80" s="238"/>
      <c r="D80" s="239"/>
      <c r="E80" s="238"/>
      <c r="F80" s="246"/>
      <c r="G80" s="236"/>
      <c r="H80" s="235"/>
      <c r="I80" s="234"/>
      <c r="J80" s="121"/>
      <c r="K80" s="252" t="s">
        <v>346</v>
      </c>
      <c r="L80" s="251" t="s">
        <v>345</v>
      </c>
      <c r="M80" s="250" t="s">
        <v>344</v>
      </c>
      <c r="N80" s="248"/>
      <c r="O80" s="249"/>
      <c r="P80" s="249"/>
      <c r="Q80" s="248"/>
      <c r="R80" s="123"/>
      <c r="S80" s="123"/>
      <c r="V80" s="131"/>
      <c r="W80" s="130"/>
      <c r="X80" s="129"/>
      <c r="Y80" s="128"/>
      <c r="Z80" s="127"/>
      <c r="AA80" s="126"/>
    </row>
    <row r="81" spans="1:27" ht="15" customHeight="1">
      <c r="A81" s="247"/>
      <c r="B81" s="266"/>
      <c r="C81" s="265"/>
      <c r="D81" s="266"/>
      <c r="E81" s="265"/>
      <c r="F81" s="264"/>
      <c r="G81" s="263"/>
      <c r="H81" s="262"/>
      <c r="I81" s="234"/>
      <c r="J81" s="121"/>
      <c r="K81" s="245" t="s">
        <v>343</v>
      </c>
      <c r="L81" s="244" t="s">
        <v>342</v>
      </c>
      <c r="M81" s="243" t="s">
        <v>341</v>
      </c>
      <c r="N81" s="241"/>
      <c r="O81" s="242"/>
      <c r="P81" s="242"/>
      <c r="Q81" s="241"/>
      <c r="R81" s="123"/>
      <c r="S81" s="123"/>
      <c r="V81" s="131"/>
      <c r="W81" s="130"/>
      <c r="X81" s="129"/>
      <c r="Y81" s="128"/>
      <c r="Z81" s="127"/>
      <c r="AA81" s="126"/>
    </row>
    <row r="82" spans="1:27" ht="15" customHeight="1">
      <c r="A82" s="247"/>
      <c r="B82" s="239"/>
      <c r="C82" s="238"/>
      <c r="D82" s="239"/>
      <c r="E82" s="238"/>
      <c r="F82" s="246"/>
      <c r="G82" s="236"/>
      <c r="H82" s="235"/>
      <c r="I82" s="234"/>
      <c r="J82" s="121"/>
      <c r="K82" s="259" t="s">
        <v>340</v>
      </c>
      <c r="L82" s="261" t="s">
        <v>339</v>
      </c>
      <c r="M82" s="260" t="s">
        <v>338</v>
      </c>
      <c r="N82" s="253"/>
      <c r="O82" s="254"/>
      <c r="P82" s="254"/>
      <c r="Q82" s="253"/>
      <c r="R82" s="123"/>
      <c r="S82" s="123"/>
      <c r="V82" s="131"/>
      <c r="W82" s="130"/>
      <c r="X82" s="129"/>
      <c r="Y82" s="128"/>
      <c r="Z82" s="127"/>
      <c r="AA82" s="126"/>
    </row>
    <row r="83" spans="1:27" ht="15" customHeight="1">
      <c r="A83" s="247"/>
      <c r="B83" s="239"/>
      <c r="C83" s="238"/>
      <c r="D83" s="239"/>
      <c r="E83" s="238"/>
      <c r="F83" s="246"/>
      <c r="G83" s="236"/>
      <c r="H83" s="235"/>
      <c r="I83" s="234"/>
      <c r="J83" s="121"/>
      <c r="K83" s="259"/>
      <c r="L83" s="258" t="s">
        <v>337</v>
      </c>
      <c r="M83" s="257" t="s">
        <v>336</v>
      </c>
      <c r="N83" s="256"/>
      <c r="O83" s="255"/>
      <c r="P83" s="254"/>
      <c r="Q83" s="253"/>
      <c r="R83" s="123"/>
      <c r="S83" s="123"/>
      <c r="V83" s="131"/>
      <c r="W83" s="130"/>
      <c r="X83" s="129"/>
      <c r="Y83" s="128"/>
      <c r="Z83" s="127"/>
      <c r="AA83" s="126"/>
    </row>
    <row r="84" spans="1:27" ht="15" customHeight="1">
      <c r="A84" s="247"/>
      <c r="B84" s="239"/>
      <c r="C84" s="238"/>
      <c r="D84" s="239"/>
      <c r="E84" s="238"/>
      <c r="F84" s="246"/>
      <c r="G84" s="236"/>
      <c r="H84" s="235"/>
      <c r="I84" s="234"/>
      <c r="J84" s="121"/>
      <c r="K84" s="245" t="s">
        <v>335</v>
      </c>
      <c r="L84" s="244" t="s">
        <v>334</v>
      </c>
      <c r="M84" s="243" t="s">
        <v>333</v>
      </c>
      <c r="N84" s="241"/>
      <c r="O84" s="242"/>
      <c r="P84" s="242"/>
      <c r="Q84" s="241"/>
      <c r="R84" s="123"/>
      <c r="S84" s="123"/>
      <c r="V84" s="131"/>
      <c r="W84" s="130"/>
      <c r="X84" s="129"/>
      <c r="Y84" s="128"/>
      <c r="Z84" s="127"/>
      <c r="AA84" s="126"/>
    </row>
    <row r="85" spans="1:27" ht="15" customHeight="1">
      <c r="A85" s="247"/>
      <c r="B85" s="239"/>
      <c r="C85" s="238"/>
      <c r="D85" s="239"/>
      <c r="E85" s="238"/>
      <c r="F85" s="237"/>
      <c r="G85" s="236"/>
      <c r="H85" s="235"/>
      <c r="I85" s="234"/>
      <c r="J85" s="121"/>
      <c r="K85" s="252" t="s">
        <v>332</v>
      </c>
      <c r="L85" s="251" t="s">
        <v>331</v>
      </c>
      <c r="M85" s="250" t="s">
        <v>330</v>
      </c>
      <c r="N85" s="248"/>
      <c r="O85" s="249"/>
      <c r="P85" s="249"/>
      <c r="Q85" s="248"/>
      <c r="R85" s="123"/>
      <c r="S85" s="123"/>
      <c r="V85" s="131"/>
      <c r="W85" s="130"/>
      <c r="X85" s="129"/>
      <c r="Y85" s="128"/>
      <c r="Z85" s="127"/>
      <c r="AA85" s="126"/>
    </row>
    <row r="86" spans="1:27" ht="15" customHeight="1">
      <c r="A86" s="247"/>
      <c r="B86" s="239"/>
      <c r="C86" s="238"/>
      <c r="D86" s="239"/>
      <c r="E86" s="238"/>
      <c r="F86" s="246"/>
      <c r="G86" s="236"/>
      <c r="H86" s="235"/>
      <c r="I86" s="234"/>
      <c r="J86" s="121"/>
      <c r="K86" s="245" t="s">
        <v>329</v>
      </c>
      <c r="L86" s="244" t="s">
        <v>328</v>
      </c>
      <c r="M86" s="243" t="s">
        <v>327</v>
      </c>
      <c r="N86" s="241"/>
      <c r="O86" s="242"/>
      <c r="P86" s="242"/>
      <c r="Q86" s="241"/>
      <c r="R86" s="123"/>
      <c r="S86" s="123"/>
      <c r="V86" s="131"/>
      <c r="W86" s="130"/>
      <c r="X86" s="129"/>
      <c r="Y86" s="128"/>
      <c r="Z86" s="127"/>
      <c r="AA86" s="126"/>
    </row>
    <row r="87" spans="1:27" ht="15" customHeight="1">
      <c r="A87" s="240"/>
      <c r="B87" s="239"/>
      <c r="C87" s="238"/>
      <c r="D87" s="239"/>
      <c r="E87" s="238"/>
      <c r="F87" s="237"/>
      <c r="G87" s="236"/>
      <c r="H87" s="235"/>
      <c r="I87" s="234"/>
      <c r="J87" s="121"/>
      <c r="K87" s="226"/>
      <c r="L87" s="225"/>
      <c r="M87" s="224"/>
      <c r="N87" s="222"/>
      <c r="O87" s="223"/>
      <c r="P87" s="223"/>
      <c r="Q87" s="222"/>
      <c r="R87" s="123"/>
      <c r="S87" s="123"/>
      <c r="V87" s="131"/>
      <c r="W87" s="130"/>
      <c r="X87" s="129"/>
      <c r="Y87" s="128"/>
      <c r="Z87" s="127"/>
      <c r="AA87" s="126"/>
    </row>
    <row r="88" spans="1:27" ht="15" customHeight="1">
      <c r="A88" s="233"/>
      <c r="B88" s="232"/>
      <c r="C88" s="231"/>
      <c r="D88" s="232"/>
      <c r="E88" s="231"/>
      <c r="F88" s="230"/>
      <c r="G88" s="229"/>
      <c r="H88" s="228"/>
      <c r="I88" s="227"/>
      <c r="J88" s="121"/>
      <c r="K88" s="226"/>
      <c r="L88" s="225"/>
      <c r="M88" s="224"/>
      <c r="N88" s="222"/>
      <c r="O88" s="223"/>
      <c r="P88" s="223"/>
      <c r="Q88" s="222"/>
      <c r="R88" s="123"/>
      <c r="S88" s="123"/>
      <c r="V88" s="131"/>
      <c r="W88" s="130"/>
      <c r="X88" s="129"/>
      <c r="Y88" s="128"/>
      <c r="Z88" s="127"/>
      <c r="AA88" s="126"/>
    </row>
    <row r="89" spans="1:27">
      <c r="A89" s="121"/>
      <c r="B89" s="121"/>
      <c r="C89" s="121"/>
      <c r="D89" s="121"/>
      <c r="E89" s="121"/>
      <c r="F89" s="121"/>
      <c r="G89" s="121"/>
      <c r="H89" s="121"/>
      <c r="I89" s="121"/>
      <c r="J89" s="121"/>
      <c r="K89" s="123"/>
      <c r="L89" s="121"/>
      <c r="M89" s="121"/>
      <c r="N89" s="121"/>
      <c r="O89" s="123"/>
      <c r="P89" s="123"/>
      <c r="R89" s="123"/>
      <c r="S89" s="123"/>
      <c r="V89" s="131"/>
      <c r="W89" s="130"/>
      <c r="X89" s="129"/>
      <c r="Y89" s="128"/>
      <c r="Z89" s="127"/>
      <c r="AA89" s="126"/>
    </row>
    <row r="90" spans="1:27" hidden="1">
      <c r="A90" s="121"/>
      <c r="B90" s="121"/>
      <c r="C90" s="121"/>
      <c r="D90" s="121"/>
      <c r="E90" s="121"/>
      <c r="F90" s="121"/>
      <c r="G90" s="121"/>
      <c r="H90" s="121"/>
      <c r="I90" s="121"/>
      <c r="J90" s="121"/>
      <c r="K90" s="123"/>
      <c r="L90" s="121"/>
      <c r="M90" s="121"/>
      <c r="N90" s="209"/>
      <c r="O90" s="209"/>
      <c r="P90" s="123"/>
      <c r="R90" s="123"/>
      <c r="S90" s="123"/>
      <c r="V90" s="131"/>
      <c r="W90" s="130"/>
      <c r="X90" s="129"/>
      <c r="Y90" s="127"/>
      <c r="Z90" s="127"/>
      <c r="AA90" s="126"/>
    </row>
    <row r="91" spans="1:27" hidden="1">
      <c r="A91" s="221" t="s">
        <v>326</v>
      </c>
      <c r="B91" s="121"/>
      <c r="C91" s="121"/>
      <c r="D91" s="121"/>
      <c r="E91" s="121"/>
      <c r="F91" s="121"/>
      <c r="G91" s="121"/>
      <c r="H91" s="121"/>
      <c r="I91" s="209"/>
      <c r="J91" s="209"/>
      <c r="K91" s="221" t="s">
        <v>326</v>
      </c>
      <c r="L91" s="121"/>
      <c r="M91" s="209"/>
      <c r="N91" s="209"/>
      <c r="O91" s="209"/>
      <c r="P91" s="123"/>
      <c r="R91" s="123"/>
      <c r="S91" s="123"/>
      <c r="V91" s="131"/>
      <c r="W91" s="130"/>
      <c r="X91" s="129"/>
      <c r="Y91" s="127"/>
      <c r="Z91" s="127"/>
      <c r="AA91" s="126"/>
    </row>
    <row r="92" spans="1:27" hidden="1">
      <c r="A92" s="211" t="s">
        <v>324</v>
      </c>
      <c r="B92" s="220" t="s">
        <v>325</v>
      </c>
      <c r="C92" s="121"/>
      <c r="D92" s="121"/>
      <c r="E92" s="121"/>
      <c r="F92" s="121"/>
      <c r="G92" s="121"/>
      <c r="H92" s="121"/>
      <c r="I92" s="209"/>
      <c r="J92" s="209"/>
      <c r="K92" s="211" t="s">
        <v>324</v>
      </c>
      <c r="L92" s="220" t="s">
        <v>325</v>
      </c>
      <c r="M92" s="209"/>
      <c r="N92" s="209"/>
      <c r="O92" s="209"/>
      <c r="P92" s="208"/>
      <c r="R92" s="123"/>
      <c r="S92" s="123"/>
      <c r="V92" s="131"/>
      <c r="W92" s="130"/>
      <c r="X92" s="129"/>
      <c r="Y92" s="219"/>
      <c r="Z92" s="127"/>
      <c r="AA92" s="126"/>
    </row>
    <row r="93" spans="1:27" ht="15.75" hidden="1" customHeight="1">
      <c r="A93" s="210">
        <f>A12</f>
        <v>14500</v>
      </c>
      <c r="B93" s="217" t="s">
        <v>324</v>
      </c>
      <c r="C93" s="121"/>
      <c r="D93" s="121"/>
      <c r="E93" s="121"/>
      <c r="F93" s="121"/>
      <c r="G93" s="121"/>
      <c r="H93" s="121"/>
      <c r="I93" s="209"/>
      <c r="J93" s="209"/>
      <c r="K93" s="210">
        <f>K12</f>
        <v>13562</v>
      </c>
      <c r="L93" s="217" t="s">
        <v>324</v>
      </c>
      <c r="M93" s="209"/>
      <c r="N93" s="209"/>
      <c r="O93" s="209"/>
      <c r="P93" s="208" t="s">
        <v>78</v>
      </c>
      <c r="R93" s="123"/>
      <c r="S93" s="123"/>
      <c r="V93" s="131"/>
      <c r="W93" s="130"/>
      <c r="X93" s="129"/>
      <c r="Y93" s="128"/>
      <c r="Z93" s="127"/>
      <c r="AA93" s="126"/>
    </row>
    <row r="94" spans="1:27" ht="15.75" hidden="1" customHeight="1">
      <c r="A94" s="211" t="s">
        <v>324</v>
      </c>
      <c r="B94" s="218">
        <f>D57</f>
        <v>0</v>
      </c>
      <c r="C94" s="121"/>
      <c r="D94" s="121"/>
      <c r="E94" s="121"/>
      <c r="F94" s="121"/>
      <c r="G94" s="121"/>
      <c r="H94" s="121"/>
      <c r="I94" s="209"/>
      <c r="J94" s="209"/>
      <c r="K94" s="211" t="s">
        <v>324</v>
      </c>
      <c r="L94" s="215">
        <f>N57</f>
        <v>0</v>
      </c>
      <c r="M94" s="209"/>
      <c r="N94" s="209"/>
      <c r="O94" s="209"/>
      <c r="P94" s="208" t="s">
        <v>3</v>
      </c>
      <c r="R94" s="123"/>
      <c r="S94" s="123"/>
      <c r="V94" s="131"/>
      <c r="W94" s="130"/>
      <c r="X94" s="129"/>
      <c r="Y94" s="128"/>
      <c r="Z94" s="127"/>
      <c r="AA94" s="126"/>
    </row>
    <row r="95" spans="1:27" ht="15.75" hidden="1" customHeight="1">
      <c r="A95" s="210">
        <f>A17</f>
        <v>782</v>
      </c>
      <c r="B95" s="214" t="s">
        <v>324</v>
      </c>
      <c r="I95" s="209"/>
      <c r="J95" s="209"/>
      <c r="K95" s="210">
        <f>K17</f>
        <v>23739</v>
      </c>
      <c r="L95" s="214" t="s">
        <v>324</v>
      </c>
      <c r="M95" s="209"/>
      <c r="N95" s="209"/>
      <c r="O95" s="209"/>
      <c r="P95" s="208" t="s">
        <v>86</v>
      </c>
      <c r="R95" s="123"/>
      <c r="S95" s="190"/>
      <c r="V95" s="131"/>
      <c r="W95" s="130"/>
      <c r="X95" s="129"/>
      <c r="Y95" s="128"/>
      <c r="Z95" s="127"/>
      <c r="AA95" s="126"/>
    </row>
    <row r="96" spans="1:27" ht="15.75" hidden="1" customHeight="1">
      <c r="A96" s="211" t="s">
        <v>324</v>
      </c>
      <c r="B96" s="213">
        <f>I57</f>
        <v>0</v>
      </c>
      <c r="I96" s="209"/>
      <c r="J96" s="209"/>
      <c r="K96" s="211" t="s">
        <v>324</v>
      </c>
      <c r="L96" s="212">
        <f>S57</f>
        <v>0</v>
      </c>
      <c r="M96" s="209"/>
      <c r="N96" s="209"/>
      <c r="O96" s="209"/>
      <c r="P96" s="208" t="s">
        <v>82</v>
      </c>
      <c r="R96" s="123"/>
      <c r="S96" s="190"/>
      <c r="V96" s="131"/>
      <c r="W96" s="130"/>
      <c r="X96" s="129"/>
      <c r="Y96" s="128"/>
      <c r="Z96" s="127"/>
      <c r="AA96" s="126"/>
    </row>
    <row r="97" spans="1:27" ht="15.75" hidden="1" customHeight="1">
      <c r="A97" s="210">
        <f>A22</f>
        <v>14518</v>
      </c>
      <c r="B97" s="217" t="s">
        <v>324</v>
      </c>
      <c r="I97" s="209"/>
      <c r="J97" s="209"/>
      <c r="K97" s="210">
        <f>K22</f>
        <v>13363</v>
      </c>
      <c r="L97" s="217" t="s">
        <v>324</v>
      </c>
      <c r="M97" s="209"/>
      <c r="N97" s="209"/>
      <c r="O97" s="209"/>
      <c r="P97" s="208" t="s">
        <v>111</v>
      </c>
      <c r="R97" s="123"/>
      <c r="V97" s="189"/>
      <c r="W97" s="130"/>
      <c r="X97" s="129"/>
      <c r="Y97" s="127"/>
      <c r="Z97" s="189"/>
    </row>
    <row r="98" spans="1:27" ht="15.75" hidden="1" customHeight="1">
      <c r="A98" s="211" t="s">
        <v>324</v>
      </c>
      <c r="B98" s="216">
        <f>D58</f>
        <v>0</v>
      </c>
      <c r="I98" s="209"/>
      <c r="J98" s="209"/>
      <c r="K98" s="211" t="s">
        <v>324</v>
      </c>
      <c r="L98" s="215">
        <f>N58</f>
        <v>0</v>
      </c>
      <c r="M98" s="209"/>
      <c r="N98" s="209"/>
      <c r="O98" s="209"/>
      <c r="P98" s="208" t="s">
        <v>94</v>
      </c>
      <c r="R98" s="123"/>
      <c r="V98" s="189"/>
      <c r="W98" s="130"/>
      <c r="X98" s="129"/>
      <c r="Y98" s="127"/>
      <c r="Z98" s="189"/>
    </row>
    <row r="99" spans="1:27" ht="15.75" hidden="1" customHeight="1">
      <c r="A99" s="210">
        <f>A27</f>
        <v>14372</v>
      </c>
      <c r="B99" s="214" t="s">
        <v>324</v>
      </c>
      <c r="I99" s="209"/>
      <c r="J99" s="209"/>
      <c r="K99" s="210">
        <f>K27</f>
        <v>15064</v>
      </c>
      <c r="L99" s="214" t="s">
        <v>324</v>
      </c>
      <c r="M99" s="209"/>
      <c r="N99" s="209"/>
      <c r="O99" s="209"/>
      <c r="P99" s="208" t="s">
        <v>91</v>
      </c>
      <c r="R99" s="123"/>
      <c r="V99" s="189"/>
      <c r="W99" s="130"/>
      <c r="X99" s="129"/>
      <c r="Y99" s="127"/>
      <c r="Z99" s="189"/>
    </row>
    <row r="100" spans="1:27" ht="15.75" hidden="1" customHeight="1">
      <c r="A100" s="211" t="s">
        <v>324</v>
      </c>
      <c r="B100" s="213">
        <f>I58</f>
        <v>0</v>
      </c>
      <c r="I100" s="209"/>
      <c r="J100" s="209"/>
      <c r="K100" s="211" t="s">
        <v>324</v>
      </c>
      <c r="L100" s="212">
        <f>S58</f>
        <v>0</v>
      </c>
      <c r="M100" s="209"/>
      <c r="N100" s="209"/>
      <c r="O100" s="209"/>
      <c r="P100" s="208" t="s">
        <v>104</v>
      </c>
      <c r="R100" s="123"/>
      <c r="V100" s="189"/>
      <c r="W100" s="130"/>
      <c r="X100" s="129"/>
      <c r="Y100" s="127"/>
      <c r="Z100" s="189"/>
    </row>
    <row r="101" spans="1:27" ht="15.75" hidden="1" customHeight="1">
      <c r="A101" s="210">
        <f>A32</f>
        <v>10073</v>
      </c>
      <c r="I101" s="209"/>
      <c r="J101" s="209"/>
      <c r="K101" s="210">
        <f>K32</f>
        <v>19554</v>
      </c>
      <c r="L101" s="209"/>
      <c r="M101" s="209"/>
      <c r="N101" s="209"/>
      <c r="O101" s="209"/>
      <c r="P101" s="208" t="s">
        <v>114</v>
      </c>
      <c r="R101" s="123"/>
      <c r="V101" s="189"/>
      <c r="W101" s="130"/>
      <c r="X101" s="129"/>
      <c r="Y101" s="127"/>
      <c r="Z101" s="189"/>
    </row>
    <row r="102" spans="1:27" ht="15.75" hidden="1" customHeight="1">
      <c r="A102" s="211" t="s">
        <v>324</v>
      </c>
      <c r="I102" s="209"/>
      <c r="J102" s="209"/>
      <c r="K102" s="211" t="s">
        <v>324</v>
      </c>
      <c r="L102" s="209"/>
      <c r="M102" s="209"/>
      <c r="N102" s="209"/>
      <c r="O102" s="209"/>
      <c r="P102" s="208" t="s">
        <v>107</v>
      </c>
      <c r="R102" s="123"/>
      <c r="V102" s="189"/>
      <c r="W102" s="130"/>
      <c r="X102" s="129"/>
      <c r="Y102" s="127"/>
      <c r="Z102" s="189"/>
    </row>
    <row r="103" spans="1:27" ht="15.75" hidden="1" customHeight="1">
      <c r="A103" s="210">
        <f>A37</f>
        <v>14519</v>
      </c>
      <c r="I103" s="209"/>
      <c r="J103" s="209"/>
      <c r="K103" s="210">
        <f>K37</f>
        <v>16602</v>
      </c>
      <c r="L103" s="209"/>
      <c r="M103" s="209"/>
      <c r="N103" s="149"/>
      <c r="O103" s="121"/>
      <c r="P103" s="208" t="s">
        <v>99</v>
      </c>
      <c r="R103" s="123"/>
      <c r="V103" s="189"/>
      <c r="W103" s="130"/>
      <c r="X103" s="129"/>
      <c r="Y103" s="127"/>
      <c r="Z103" s="189"/>
    </row>
    <row r="104" spans="1:27" ht="14.25" hidden="1" customHeight="1">
      <c r="A104" s="204"/>
      <c r="B104" s="207" t="e">
        <f>DGET('11.dpC-adcB'!$A$106:$L$262,"celé",B93:C94)</f>
        <v>#NUM!</v>
      </c>
      <c r="C104" s="206"/>
      <c r="I104" s="203"/>
      <c r="J104" s="203"/>
      <c r="K104" s="203"/>
      <c r="L104" s="203"/>
      <c r="M104" s="149"/>
      <c r="N104" s="149"/>
      <c r="O104" s="121"/>
      <c r="P104" s="205"/>
      <c r="R104" s="123"/>
      <c r="V104" s="189"/>
      <c r="W104" s="130"/>
      <c r="X104" s="129"/>
      <c r="Y104" s="127"/>
      <c r="Z104" s="189"/>
    </row>
    <row r="105" spans="1:27" ht="14.25" hidden="1" customHeight="1">
      <c r="A105" s="204"/>
      <c r="I105" s="203"/>
      <c r="J105" s="203"/>
      <c r="K105" s="203"/>
      <c r="L105" s="203"/>
      <c r="M105" s="149"/>
      <c r="N105" s="121"/>
      <c r="O105" s="121"/>
      <c r="P105" s="202"/>
      <c r="R105" s="123"/>
      <c r="V105" s="189"/>
      <c r="W105" s="130"/>
      <c r="X105" s="129"/>
      <c r="Y105" s="127"/>
      <c r="Z105" s="189"/>
    </row>
    <row r="106" spans="1:27" ht="14.25" hidden="1" customHeight="1" thickBot="1">
      <c r="A106" s="201" t="s">
        <v>324</v>
      </c>
      <c r="B106" s="200" t="s">
        <v>323</v>
      </c>
      <c r="C106" s="200"/>
      <c r="D106" s="199" t="s">
        <v>322</v>
      </c>
      <c r="E106" s="199"/>
      <c r="F106" s="198"/>
      <c r="G106" s="197" t="s">
        <v>321</v>
      </c>
      <c r="H106" s="197"/>
      <c r="I106" s="197"/>
      <c r="J106" s="197"/>
      <c r="K106" s="158"/>
      <c r="L106" s="158"/>
      <c r="M106" s="121"/>
      <c r="N106" s="121"/>
      <c r="O106" s="121"/>
      <c r="P106" s="121"/>
      <c r="R106" s="123"/>
      <c r="S106" s="123"/>
      <c r="T106" s="189"/>
      <c r="U106" s="130"/>
      <c r="V106" s="129"/>
      <c r="W106" s="127"/>
      <c r="X106" s="189"/>
      <c r="Z106" s="121"/>
      <c r="AA106" s="121"/>
    </row>
    <row r="107" spans="1:27" ht="14.25" hidden="1" customHeight="1">
      <c r="A107" s="171">
        <v>22956</v>
      </c>
      <c r="B107" s="196" t="s">
        <v>320</v>
      </c>
      <c r="C107" s="195"/>
      <c r="D107" s="194" t="s">
        <v>319</v>
      </c>
      <c r="E107" s="193"/>
      <c r="F107" s="166"/>
      <c r="G107" s="165" t="str">
        <f>CONCATENATE(B107," ",D107)</f>
        <v>ČECH Lubomír</v>
      </c>
      <c r="H107" s="165"/>
      <c r="I107" s="165"/>
      <c r="J107" s="165"/>
      <c r="K107" s="164" t="s">
        <v>318</v>
      </c>
      <c r="L107" s="149" t="s">
        <v>122</v>
      </c>
      <c r="M107" s="121"/>
      <c r="N107" s="121"/>
      <c r="O107" s="121"/>
      <c r="P107" s="121"/>
      <c r="R107" s="123"/>
      <c r="S107" s="123"/>
      <c r="T107" s="189"/>
      <c r="U107" s="130"/>
      <c r="V107" s="129"/>
      <c r="W107" s="127"/>
      <c r="X107" s="189"/>
      <c r="Z107" s="121"/>
      <c r="AA107" s="121"/>
    </row>
    <row r="108" spans="1:27" ht="14.25" hidden="1" customHeight="1">
      <c r="A108" s="171">
        <v>10207</v>
      </c>
      <c r="B108" s="170" t="s">
        <v>317</v>
      </c>
      <c r="C108" s="169"/>
      <c r="D108" s="168" t="s">
        <v>316</v>
      </c>
      <c r="E108" s="167"/>
      <c r="F108" s="166"/>
      <c r="G108" s="165" t="str">
        <f>CONCATENATE(B108," ",D108)</f>
        <v>HABADA Jindřich</v>
      </c>
      <c r="H108" s="165"/>
      <c r="I108" s="165"/>
      <c r="J108" s="165"/>
      <c r="K108" s="164" t="s">
        <v>139</v>
      </c>
      <c r="L108" s="191" t="b">
        <f>IF(B3=B268,E268,IF(B3=B269,E269,IF(B3=B270,E270,IF(B3=B271,E271,IF(B3=B272,E272,IF(B3=B273,E273,IF(B3=B274,E274,IF(B3=B275,E275))))))))</f>
        <v>0</v>
      </c>
      <c r="M108" s="192"/>
      <c r="N108" s="192"/>
      <c r="O108" s="121"/>
      <c r="P108" s="121"/>
      <c r="R108" s="123"/>
      <c r="S108" s="123"/>
      <c r="T108" s="189"/>
      <c r="U108" s="130"/>
      <c r="V108" s="129"/>
      <c r="W108" s="127"/>
      <c r="X108" s="189"/>
      <c r="Z108" s="121"/>
      <c r="AA108" s="121"/>
    </row>
    <row r="109" spans="1:27" ht="14.25" hidden="1" customHeight="1">
      <c r="A109" s="171">
        <v>4389</v>
      </c>
      <c r="B109" s="170" t="s">
        <v>308</v>
      </c>
      <c r="C109" s="169"/>
      <c r="D109" s="168" t="s">
        <v>315</v>
      </c>
      <c r="E109" s="167"/>
      <c r="F109" s="166"/>
      <c r="G109" s="165" t="str">
        <f>CONCATENATE(B109," ",D109)</f>
        <v>HNÁTEK Karel st.</v>
      </c>
      <c r="H109" s="165"/>
      <c r="I109" s="165"/>
      <c r="J109" s="165"/>
      <c r="K109" s="164" t="s">
        <v>138</v>
      </c>
      <c r="L109" s="191" t="str">
        <f>IF(B3=B276,E276,IF(B3=B277,E277,IF(B3=B278,E278,IF(B3=B279,E279,IF(B3=B280,E280,IF(B3=B281,E281,))))))</f>
        <v>Málek Miroslav</v>
      </c>
      <c r="M109" s="192"/>
      <c r="N109" s="192"/>
      <c r="O109" s="121"/>
      <c r="P109" s="121"/>
      <c r="R109" s="123"/>
      <c r="S109" s="123"/>
      <c r="T109" s="189"/>
      <c r="U109" s="130"/>
      <c r="V109" s="129"/>
      <c r="W109" s="127"/>
      <c r="X109" s="189"/>
      <c r="Z109" s="121"/>
      <c r="AA109" s="121"/>
    </row>
    <row r="110" spans="1:27" ht="14.25" hidden="1" customHeight="1">
      <c r="A110" s="171">
        <v>22958</v>
      </c>
      <c r="B110" s="170" t="s">
        <v>314</v>
      </c>
      <c r="C110" s="169"/>
      <c r="D110" s="168" t="s">
        <v>31</v>
      </c>
      <c r="E110" s="167"/>
      <c r="F110" s="166"/>
      <c r="G110" s="165" t="str">
        <f>CONCATENATE(B110," ",D110)</f>
        <v>ŠTOČEK Jiří</v>
      </c>
      <c r="H110" s="165"/>
      <c r="I110" s="165"/>
      <c r="J110" s="165"/>
      <c r="K110" s="164" t="s">
        <v>137</v>
      </c>
      <c r="L110" s="149"/>
      <c r="M110" s="121"/>
      <c r="N110" s="121"/>
      <c r="O110" s="121"/>
      <c r="P110" s="121"/>
      <c r="R110" s="123"/>
      <c r="S110" s="123"/>
      <c r="T110" s="189"/>
      <c r="U110" s="130"/>
      <c r="V110" s="129"/>
      <c r="W110" s="127"/>
      <c r="X110" s="189"/>
      <c r="Z110" s="121"/>
      <c r="AA110" s="121"/>
    </row>
    <row r="111" spans="1:27" ht="14.25" hidden="1" customHeight="1">
      <c r="A111" s="171">
        <v>13361</v>
      </c>
      <c r="B111" s="170" t="s">
        <v>313</v>
      </c>
      <c r="C111" s="169"/>
      <c r="D111" s="168" t="s">
        <v>149</v>
      </c>
      <c r="E111" s="167"/>
      <c r="F111" s="166"/>
      <c r="G111" s="165" t="str">
        <f>CONCATENATE(B111," ",D111)</f>
        <v>ŠTOCHL Martin</v>
      </c>
      <c r="H111" s="165"/>
      <c r="I111" s="165"/>
      <c r="J111" s="165"/>
      <c r="K111" s="164" t="s">
        <v>136</v>
      </c>
      <c r="L111" s="149" t="s">
        <v>312</v>
      </c>
      <c r="M111" s="121"/>
      <c r="N111" s="121"/>
      <c r="O111" s="121"/>
      <c r="P111" s="121"/>
      <c r="R111" s="123"/>
      <c r="S111" s="123"/>
      <c r="T111" s="189"/>
      <c r="U111" s="130"/>
      <c r="V111" s="129"/>
      <c r="W111" s="127"/>
      <c r="X111" s="189"/>
      <c r="Z111" s="121"/>
      <c r="AA111" s="121"/>
    </row>
    <row r="112" spans="1:27" ht="14.25" hidden="1" customHeight="1">
      <c r="A112" s="171">
        <v>836</v>
      </c>
      <c r="B112" s="170" t="s">
        <v>302</v>
      </c>
      <c r="C112" s="169"/>
      <c r="D112" s="168" t="s">
        <v>311</v>
      </c>
      <c r="E112" s="167"/>
      <c r="F112" s="166"/>
      <c r="G112" s="165" t="str">
        <f>CONCATENATE(B112," ",D112)</f>
        <v>ŠVARC Antonín</v>
      </c>
      <c r="H112" s="165"/>
      <c r="I112" s="165"/>
      <c r="J112" s="165"/>
      <c r="K112" s="164" t="s">
        <v>135</v>
      </c>
      <c r="L112" s="191">
        <f>IF(L3=B268,E268,IF(L3=B269,E269,IF(L3=B270,E270,IF(L3=B271,E271,IF(L3=B272,E272,IF(L3=B273,E273,IF(L3=B274,E274,IF(L3=B275,E275,))))))))</f>
        <v>0</v>
      </c>
      <c r="M112" s="121"/>
      <c r="N112" s="121"/>
      <c r="O112" s="121"/>
      <c r="P112" s="121"/>
      <c r="R112" s="123"/>
      <c r="S112" s="123"/>
      <c r="T112" s="189"/>
      <c r="U112" s="130"/>
      <c r="V112" s="129"/>
      <c r="W112" s="127"/>
      <c r="X112" s="189"/>
      <c r="Z112" s="121"/>
      <c r="AA112" s="121"/>
    </row>
    <row r="113" spans="1:27" ht="14.25" hidden="1" customHeight="1">
      <c r="A113" s="171">
        <v>751</v>
      </c>
      <c r="B113" s="170" t="s">
        <v>310</v>
      </c>
      <c r="C113" s="169"/>
      <c r="D113" s="168" t="s">
        <v>175</v>
      </c>
      <c r="E113" s="167"/>
      <c r="F113" s="166"/>
      <c r="G113" s="165" t="str">
        <f>CONCATENATE(B113," ",D113)</f>
        <v>TOMEŠ Miroslav</v>
      </c>
      <c r="H113" s="165"/>
      <c r="I113" s="165"/>
      <c r="J113" s="165"/>
      <c r="K113" s="164" t="s">
        <v>134</v>
      </c>
      <c r="L113" s="191" t="str">
        <f>IF(L3=B276,E276,IF(L3=B277,E277,IF(L3=B278,E278,IF(L3=B279,E279,IF(L3=B280,E280,IF(L3=B281,E281,))))))</f>
        <v>Cepl Zdeněk</v>
      </c>
      <c r="M113" s="121"/>
      <c r="N113" s="121"/>
      <c r="O113" s="121"/>
      <c r="P113" s="121"/>
      <c r="R113" s="123"/>
      <c r="S113" s="123"/>
      <c r="T113" s="189"/>
      <c r="U113" s="130"/>
      <c r="V113" s="129"/>
      <c r="W113" s="127"/>
      <c r="X113" s="189"/>
      <c r="Z113" s="121"/>
      <c r="AA113" s="121"/>
    </row>
    <row r="114" spans="1:27" ht="14.25" hidden="1" customHeight="1">
      <c r="A114" s="171">
        <v>15292</v>
      </c>
      <c r="B114" s="170" t="s">
        <v>309</v>
      </c>
      <c r="C114" s="169"/>
      <c r="D114" s="168" t="s">
        <v>221</v>
      </c>
      <c r="E114" s="167"/>
      <c r="F114" s="166"/>
      <c r="G114" s="165" t="str">
        <f>CONCATENATE(B114," ",D114)</f>
        <v>PLÁŠIL Bohumil</v>
      </c>
      <c r="H114" s="165"/>
      <c r="I114" s="165"/>
      <c r="J114" s="165"/>
      <c r="K114" s="164" t="s">
        <v>133</v>
      </c>
      <c r="L114" s="149"/>
      <c r="M114" s="121"/>
      <c r="N114" s="121"/>
      <c r="O114" s="121"/>
      <c r="P114" s="121"/>
      <c r="R114" s="123"/>
      <c r="S114" s="123"/>
      <c r="T114" s="189"/>
      <c r="U114" s="130"/>
      <c r="V114" s="129"/>
      <c r="W114" s="127"/>
      <c r="X114" s="189"/>
      <c r="Z114" s="121"/>
      <c r="AA114" s="121"/>
    </row>
    <row r="115" spans="1:27" ht="14.25" hidden="1" customHeight="1">
      <c r="A115" s="171"/>
      <c r="B115" s="186"/>
      <c r="C115" s="185"/>
      <c r="D115" s="168"/>
      <c r="E115" s="167"/>
      <c r="F115" s="166"/>
      <c r="G115" s="165" t="str">
        <f>CONCATENATE(B115," ",D115)</f>
        <v xml:space="preserve"> </v>
      </c>
      <c r="H115" s="165"/>
      <c r="I115" s="165"/>
      <c r="J115" s="165"/>
      <c r="K115" s="164" t="s">
        <v>132</v>
      </c>
      <c r="L115" s="149"/>
      <c r="M115" s="121"/>
      <c r="N115" s="121"/>
      <c r="O115" s="121"/>
      <c r="P115" s="121"/>
      <c r="R115" s="123"/>
      <c r="S115" s="123"/>
      <c r="T115" s="189"/>
      <c r="U115" s="130"/>
      <c r="V115" s="129"/>
      <c r="W115" s="127"/>
      <c r="X115" s="189"/>
      <c r="Z115" s="121"/>
      <c r="AA115" s="121"/>
    </row>
    <row r="116" spans="1:27" ht="14.25" hidden="1" customHeight="1">
      <c r="A116" s="171"/>
      <c r="B116" s="186"/>
      <c r="C116" s="185"/>
      <c r="D116" s="168"/>
      <c r="E116" s="167"/>
      <c r="F116" s="166"/>
      <c r="G116" s="165" t="str">
        <f>CONCATENATE(B116," ",D116)</f>
        <v xml:space="preserve"> </v>
      </c>
      <c r="H116" s="165"/>
      <c r="I116" s="165"/>
      <c r="J116" s="165"/>
      <c r="K116" s="164" t="s">
        <v>131</v>
      </c>
      <c r="L116" s="149"/>
      <c r="M116" s="121"/>
      <c r="N116" s="121"/>
      <c r="O116" s="121"/>
      <c r="P116" s="121"/>
      <c r="R116" s="123"/>
      <c r="S116" s="123"/>
      <c r="T116" s="189"/>
      <c r="U116" s="130"/>
      <c r="V116" s="129"/>
      <c r="W116" s="127"/>
      <c r="X116" s="189"/>
      <c r="Z116" s="121"/>
      <c r="AA116" s="121"/>
    </row>
    <row r="117" spans="1:27" ht="14.25" hidden="1" customHeight="1">
      <c r="A117" s="163">
        <v>10073</v>
      </c>
      <c r="B117" s="162" t="s">
        <v>308</v>
      </c>
      <c r="C117" s="161"/>
      <c r="D117" s="160" t="s">
        <v>307</v>
      </c>
      <c r="E117" s="159"/>
      <c r="F117" s="125"/>
      <c r="G117" s="158" t="str">
        <f>CONCATENATE(B117," ",D117)</f>
        <v>HNÁTEK Karel ml.</v>
      </c>
      <c r="H117" s="158"/>
      <c r="I117" s="158"/>
      <c r="J117" s="158"/>
      <c r="K117" s="149" t="s">
        <v>306</v>
      </c>
      <c r="L117" s="149"/>
      <c r="M117" s="121"/>
      <c r="N117" s="121"/>
      <c r="O117" s="121"/>
      <c r="P117" s="121"/>
      <c r="R117" s="190"/>
      <c r="S117" s="123"/>
      <c r="T117" s="189"/>
      <c r="U117" s="130"/>
      <c r="V117" s="129"/>
      <c r="W117" s="127"/>
      <c r="X117" s="189"/>
      <c r="Z117" s="121"/>
      <c r="AA117" s="121"/>
    </row>
    <row r="118" spans="1:27" ht="14.25" hidden="1" customHeight="1">
      <c r="A118" s="163">
        <v>782</v>
      </c>
      <c r="B118" s="162" t="s">
        <v>305</v>
      </c>
      <c r="C118" s="161"/>
      <c r="D118" s="160" t="s">
        <v>175</v>
      </c>
      <c r="E118" s="159"/>
      <c r="F118" s="125"/>
      <c r="G118" s="158" t="str">
        <f>CONCATENATE(B118," ",D118)</f>
        <v>MÁLEK Miroslav</v>
      </c>
      <c r="H118" s="158"/>
      <c r="I118" s="158"/>
      <c r="J118" s="158"/>
      <c r="K118" s="149" t="s">
        <v>139</v>
      </c>
      <c r="L118" s="149"/>
      <c r="M118" s="121"/>
      <c r="N118" s="121"/>
      <c r="O118" s="121"/>
      <c r="P118" s="121"/>
      <c r="R118" s="190"/>
      <c r="S118" s="123"/>
      <c r="T118" s="189"/>
      <c r="U118" s="189"/>
      <c r="V118" s="189"/>
      <c r="W118" s="189"/>
      <c r="X118" s="189"/>
      <c r="Z118" s="121"/>
      <c r="AA118" s="121"/>
    </row>
    <row r="119" spans="1:27" ht="14.25" hidden="1" customHeight="1">
      <c r="A119" s="163">
        <v>14500</v>
      </c>
      <c r="B119" s="162" t="s">
        <v>304</v>
      </c>
      <c r="C119" s="161"/>
      <c r="D119" s="160" t="s">
        <v>28</v>
      </c>
      <c r="E119" s="159"/>
      <c r="F119" s="125"/>
      <c r="G119" s="158" t="str">
        <f>CONCATENATE(B119," ",D119)</f>
        <v>MICHÁLEK Jaroslav</v>
      </c>
      <c r="H119" s="158"/>
      <c r="I119" s="158"/>
      <c r="J119" s="158"/>
      <c r="K119" s="149" t="s">
        <v>138</v>
      </c>
      <c r="L119" s="149"/>
      <c r="M119" s="121"/>
      <c r="N119" s="121"/>
      <c r="O119" s="121"/>
      <c r="P119" s="121"/>
      <c r="S119" s="123"/>
      <c r="T119" s="122"/>
      <c r="U119" s="122"/>
      <c r="Z119" s="121"/>
      <c r="AA119" s="121"/>
    </row>
    <row r="120" spans="1:27" ht="14.25" hidden="1" customHeight="1">
      <c r="A120" s="163">
        <v>11242</v>
      </c>
      <c r="B120" s="162" t="s">
        <v>303</v>
      </c>
      <c r="C120" s="161"/>
      <c r="D120" s="160" t="s">
        <v>145</v>
      </c>
      <c r="E120" s="159"/>
      <c r="F120" s="125"/>
      <c r="G120" s="158" t="str">
        <f>CONCATENATE(B120," ",D120)</f>
        <v>STOKLASA Petr</v>
      </c>
      <c r="H120" s="158"/>
      <c r="I120" s="158"/>
      <c r="J120" s="158"/>
      <c r="K120" s="149" t="s">
        <v>137</v>
      </c>
      <c r="L120" s="149"/>
      <c r="M120" s="121"/>
      <c r="N120" s="121"/>
      <c r="O120" s="121"/>
      <c r="P120" s="121"/>
      <c r="S120" s="123"/>
      <c r="T120" s="122"/>
      <c r="U120" s="122"/>
      <c r="Z120" s="121"/>
      <c r="AA120" s="121"/>
    </row>
    <row r="121" spans="1:27" ht="14.25" hidden="1" customHeight="1">
      <c r="A121" s="163">
        <v>14519</v>
      </c>
      <c r="B121" s="162" t="s">
        <v>302</v>
      </c>
      <c r="C121" s="161"/>
      <c r="D121" s="160" t="s">
        <v>27</v>
      </c>
      <c r="E121" s="159"/>
      <c r="F121" s="125"/>
      <c r="G121" s="158" t="str">
        <f>CONCATENATE(B121," ",D121)</f>
        <v>ŠVARC Milan</v>
      </c>
      <c r="H121" s="158"/>
      <c r="I121" s="158"/>
      <c r="J121" s="158"/>
      <c r="K121" s="149" t="s">
        <v>136</v>
      </c>
      <c r="L121" s="149"/>
      <c r="M121" s="121"/>
      <c r="N121" s="121"/>
      <c r="O121" s="121"/>
      <c r="P121" s="121"/>
      <c r="S121" s="123"/>
      <c r="T121" s="122"/>
      <c r="U121" s="122"/>
      <c r="Z121" s="121"/>
      <c r="AA121" s="121"/>
    </row>
    <row r="122" spans="1:27" ht="14.25" hidden="1" customHeight="1">
      <c r="A122" s="163">
        <v>14518</v>
      </c>
      <c r="B122" s="162" t="s">
        <v>301</v>
      </c>
      <c r="C122" s="161"/>
      <c r="D122" s="160" t="s">
        <v>300</v>
      </c>
      <c r="E122" s="159"/>
      <c r="F122" s="125"/>
      <c r="G122" s="158" t="str">
        <f>CONCATENATE(B122," ",D122)</f>
        <v>ŠVARCOVÁ  Petra</v>
      </c>
      <c r="H122" s="158"/>
      <c r="I122" s="158"/>
      <c r="J122" s="158"/>
      <c r="K122" s="149" t="s">
        <v>135</v>
      </c>
      <c r="L122" s="149"/>
      <c r="M122" s="121"/>
      <c r="N122" s="121"/>
      <c r="O122" s="121"/>
      <c r="P122" s="121"/>
      <c r="S122" s="123"/>
      <c r="T122" s="122"/>
      <c r="U122" s="122"/>
      <c r="Z122" s="121"/>
      <c r="AA122" s="121"/>
    </row>
    <row r="123" spans="1:27" ht="14.25" hidden="1" customHeight="1">
      <c r="A123" s="163">
        <v>14372</v>
      </c>
      <c r="B123" s="162" t="s">
        <v>299</v>
      </c>
      <c r="C123" s="161"/>
      <c r="D123" s="177" t="s">
        <v>31</v>
      </c>
      <c r="E123" s="159"/>
      <c r="F123" s="125"/>
      <c r="G123" s="158" t="str">
        <f>CONCATENATE(B123," ",D123)</f>
        <v>SVOZÍLEK Jiří</v>
      </c>
      <c r="H123" s="158"/>
      <c r="I123" s="158"/>
      <c r="J123" s="158"/>
      <c r="K123" s="149" t="s">
        <v>134</v>
      </c>
      <c r="L123" s="149"/>
      <c r="M123" s="121"/>
      <c r="N123" s="121"/>
      <c r="O123" s="121"/>
      <c r="P123" s="121"/>
      <c r="S123" s="123"/>
      <c r="T123" s="122"/>
      <c r="U123" s="122"/>
      <c r="Z123" s="121"/>
      <c r="AA123" s="121"/>
    </row>
    <row r="124" spans="1:27" ht="14.25" hidden="1" customHeight="1">
      <c r="A124" s="163"/>
      <c r="B124" s="188"/>
      <c r="C124" s="187"/>
      <c r="D124" s="160"/>
      <c r="E124" s="159"/>
      <c r="F124" s="125"/>
      <c r="G124" s="158" t="str">
        <f>CONCATENATE(B124," ",D124)</f>
        <v xml:space="preserve"> </v>
      </c>
      <c r="H124" s="158"/>
      <c r="I124" s="158"/>
      <c r="J124" s="158"/>
      <c r="K124" s="149" t="s">
        <v>133</v>
      </c>
      <c r="L124" s="149"/>
      <c r="M124" s="121"/>
      <c r="N124" s="121"/>
      <c r="O124" s="121"/>
      <c r="P124" s="121"/>
      <c r="S124" s="123"/>
      <c r="T124" s="122"/>
      <c r="U124" s="122"/>
      <c r="Z124" s="121"/>
      <c r="AA124" s="121"/>
    </row>
    <row r="125" spans="1:27" ht="14.25" hidden="1" customHeight="1">
      <c r="A125" s="163"/>
      <c r="B125" s="188"/>
      <c r="C125" s="187"/>
      <c r="D125" s="160"/>
      <c r="E125" s="159"/>
      <c r="F125" s="125"/>
      <c r="G125" s="158" t="str">
        <f>CONCATENATE(B125," ",D125)</f>
        <v xml:space="preserve"> </v>
      </c>
      <c r="H125" s="158"/>
      <c r="I125" s="158"/>
      <c r="J125" s="158"/>
      <c r="K125" s="149" t="s">
        <v>132</v>
      </c>
      <c r="L125" s="149"/>
      <c r="M125" s="121"/>
      <c r="N125" s="121"/>
      <c r="O125" s="121"/>
      <c r="P125" s="121"/>
      <c r="S125" s="123"/>
      <c r="T125" s="122"/>
      <c r="U125" s="122"/>
      <c r="Z125" s="121"/>
      <c r="AA125" s="121"/>
    </row>
    <row r="126" spans="1:27" ht="14.25" hidden="1" customHeight="1">
      <c r="A126" s="163"/>
      <c r="B126" s="188"/>
      <c r="C126" s="187"/>
      <c r="D126" s="160"/>
      <c r="E126" s="159"/>
      <c r="F126" s="125"/>
      <c r="G126" s="158" t="str">
        <f>CONCATENATE(B126," ",D126)</f>
        <v xml:space="preserve"> </v>
      </c>
      <c r="H126" s="158"/>
      <c r="I126" s="158"/>
      <c r="J126" s="158"/>
      <c r="K126" s="149" t="s">
        <v>131</v>
      </c>
      <c r="L126" s="149"/>
      <c r="M126" s="121"/>
      <c r="O126" s="121"/>
      <c r="P126" s="121"/>
      <c r="S126" s="123"/>
      <c r="T126" s="122"/>
      <c r="U126" s="122"/>
      <c r="Z126" s="121"/>
      <c r="AA126" s="121"/>
    </row>
    <row r="127" spans="1:27" ht="14.25" hidden="1" customHeight="1">
      <c r="A127" s="171">
        <v>5883</v>
      </c>
      <c r="B127" s="170" t="s">
        <v>298</v>
      </c>
      <c r="C127" s="169"/>
      <c r="D127" s="168" t="s">
        <v>31</v>
      </c>
      <c r="E127" s="167"/>
      <c r="F127" s="166"/>
      <c r="G127" s="165" t="str">
        <f>CONCATENATE(B127," ",D127)</f>
        <v>CERNSTEIN Jiří</v>
      </c>
      <c r="H127" s="165"/>
      <c r="I127" s="165"/>
      <c r="J127" s="165"/>
      <c r="K127" s="164" t="s">
        <v>297</v>
      </c>
      <c r="L127" s="184"/>
      <c r="O127" s="121"/>
      <c r="P127" s="121"/>
      <c r="S127" s="123"/>
      <c r="T127" s="122"/>
      <c r="U127" s="122"/>
      <c r="Z127" s="121"/>
      <c r="AA127" s="121"/>
    </row>
    <row r="128" spans="1:27" ht="14.25" hidden="1" customHeight="1">
      <c r="A128" s="171">
        <v>5879</v>
      </c>
      <c r="B128" s="170" t="s">
        <v>296</v>
      </c>
      <c r="C128" s="169"/>
      <c r="D128" s="168" t="s">
        <v>24</v>
      </c>
      <c r="E128" s="167"/>
      <c r="F128" s="166"/>
      <c r="G128" s="165" t="str">
        <f>CONCATENATE(B128," ",D128)</f>
        <v>MAŠEK  Karel</v>
      </c>
      <c r="H128" s="165"/>
      <c r="I128" s="165"/>
      <c r="J128" s="165"/>
      <c r="K128" s="164" t="s">
        <v>139</v>
      </c>
      <c r="L128" s="184"/>
      <c r="O128" s="121"/>
      <c r="P128" s="121"/>
      <c r="S128" s="123"/>
      <c r="T128" s="122"/>
      <c r="U128" s="122"/>
      <c r="Z128" s="121"/>
      <c r="AA128" s="121"/>
    </row>
    <row r="129" spans="1:27" ht="14.25" hidden="1" customHeight="1">
      <c r="A129" s="171">
        <v>10844</v>
      </c>
      <c r="B129" s="170" t="s">
        <v>295</v>
      </c>
      <c r="C129" s="169"/>
      <c r="D129" s="168" t="s">
        <v>41</v>
      </c>
      <c r="E129" s="167"/>
      <c r="F129" s="166"/>
      <c r="G129" s="165" t="str">
        <f>CONCATENATE(B129," ",D129)</f>
        <v>MÍKA Zdeněk</v>
      </c>
      <c r="H129" s="165"/>
      <c r="I129" s="165"/>
      <c r="J129" s="165"/>
      <c r="K129" s="164" t="s">
        <v>138</v>
      </c>
      <c r="L129" s="184"/>
      <c r="O129" s="121"/>
      <c r="P129" s="121"/>
      <c r="S129" s="123"/>
      <c r="T129" s="122"/>
      <c r="U129" s="122"/>
      <c r="Z129" s="121"/>
      <c r="AA129" s="121"/>
    </row>
    <row r="130" spans="1:27" ht="14.25" hidden="1" customHeight="1">
      <c r="A130" s="171">
        <v>18966</v>
      </c>
      <c r="B130" s="170" t="s">
        <v>294</v>
      </c>
      <c r="C130" s="169"/>
      <c r="D130" s="168" t="s">
        <v>28</v>
      </c>
      <c r="E130" s="167"/>
      <c r="F130" s="166"/>
      <c r="G130" s="165" t="str">
        <f>CONCATENATE(B130," ",D130)</f>
        <v>NOVÁK Jaroslav</v>
      </c>
      <c r="H130" s="165"/>
      <c r="I130" s="165"/>
      <c r="J130" s="165"/>
      <c r="K130" s="164" t="s">
        <v>137</v>
      </c>
      <c r="L130" s="184"/>
      <c r="O130" s="121"/>
      <c r="P130" s="121"/>
      <c r="S130" s="123"/>
      <c r="T130" s="122"/>
      <c r="U130" s="122"/>
      <c r="Z130" s="121"/>
      <c r="AA130" s="121"/>
    </row>
    <row r="131" spans="1:27" ht="14.25" hidden="1" customHeight="1">
      <c r="A131" s="171">
        <v>9477</v>
      </c>
      <c r="B131" s="170" t="s">
        <v>293</v>
      </c>
      <c r="C131" s="169"/>
      <c r="D131" s="168" t="s">
        <v>179</v>
      </c>
      <c r="E131" s="167"/>
      <c r="F131" s="166"/>
      <c r="G131" s="165" t="str">
        <f>CONCATENATE(B131," ",D131)</f>
        <v>PETRÁČEK Jan</v>
      </c>
      <c r="H131" s="165"/>
      <c r="I131" s="165"/>
      <c r="J131" s="165"/>
      <c r="K131" s="164" t="s">
        <v>136</v>
      </c>
      <c r="L131" s="184"/>
      <c r="O131" s="121"/>
      <c r="P131" s="121"/>
      <c r="S131" s="123"/>
      <c r="T131" s="122"/>
      <c r="U131" s="122"/>
      <c r="Z131" s="121"/>
      <c r="AA131" s="121"/>
    </row>
    <row r="132" spans="1:27" ht="14.25" hidden="1" customHeight="1">
      <c r="A132" s="171">
        <v>5880</v>
      </c>
      <c r="B132" s="170" t="s">
        <v>292</v>
      </c>
      <c r="C132" s="169"/>
      <c r="D132" s="168" t="s">
        <v>31</v>
      </c>
      <c r="E132" s="167"/>
      <c r="F132" s="166"/>
      <c r="G132" s="165" t="str">
        <f>CONCATENATE(B132," ",D132)</f>
        <v>SVOBODA Jiří</v>
      </c>
      <c r="H132" s="165"/>
      <c r="I132" s="165"/>
      <c r="J132" s="165"/>
      <c r="K132" s="164" t="s">
        <v>135</v>
      </c>
      <c r="L132" s="184"/>
      <c r="O132" s="121"/>
      <c r="P132" s="121"/>
      <c r="S132" s="123"/>
      <c r="T132" s="122"/>
      <c r="U132" s="122"/>
      <c r="Z132" s="121"/>
      <c r="AA132" s="121"/>
    </row>
    <row r="133" spans="1:27" ht="14.25" hidden="1" customHeight="1">
      <c r="A133" s="171">
        <v>9626</v>
      </c>
      <c r="B133" s="170" t="s">
        <v>291</v>
      </c>
      <c r="C133" s="169"/>
      <c r="D133" s="168" t="s">
        <v>31</v>
      </c>
      <c r="E133" s="167"/>
      <c r="F133" s="166"/>
      <c r="G133" s="165" t="str">
        <f>CONCATENATE(B133," ",D133)</f>
        <v>TŘEŠŇÁK  Jiří</v>
      </c>
      <c r="H133" s="165"/>
      <c r="I133" s="165"/>
      <c r="J133" s="165"/>
      <c r="K133" s="164" t="s">
        <v>134</v>
      </c>
      <c r="L133" s="184"/>
      <c r="O133" s="121"/>
      <c r="P133" s="121"/>
      <c r="S133" s="123"/>
      <c r="T133" s="122"/>
      <c r="U133" s="122"/>
      <c r="Z133" s="121"/>
      <c r="AA133" s="121"/>
    </row>
    <row r="134" spans="1:27" ht="14.25" hidden="1" customHeight="1">
      <c r="A134" s="171">
        <v>5881</v>
      </c>
      <c r="B134" s="170" t="s">
        <v>290</v>
      </c>
      <c r="C134" s="169"/>
      <c r="D134" s="168" t="s">
        <v>218</v>
      </c>
      <c r="E134" s="167"/>
      <c r="F134" s="166"/>
      <c r="G134" s="165" t="str">
        <f>CONCATENATE(B134," ",D134)</f>
        <v>ŠRAJER Václav</v>
      </c>
      <c r="H134" s="165"/>
      <c r="I134" s="165"/>
      <c r="J134" s="165"/>
      <c r="K134" s="164" t="s">
        <v>133</v>
      </c>
      <c r="L134" s="184"/>
      <c r="O134" s="121"/>
      <c r="P134" s="121"/>
      <c r="S134" s="123"/>
      <c r="T134" s="122"/>
      <c r="U134" s="122"/>
      <c r="Z134" s="121"/>
      <c r="AA134" s="121"/>
    </row>
    <row r="135" spans="1:27" ht="14.25" hidden="1" customHeight="1">
      <c r="A135" s="171">
        <v>5169</v>
      </c>
      <c r="B135" s="170" t="s">
        <v>289</v>
      </c>
      <c r="C135" s="169"/>
      <c r="D135" s="168" t="s">
        <v>31</v>
      </c>
      <c r="E135" s="167"/>
      <c r="F135" s="166"/>
      <c r="G135" s="165" t="str">
        <f>CONCATENATE(B135," ",D135)</f>
        <v>NOVOTNÝ Jiří</v>
      </c>
      <c r="H135" s="165"/>
      <c r="I135" s="165"/>
      <c r="J135" s="165"/>
      <c r="K135" s="164" t="s">
        <v>132</v>
      </c>
      <c r="L135" s="184"/>
      <c r="O135" s="121"/>
      <c r="P135" s="121"/>
      <c r="S135" s="123"/>
      <c r="T135" s="122"/>
      <c r="U135" s="122"/>
      <c r="Z135" s="121"/>
      <c r="AA135" s="121"/>
    </row>
    <row r="136" spans="1:27" ht="14.25" hidden="1" customHeight="1">
      <c r="A136" s="171"/>
      <c r="B136" s="186"/>
      <c r="C136" s="185"/>
      <c r="D136" s="168"/>
      <c r="E136" s="167"/>
      <c r="F136" s="166"/>
      <c r="G136" s="165" t="str">
        <f>CONCATENATE(B136," ",D136)</f>
        <v xml:space="preserve"> </v>
      </c>
      <c r="H136" s="165"/>
      <c r="I136" s="165"/>
      <c r="J136" s="165"/>
      <c r="K136" s="164" t="s">
        <v>131</v>
      </c>
      <c r="L136" s="184"/>
      <c r="O136" s="121"/>
      <c r="P136" s="121"/>
      <c r="S136" s="123"/>
      <c r="T136" s="122"/>
      <c r="U136" s="122"/>
      <c r="Z136" s="121"/>
      <c r="AA136" s="121"/>
    </row>
    <row r="137" spans="1:27" ht="14.25" hidden="1" customHeight="1">
      <c r="A137" s="163">
        <v>20738</v>
      </c>
      <c r="B137" s="162" t="s">
        <v>288</v>
      </c>
      <c r="C137" s="161"/>
      <c r="D137" s="160" t="s">
        <v>145</v>
      </c>
      <c r="E137" s="159"/>
      <c r="F137" s="125"/>
      <c r="G137" s="158" t="str">
        <f>CONCATENATE(B137," ",D137)</f>
        <v>KŠÍR Petr</v>
      </c>
      <c r="H137" s="158"/>
      <c r="I137" s="158"/>
      <c r="J137" s="158"/>
      <c r="K137" s="149" t="s">
        <v>287</v>
      </c>
      <c r="L137" s="184"/>
      <c r="O137" s="121"/>
      <c r="P137" s="121"/>
      <c r="S137" s="123"/>
      <c r="T137" s="122"/>
      <c r="U137" s="122"/>
      <c r="Z137" s="121"/>
      <c r="AA137" s="121"/>
    </row>
    <row r="138" spans="1:27" ht="14.25" hidden="1" customHeight="1">
      <c r="A138" s="163">
        <v>20740</v>
      </c>
      <c r="B138" s="162" t="s">
        <v>286</v>
      </c>
      <c r="C138" s="161"/>
      <c r="D138" s="160" t="s">
        <v>149</v>
      </c>
      <c r="E138" s="159"/>
      <c r="F138" s="125"/>
      <c r="G138" s="158" t="str">
        <f>CONCATENATE(B138," ",D138)</f>
        <v>KOVÁŘ Martin</v>
      </c>
      <c r="H138" s="158"/>
      <c r="I138" s="158"/>
      <c r="J138" s="158"/>
      <c r="K138" s="149" t="s">
        <v>139</v>
      </c>
      <c r="L138" s="184"/>
      <c r="O138" s="121"/>
      <c r="P138" s="121"/>
      <c r="S138" s="123"/>
      <c r="T138" s="122"/>
      <c r="U138" s="122"/>
      <c r="Z138" s="121"/>
      <c r="AA138" s="121"/>
    </row>
    <row r="139" spans="1:27" ht="14.25" hidden="1" customHeight="1">
      <c r="A139" s="163">
        <v>17966</v>
      </c>
      <c r="B139" s="162" t="s">
        <v>285</v>
      </c>
      <c r="C139" s="161"/>
      <c r="D139" s="160" t="s">
        <v>147</v>
      </c>
      <c r="E139" s="159"/>
      <c r="F139" s="125"/>
      <c r="G139" s="158" t="str">
        <f>CONCATENATE(B139," ",D139)</f>
        <v>SMÉKAL Tomáš</v>
      </c>
      <c r="H139" s="158"/>
      <c r="I139" s="158"/>
      <c r="J139" s="158"/>
      <c r="K139" s="149" t="s">
        <v>138</v>
      </c>
      <c r="L139" s="184"/>
      <c r="O139" s="121"/>
      <c r="P139" s="121"/>
      <c r="S139" s="123"/>
      <c r="T139" s="122"/>
      <c r="U139" s="122"/>
      <c r="Z139" s="121"/>
      <c r="AA139" s="121"/>
    </row>
    <row r="140" spans="1:27" ht="14.25" hidden="1" customHeight="1">
      <c r="A140" s="163">
        <v>24518</v>
      </c>
      <c r="B140" s="162" t="s">
        <v>284</v>
      </c>
      <c r="C140" s="161"/>
      <c r="D140" s="160" t="s">
        <v>283</v>
      </c>
      <c r="E140" s="159"/>
      <c r="F140" s="125"/>
      <c r="G140" s="158" t="str">
        <f>CONCATENATE(B140," ",D140)</f>
        <v>JIRSA Lukáš</v>
      </c>
      <c r="H140" s="158"/>
      <c r="I140" s="158"/>
      <c r="J140" s="158"/>
      <c r="K140" s="149" t="s">
        <v>137</v>
      </c>
      <c r="L140" s="184"/>
      <c r="O140" s="121"/>
      <c r="P140" s="121"/>
      <c r="S140" s="123"/>
      <c r="T140" s="122"/>
      <c r="U140" s="122"/>
      <c r="Z140" s="121"/>
      <c r="AA140" s="121"/>
    </row>
    <row r="141" spans="1:27" ht="14.25" hidden="1" customHeight="1">
      <c r="A141" s="163">
        <v>1070</v>
      </c>
      <c r="B141" s="162" t="s">
        <v>282</v>
      </c>
      <c r="C141" s="161"/>
      <c r="D141" s="160" t="s">
        <v>229</v>
      </c>
      <c r="E141" s="159"/>
      <c r="F141" s="125"/>
      <c r="G141" s="158" t="str">
        <f>CONCATENATE(B141," ",D141)</f>
        <v>KLUGANOST Vít</v>
      </c>
      <c r="H141" s="158"/>
      <c r="I141" s="158"/>
      <c r="J141" s="158"/>
      <c r="K141" s="149" t="s">
        <v>136</v>
      </c>
      <c r="L141" s="184"/>
      <c r="O141" s="121"/>
      <c r="P141" s="121"/>
      <c r="S141" s="123"/>
      <c r="T141" s="122"/>
      <c r="U141" s="122"/>
      <c r="Z141" s="121"/>
      <c r="AA141" s="121"/>
    </row>
    <row r="142" spans="1:27" ht="14.25" hidden="1" customHeight="1">
      <c r="A142" s="163">
        <v>18159</v>
      </c>
      <c r="B142" s="162" t="s">
        <v>281</v>
      </c>
      <c r="C142" s="161"/>
      <c r="D142" s="160" t="s">
        <v>149</v>
      </c>
      <c r="E142" s="159"/>
      <c r="F142" s="125"/>
      <c r="G142" s="158" t="str">
        <f>CONCATENATE(B142," ",D142)</f>
        <v>JELÍNEK Martin</v>
      </c>
      <c r="H142" s="158"/>
      <c r="I142" s="158"/>
      <c r="J142" s="158"/>
      <c r="K142" s="149" t="s">
        <v>135</v>
      </c>
      <c r="L142" s="184"/>
      <c r="O142" s="121"/>
      <c r="P142" s="121"/>
      <c r="S142" s="123"/>
      <c r="T142" s="122"/>
      <c r="U142" s="122"/>
      <c r="Z142" s="121"/>
      <c r="AA142" s="121"/>
    </row>
    <row r="143" spans="1:27" ht="14.25" hidden="1" customHeight="1">
      <c r="A143" s="163">
        <v>21157</v>
      </c>
      <c r="B143" s="162" t="s">
        <v>280</v>
      </c>
      <c r="C143" s="161"/>
      <c r="D143" s="160" t="s">
        <v>179</v>
      </c>
      <c r="E143" s="159"/>
      <c r="F143" s="125"/>
      <c r="G143" s="158" t="str">
        <f>CONCATENATE(B143," ",D143)</f>
        <v>LUKÁŠ Jan</v>
      </c>
      <c r="H143" s="158"/>
      <c r="I143" s="158"/>
      <c r="J143" s="158"/>
      <c r="K143" s="149" t="s">
        <v>134</v>
      </c>
      <c r="L143" s="184"/>
      <c r="O143" s="121"/>
      <c r="P143" s="121"/>
      <c r="S143" s="123"/>
      <c r="T143" s="122"/>
      <c r="U143" s="122"/>
      <c r="Z143" s="121"/>
      <c r="AA143" s="121"/>
    </row>
    <row r="144" spans="1:27" hidden="1">
      <c r="A144" s="163">
        <v>20739</v>
      </c>
      <c r="B144" s="162" t="s">
        <v>278</v>
      </c>
      <c r="C144" s="161"/>
      <c r="D144" s="160" t="s">
        <v>279</v>
      </c>
      <c r="E144" s="159"/>
      <c r="F144" s="125"/>
      <c r="G144" s="158" t="str">
        <f>CONCATENATE(B144," ",D144)</f>
        <v>MAŇOUR Ondřej</v>
      </c>
      <c r="H144" s="158"/>
      <c r="I144" s="158"/>
      <c r="J144" s="158"/>
      <c r="K144" s="149" t="s">
        <v>133</v>
      </c>
      <c r="O144" s="121"/>
      <c r="P144" s="121"/>
      <c r="S144" s="123"/>
      <c r="T144" s="122"/>
      <c r="U144" s="122"/>
      <c r="Z144" s="121"/>
      <c r="AA144" s="121"/>
    </row>
    <row r="145" spans="1:27" hidden="1">
      <c r="A145" s="163">
        <v>25350</v>
      </c>
      <c r="B145" s="162" t="s">
        <v>278</v>
      </c>
      <c r="C145" s="161"/>
      <c r="D145" s="177" t="s">
        <v>277</v>
      </c>
      <c r="E145" s="159"/>
      <c r="F145" s="125"/>
      <c r="G145" s="158" t="str">
        <f>CONCATENATE(B145," ",D145)</f>
        <v>MAŇOUR Kryštof</v>
      </c>
      <c r="H145" s="158"/>
      <c r="I145" s="158"/>
      <c r="J145" s="158"/>
      <c r="K145" s="149" t="s">
        <v>132</v>
      </c>
      <c r="O145" s="121"/>
      <c r="P145" s="121"/>
      <c r="S145" s="123"/>
      <c r="T145" s="122"/>
      <c r="U145" s="122"/>
      <c r="Z145" s="121"/>
      <c r="AA145" s="121"/>
    </row>
    <row r="146" spans="1:27" hidden="1">
      <c r="A146" s="163">
        <v>23177</v>
      </c>
      <c r="B146" s="162" t="s">
        <v>276</v>
      </c>
      <c r="C146" s="161"/>
      <c r="D146" s="177" t="s">
        <v>187</v>
      </c>
      <c r="E146" s="183"/>
      <c r="F146" s="125"/>
      <c r="G146" s="158" t="str">
        <f>CONCATENATE(B146," ",D146)</f>
        <v>KAŠPAR Josef</v>
      </c>
      <c r="H146" s="158"/>
      <c r="I146" s="158"/>
      <c r="J146" s="158"/>
      <c r="K146" s="149" t="s">
        <v>131</v>
      </c>
      <c r="O146" s="121"/>
      <c r="P146" s="121"/>
      <c r="S146" s="123"/>
      <c r="T146" s="122"/>
      <c r="U146" s="122"/>
      <c r="Z146" s="121"/>
      <c r="AA146" s="121"/>
    </row>
    <row r="147" spans="1:27" hidden="1">
      <c r="A147" s="171">
        <v>24713</v>
      </c>
      <c r="B147" s="170" t="s">
        <v>275</v>
      </c>
      <c r="C147" s="169"/>
      <c r="D147" s="168" t="s">
        <v>274</v>
      </c>
      <c r="E147" s="167"/>
      <c r="F147" s="166"/>
      <c r="G147" s="165" t="str">
        <f>CONCATENATE(B147," ",D147)</f>
        <v>BANDASOVÁ Ivana</v>
      </c>
      <c r="H147" s="165"/>
      <c r="I147" s="165"/>
      <c r="J147" s="165"/>
      <c r="K147" s="164" t="s">
        <v>273</v>
      </c>
      <c r="O147" s="121"/>
      <c r="P147" s="121"/>
      <c r="S147" s="123"/>
      <c r="T147" s="122"/>
      <c r="U147" s="122"/>
      <c r="Z147" s="121"/>
      <c r="AA147" s="121"/>
    </row>
    <row r="148" spans="1:27" hidden="1">
      <c r="A148" s="171">
        <v>18910</v>
      </c>
      <c r="B148" s="170" t="s">
        <v>272</v>
      </c>
      <c r="C148" s="169"/>
      <c r="D148" s="168" t="s">
        <v>271</v>
      </c>
      <c r="E148" s="167"/>
      <c r="F148" s="166"/>
      <c r="G148" s="165" t="str">
        <f>CONCATENATE(B148," ",D148)</f>
        <v>DYMÁČKOVÁ Markéta</v>
      </c>
      <c r="H148" s="165"/>
      <c r="I148" s="165"/>
      <c r="J148" s="165"/>
      <c r="K148" s="164" t="s">
        <v>139</v>
      </c>
      <c r="O148" s="121"/>
      <c r="P148" s="121"/>
      <c r="S148" s="123"/>
      <c r="T148" s="122"/>
      <c r="U148" s="122"/>
      <c r="Z148" s="121"/>
      <c r="AA148" s="121"/>
    </row>
    <row r="149" spans="1:27" hidden="1">
      <c r="A149" s="171">
        <v>10264</v>
      </c>
      <c r="B149" s="170" t="s">
        <v>270</v>
      </c>
      <c r="C149" s="169"/>
      <c r="D149" s="168" t="s">
        <v>179</v>
      </c>
      <c r="E149" s="167"/>
      <c r="F149" s="166"/>
      <c r="G149" s="165" t="str">
        <f>CONCATENATE(B149," ",D149)</f>
        <v>KRATOCHVIL Jan</v>
      </c>
      <c r="H149" s="165"/>
      <c r="I149" s="165"/>
      <c r="J149" s="165"/>
      <c r="K149" s="164" t="s">
        <v>138</v>
      </c>
      <c r="O149" s="121"/>
      <c r="P149" s="121"/>
      <c r="S149" s="123"/>
      <c r="T149" s="122"/>
      <c r="U149" s="122"/>
      <c r="Z149" s="121"/>
      <c r="AA149" s="121"/>
    </row>
    <row r="150" spans="1:27" hidden="1">
      <c r="A150" s="171">
        <v>21451</v>
      </c>
      <c r="B150" s="170" t="s">
        <v>269</v>
      </c>
      <c r="C150" s="169"/>
      <c r="D150" s="168" t="s">
        <v>145</v>
      </c>
      <c r="E150" s="167"/>
      <c r="F150" s="166"/>
      <c r="G150" s="165" t="str">
        <f>CONCATENATE(B150," ",D150)</f>
        <v>JANATA Petr</v>
      </c>
      <c r="H150" s="165"/>
      <c r="I150" s="165"/>
      <c r="J150" s="165"/>
      <c r="K150" s="164" t="s">
        <v>137</v>
      </c>
      <c r="O150" s="121"/>
      <c r="P150" s="121"/>
      <c r="S150" s="123"/>
      <c r="T150" s="122"/>
      <c r="U150" s="122"/>
      <c r="Z150" s="121"/>
      <c r="AA150" s="121"/>
    </row>
    <row r="151" spans="1:27" hidden="1">
      <c r="A151" s="171">
        <v>12386</v>
      </c>
      <c r="B151" s="170" t="s">
        <v>268</v>
      </c>
      <c r="C151" s="169"/>
      <c r="D151" s="168" t="s">
        <v>147</v>
      </c>
      <c r="E151" s="167"/>
      <c r="F151" s="166"/>
      <c r="G151" s="165" t="str">
        <f>CONCATENATE(B151," ",D151)</f>
        <v>JÍCHA Tomáš</v>
      </c>
      <c r="H151" s="165"/>
      <c r="I151" s="165"/>
      <c r="J151" s="165"/>
      <c r="K151" s="164" t="s">
        <v>136</v>
      </c>
      <c r="O151" s="121"/>
      <c r="P151" s="121"/>
      <c r="S151" s="123"/>
      <c r="T151" s="122"/>
      <c r="U151" s="122"/>
      <c r="Z151" s="121"/>
      <c r="AA151" s="121"/>
    </row>
    <row r="152" spans="1:27" hidden="1">
      <c r="A152" s="171">
        <v>24714</v>
      </c>
      <c r="B152" s="170" t="s">
        <v>267</v>
      </c>
      <c r="C152" s="169"/>
      <c r="D152" s="168" t="s">
        <v>266</v>
      </c>
      <c r="E152" s="167"/>
      <c r="F152" s="166"/>
      <c r="G152" s="165" t="str">
        <f>CONCATENATE(B152," ",D152)</f>
        <v>JIRÁSKOVÁ Gabriela</v>
      </c>
      <c r="H152" s="165"/>
      <c r="I152" s="165"/>
      <c r="J152" s="165"/>
      <c r="K152" s="164" t="s">
        <v>135</v>
      </c>
      <c r="O152" s="121"/>
      <c r="P152" s="121"/>
      <c r="S152" s="123"/>
      <c r="T152" s="122"/>
      <c r="U152" s="122"/>
      <c r="Z152" s="121"/>
      <c r="AA152" s="121"/>
    </row>
    <row r="153" spans="1:27" hidden="1">
      <c r="A153" s="171">
        <v>2590</v>
      </c>
      <c r="B153" s="170" t="s">
        <v>265</v>
      </c>
      <c r="C153" s="169"/>
      <c r="D153" s="168" t="s">
        <v>145</v>
      </c>
      <c r="E153" s="167"/>
      <c r="F153" s="166"/>
      <c r="G153" s="165" t="str">
        <f>CONCATENATE(B153," ",D153)</f>
        <v>KAPAL  Petr</v>
      </c>
      <c r="H153" s="165"/>
      <c r="I153" s="165"/>
      <c r="J153" s="165"/>
      <c r="K153" s="164" t="s">
        <v>134</v>
      </c>
      <c r="O153" s="121"/>
      <c r="P153" s="121"/>
      <c r="S153" s="123"/>
      <c r="T153" s="122"/>
      <c r="U153" s="122"/>
      <c r="Z153" s="121"/>
      <c r="AA153" s="121"/>
    </row>
    <row r="154" spans="1:27" hidden="1">
      <c r="A154" s="171">
        <v>25607</v>
      </c>
      <c r="B154" s="170" t="s">
        <v>264</v>
      </c>
      <c r="C154" s="169"/>
      <c r="D154" s="168" t="s">
        <v>263</v>
      </c>
      <c r="E154" s="167"/>
      <c r="F154" s="166"/>
      <c r="G154" s="165" t="str">
        <f>CONCATENATE(B154," ",D154)</f>
        <v>KAPROVÁ Ludmila</v>
      </c>
      <c r="H154" s="165"/>
      <c r="I154" s="165"/>
      <c r="J154" s="165"/>
      <c r="K154" s="164" t="s">
        <v>133</v>
      </c>
      <c r="O154" s="121"/>
      <c r="P154" s="121"/>
      <c r="S154" s="123"/>
      <c r="T154" s="122"/>
      <c r="U154" s="122"/>
      <c r="Z154" s="121"/>
      <c r="AA154" s="121"/>
    </row>
    <row r="155" spans="1:27" hidden="1">
      <c r="A155" s="171">
        <v>13398</v>
      </c>
      <c r="B155" s="170" t="s">
        <v>166</v>
      </c>
      <c r="C155" s="169"/>
      <c r="D155" s="168" t="s">
        <v>200</v>
      </c>
      <c r="E155" s="167"/>
      <c r="F155" s="166"/>
      <c r="G155" s="165" t="str">
        <f>CONCATENATE(B155," ",D155)</f>
        <v>MUSIL Ladislav</v>
      </c>
      <c r="H155" s="165"/>
      <c r="I155" s="165"/>
      <c r="J155" s="165"/>
      <c r="K155" s="164" t="s">
        <v>132</v>
      </c>
      <c r="O155" s="121"/>
      <c r="P155" s="121"/>
      <c r="S155" s="123"/>
      <c r="T155" s="122"/>
      <c r="U155" s="122"/>
      <c r="Z155" s="121"/>
      <c r="AA155" s="121"/>
    </row>
    <row r="156" spans="1:27" hidden="1">
      <c r="A156" s="171">
        <v>20059</v>
      </c>
      <c r="B156" s="170" t="s">
        <v>262</v>
      </c>
      <c r="C156" s="169"/>
      <c r="D156" s="168" t="s">
        <v>261</v>
      </c>
      <c r="E156" s="167"/>
      <c r="F156" s="166"/>
      <c r="G156" s="165" t="str">
        <f>CONCATENATE(B156," ",D156)</f>
        <v>SOMOLÍKOVÁ  Emílie</v>
      </c>
      <c r="H156" s="165"/>
      <c r="I156" s="165"/>
      <c r="J156" s="165"/>
      <c r="K156" s="164" t="s">
        <v>131</v>
      </c>
      <c r="O156" s="121"/>
      <c r="P156" s="121"/>
      <c r="S156" s="123"/>
      <c r="T156" s="122"/>
      <c r="U156" s="122"/>
      <c r="Z156" s="121"/>
      <c r="AA156" s="121"/>
    </row>
    <row r="157" spans="1:27" hidden="1">
      <c r="A157" s="171">
        <v>21028</v>
      </c>
      <c r="B157" s="170" t="s">
        <v>260</v>
      </c>
      <c r="C157" s="169"/>
      <c r="D157" s="168" t="s">
        <v>259</v>
      </c>
      <c r="E157" s="167"/>
      <c r="F157" s="166"/>
      <c r="G157" s="165" t="str">
        <f>CONCATENATE(B157," ",D157)</f>
        <v>ŠŤOVÍČEK  Pavel</v>
      </c>
      <c r="H157" s="165"/>
      <c r="I157" s="165"/>
      <c r="J157" s="165"/>
      <c r="K157" s="164" t="s">
        <v>130</v>
      </c>
      <c r="O157" s="121"/>
      <c r="P157" s="121"/>
      <c r="S157" s="123"/>
      <c r="T157" s="122"/>
      <c r="U157" s="122"/>
      <c r="Z157" s="121"/>
      <c r="AA157" s="121"/>
    </row>
    <row r="158" spans="1:27" hidden="1">
      <c r="A158" s="171">
        <v>24715</v>
      </c>
      <c r="B158" s="170" t="s">
        <v>258</v>
      </c>
      <c r="C158" s="169"/>
      <c r="D158" s="168" t="s">
        <v>257</v>
      </c>
      <c r="E158" s="167"/>
      <c r="F158" s="166"/>
      <c r="G158" s="165" t="str">
        <f>CONCATENATE(B158," ",D158)</f>
        <v>VÁCLAVKOVÁ Eva</v>
      </c>
      <c r="H158" s="165"/>
      <c r="I158" s="165"/>
      <c r="J158" s="165"/>
      <c r="K158" s="164" t="s">
        <v>129</v>
      </c>
      <c r="O158" s="121"/>
      <c r="P158" s="121"/>
      <c r="S158" s="123"/>
      <c r="T158" s="122"/>
      <c r="U158" s="122"/>
      <c r="Z158" s="121"/>
      <c r="AA158" s="121"/>
    </row>
    <row r="159" spans="1:27" hidden="1">
      <c r="A159" s="171">
        <v>10974</v>
      </c>
      <c r="B159" s="170" t="s">
        <v>256</v>
      </c>
      <c r="C159" s="169"/>
      <c r="D159" s="168" t="s">
        <v>255</v>
      </c>
      <c r="E159" s="167"/>
      <c r="F159" s="166"/>
      <c r="G159" s="165" t="str">
        <f>CONCATENATE(B159," ",D159)</f>
        <v>ZACHAŘ Čeněk</v>
      </c>
      <c r="H159" s="165"/>
      <c r="I159" s="165"/>
      <c r="J159" s="165"/>
      <c r="K159" s="164" t="s">
        <v>128</v>
      </c>
      <c r="O159" s="121"/>
      <c r="P159" s="121"/>
      <c r="S159" s="123"/>
      <c r="T159" s="122"/>
      <c r="U159" s="122"/>
      <c r="Z159" s="121"/>
      <c r="AA159" s="121"/>
    </row>
    <row r="160" spans="1:27" hidden="1">
      <c r="A160" s="163">
        <v>10912</v>
      </c>
      <c r="B160" s="162" t="s">
        <v>254</v>
      </c>
      <c r="C160" s="161"/>
      <c r="D160" s="177" t="s">
        <v>28</v>
      </c>
      <c r="E160" s="159"/>
      <c r="F160" s="125"/>
      <c r="G160" s="158" t="str">
        <f>CONCATENATE(B160," ",D160)</f>
        <v>ŠMEJKAL  Jaroslav</v>
      </c>
      <c r="H160" s="158"/>
      <c r="I160" s="158"/>
      <c r="J160" s="158"/>
      <c r="K160" s="149" t="s">
        <v>253</v>
      </c>
      <c r="O160" s="121"/>
      <c r="P160" s="121"/>
      <c r="S160" s="123"/>
      <c r="T160" s="122"/>
      <c r="U160" s="122"/>
      <c r="Z160" s="121"/>
      <c r="AA160" s="121"/>
    </row>
    <row r="161" spans="1:27" hidden="1">
      <c r="A161" s="163">
        <v>25485</v>
      </c>
      <c r="B161" s="162" t="s">
        <v>252</v>
      </c>
      <c r="C161" s="161"/>
      <c r="D161" s="177" t="s">
        <v>179</v>
      </c>
      <c r="E161" s="159"/>
      <c r="F161" s="125"/>
      <c r="G161" s="158" t="str">
        <f>CONCATENATE(B161," ",D161)</f>
        <v>NECKÁŘ Jan</v>
      </c>
      <c r="H161" s="158"/>
      <c r="I161" s="158"/>
      <c r="J161" s="158"/>
      <c r="K161" s="149" t="s">
        <v>139</v>
      </c>
      <c r="O161" s="121"/>
      <c r="P161" s="121"/>
      <c r="S161" s="123"/>
      <c r="T161" s="122"/>
      <c r="U161" s="122"/>
      <c r="Z161" s="121"/>
      <c r="AA161" s="121"/>
    </row>
    <row r="162" spans="1:27" hidden="1">
      <c r="A162" s="163">
        <v>19667</v>
      </c>
      <c r="B162" s="162" t="s">
        <v>251</v>
      </c>
      <c r="C162" s="161"/>
      <c r="D162" s="177" t="s">
        <v>209</v>
      </c>
      <c r="E162" s="159"/>
      <c r="F162" s="125"/>
      <c r="G162" s="158" t="str">
        <f>CONCATENATE(B162," ",D162)</f>
        <v>VYKOUKOVÁ Jitka</v>
      </c>
      <c r="H162" s="158"/>
      <c r="I162" s="158"/>
      <c r="J162" s="158"/>
      <c r="K162" s="149" t="s">
        <v>138</v>
      </c>
      <c r="O162" s="121"/>
      <c r="P162" s="121"/>
      <c r="S162" s="123"/>
      <c r="T162" s="122"/>
      <c r="U162" s="122"/>
      <c r="Z162" s="121"/>
      <c r="AA162" s="121"/>
    </row>
    <row r="163" spans="1:27" hidden="1">
      <c r="A163" s="163">
        <v>14557</v>
      </c>
      <c r="B163" s="162" t="s">
        <v>250</v>
      </c>
      <c r="C163" s="161"/>
      <c r="D163" s="177" t="s">
        <v>31</v>
      </c>
      <c r="E163" s="159"/>
      <c r="F163" s="125"/>
      <c r="G163" s="158" t="str">
        <f>CONCATENATE(B163," ",D163)</f>
        <v>PETER Jiří</v>
      </c>
      <c r="H163" s="158"/>
      <c r="I163" s="158"/>
      <c r="J163" s="158"/>
      <c r="K163" s="149" t="s">
        <v>137</v>
      </c>
      <c r="O163" s="121"/>
      <c r="P163" s="121"/>
      <c r="S163" s="123"/>
      <c r="T163" s="122"/>
      <c r="U163" s="122"/>
      <c r="Z163" s="121"/>
      <c r="AA163" s="121"/>
    </row>
    <row r="164" spans="1:27" hidden="1">
      <c r="A164" s="163">
        <v>21413</v>
      </c>
      <c r="B164" s="162" t="s">
        <v>249</v>
      </c>
      <c r="C164" s="161"/>
      <c r="D164" s="177" t="s">
        <v>31</v>
      </c>
      <c r="E164" s="159"/>
      <c r="F164" s="125"/>
      <c r="G164" s="158" t="str">
        <f>CONCATENATE(B164," ",D164)</f>
        <v>HAKEN Jiří</v>
      </c>
      <c r="H164" s="158"/>
      <c r="I164" s="158"/>
      <c r="J164" s="158"/>
      <c r="K164" s="149" t="s">
        <v>136</v>
      </c>
      <c r="O164" s="121"/>
      <c r="P164" s="121"/>
      <c r="S164" s="123"/>
      <c r="T164" s="122"/>
      <c r="U164" s="122"/>
      <c r="Z164" s="121"/>
      <c r="AA164" s="121"/>
    </row>
    <row r="165" spans="1:27" hidden="1">
      <c r="A165" s="163">
        <v>1087</v>
      </c>
      <c r="B165" s="162" t="s">
        <v>248</v>
      </c>
      <c r="C165" s="161"/>
      <c r="D165" s="177" t="s">
        <v>247</v>
      </c>
      <c r="E165" s="159"/>
      <c r="F165" s="125"/>
      <c r="G165" s="158" t="str">
        <f>CONCATENATE(B165," ",D165)</f>
        <v>PYTLÍKOVÁ Květa</v>
      </c>
      <c r="H165" s="158"/>
      <c r="I165" s="158"/>
      <c r="J165" s="158"/>
      <c r="K165" s="149" t="s">
        <v>135</v>
      </c>
      <c r="O165" s="121"/>
      <c r="P165" s="121"/>
      <c r="S165" s="123"/>
      <c r="T165" s="122"/>
      <c r="U165" s="122"/>
      <c r="Z165" s="121"/>
      <c r="AA165" s="121"/>
    </row>
    <row r="166" spans="1:27" hidden="1">
      <c r="A166" s="163">
        <v>1305</v>
      </c>
      <c r="B166" s="162" t="s">
        <v>246</v>
      </c>
      <c r="C166" s="161"/>
      <c r="D166" s="177" t="s">
        <v>34</v>
      </c>
      <c r="E166" s="159"/>
      <c r="F166" s="125"/>
      <c r="G166" s="158" t="str">
        <f>CONCATENATE(B166," ",D166)</f>
        <v>MANSFELDOVÁ Jiřina</v>
      </c>
      <c r="H166" s="158"/>
      <c r="I166" s="158"/>
      <c r="J166" s="158"/>
      <c r="K166" s="149" t="s">
        <v>134</v>
      </c>
      <c r="O166" s="121"/>
      <c r="P166" s="121"/>
      <c r="S166" s="123"/>
      <c r="T166" s="122"/>
      <c r="U166" s="122"/>
      <c r="Z166" s="121"/>
      <c r="AA166" s="121"/>
    </row>
    <row r="167" spans="1:27" hidden="1">
      <c r="A167" s="163">
        <v>14349</v>
      </c>
      <c r="B167" s="176" t="s">
        <v>245</v>
      </c>
      <c r="C167" s="175"/>
      <c r="D167" s="174" t="s">
        <v>209</v>
      </c>
      <c r="E167" s="173"/>
      <c r="F167" s="125"/>
      <c r="G167" s="158" t="str">
        <f>CONCATENATE(B167," ",D167)</f>
        <v>RUNTSCHOVÁ Jitka</v>
      </c>
      <c r="H167" s="158"/>
      <c r="I167" s="158"/>
      <c r="J167" s="158"/>
      <c r="K167" s="149" t="s">
        <v>133</v>
      </c>
      <c r="O167" s="121"/>
      <c r="P167" s="121"/>
      <c r="S167" s="123"/>
      <c r="T167" s="122"/>
      <c r="U167" s="122"/>
      <c r="Z167" s="121"/>
      <c r="AA167" s="121"/>
    </row>
    <row r="168" spans="1:27" hidden="1">
      <c r="A168" s="163">
        <v>15944</v>
      </c>
      <c r="B168" s="162" t="s">
        <v>244</v>
      </c>
      <c r="C168" s="161"/>
      <c r="D168" s="177" t="s">
        <v>156</v>
      </c>
      <c r="E168" s="159"/>
      <c r="F168" s="125"/>
      <c r="G168" s="158" t="str">
        <f>CONCATENATE(B168," ",D168)</f>
        <v>PYTLÍK Jakub</v>
      </c>
      <c r="H168" s="158"/>
      <c r="I168" s="158"/>
      <c r="J168" s="158"/>
      <c r="K168" s="149" t="s">
        <v>132</v>
      </c>
      <c r="O168" s="121"/>
      <c r="P168" s="121"/>
      <c r="S168" s="123"/>
      <c r="T168" s="122"/>
      <c r="U168" s="122"/>
      <c r="Z168" s="121"/>
      <c r="AA168" s="121"/>
    </row>
    <row r="169" spans="1:27" hidden="1">
      <c r="A169" s="163"/>
      <c r="B169" s="162"/>
      <c r="C169" s="161"/>
      <c r="D169" s="160"/>
      <c r="E169" s="159"/>
      <c r="F169" s="125"/>
      <c r="G169" s="158" t="str">
        <f>CONCATENATE(B169," ",D169)</f>
        <v xml:space="preserve"> </v>
      </c>
      <c r="H169" s="158"/>
      <c r="I169" s="158"/>
      <c r="J169" s="158"/>
      <c r="K169" s="149" t="s">
        <v>131</v>
      </c>
      <c r="O169" s="121"/>
      <c r="P169" s="121"/>
      <c r="S169" s="123"/>
      <c r="T169" s="122"/>
      <c r="U169" s="122"/>
      <c r="Z169" s="121"/>
      <c r="AA169" s="121"/>
    </row>
    <row r="170" spans="1:27" hidden="1">
      <c r="A170" s="171">
        <v>19845</v>
      </c>
      <c r="B170" s="170" t="s">
        <v>243</v>
      </c>
      <c r="C170" s="169"/>
      <c r="D170" s="168" t="s">
        <v>242</v>
      </c>
      <c r="E170" s="167"/>
      <c r="F170" s="166"/>
      <c r="G170" s="165" t="str">
        <f>CONCATENATE(B170," ",D170)</f>
        <v>VÁVRA Ivo</v>
      </c>
      <c r="H170" s="165"/>
      <c r="I170" s="165"/>
      <c r="J170" s="165"/>
      <c r="K170" s="164" t="s">
        <v>241</v>
      </c>
      <c r="O170" s="121"/>
      <c r="P170" s="121"/>
      <c r="S170" s="123"/>
      <c r="T170" s="122"/>
      <c r="U170" s="122"/>
      <c r="Z170" s="121"/>
      <c r="AA170" s="121"/>
    </row>
    <row r="171" spans="1:27" hidden="1">
      <c r="A171" s="171">
        <v>823</v>
      </c>
      <c r="B171" s="170" t="s">
        <v>240</v>
      </c>
      <c r="C171" s="169"/>
      <c r="D171" s="168" t="s">
        <v>204</v>
      </c>
      <c r="E171" s="167"/>
      <c r="F171" s="166"/>
      <c r="G171" s="165" t="str">
        <f>CONCATENATE(B171," ",D171)</f>
        <v>MYŠIČKOVÁ Jana</v>
      </c>
      <c r="H171" s="165"/>
      <c r="I171" s="165"/>
      <c r="J171" s="165"/>
      <c r="K171" s="164" t="s">
        <v>139</v>
      </c>
      <c r="O171" s="121"/>
      <c r="P171" s="121"/>
      <c r="S171" s="123"/>
      <c r="T171" s="122"/>
      <c r="U171" s="122"/>
      <c r="Z171" s="121"/>
      <c r="AA171" s="121"/>
    </row>
    <row r="172" spans="1:27" hidden="1">
      <c r="A172" s="171">
        <v>9966</v>
      </c>
      <c r="B172" s="170" t="s">
        <v>239</v>
      </c>
      <c r="C172" s="169"/>
      <c r="D172" s="168" t="s">
        <v>28</v>
      </c>
      <c r="E172" s="167"/>
      <c r="F172" s="166"/>
      <c r="G172" s="165" t="str">
        <f>CONCATENATE(B172," ",D172)</f>
        <v>BĚLOHLÁVEK Jaroslav</v>
      </c>
      <c r="H172" s="165"/>
      <c r="I172" s="165"/>
      <c r="J172" s="165"/>
      <c r="K172" s="164" t="s">
        <v>138</v>
      </c>
      <c r="O172" s="121"/>
      <c r="P172" s="121"/>
      <c r="S172" s="123"/>
      <c r="T172" s="122"/>
      <c r="U172" s="122"/>
      <c r="Z172" s="121"/>
      <c r="AA172" s="121"/>
    </row>
    <row r="173" spans="1:27" hidden="1">
      <c r="A173" s="171">
        <v>1372</v>
      </c>
      <c r="B173" s="170" t="s">
        <v>238</v>
      </c>
      <c r="C173" s="169"/>
      <c r="D173" s="168" t="s">
        <v>31</v>
      </c>
      <c r="E173" s="167"/>
      <c r="F173" s="166"/>
      <c r="G173" s="165" t="str">
        <f>CONCATENATE(B173," ",D173)</f>
        <v>VILÍMOVSKÝ Jiří</v>
      </c>
      <c r="H173" s="165"/>
      <c r="I173" s="165"/>
      <c r="J173" s="165"/>
      <c r="K173" s="164" t="s">
        <v>137</v>
      </c>
      <c r="O173" s="121"/>
      <c r="P173" s="121"/>
      <c r="S173" s="123"/>
      <c r="T173" s="122"/>
      <c r="U173" s="122"/>
      <c r="Z173" s="121"/>
      <c r="AA173" s="121"/>
    </row>
    <row r="174" spans="1:27" hidden="1">
      <c r="A174" s="171">
        <v>1366</v>
      </c>
      <c r="B174" s="170" t="s">
        <v>222</v>
      </c>
      <c r="C174" s="169"/>
      <c r="D174" s="168" t="s">
        <v>172</v>
      </c>
      <c r="E174" s="167"/>
      <c r="F174" s="166"/>
      <c r="G174" s="165" t="str">
        <f>CONCATENATE(B174," ",D174)</f>
        <v>STRNAD Vladimír</v>
      </c>
      <c r="H174" s="165"/>
      <c r="I174" s="165"/>
      <c r="J174" s="165"/>
      <c r="K174" s="164" t="s">
        <v>136</v>
      </c>
      <c r="O174" s="121"/>
      <c r="P174" s="121"/>
      <c r="S174" s="123"/>
      <c r="T174" s="122"/>
      <c r="U174" s="122"/>
      <c r="Z174" s="121"/>
      <c r="AA174" s="121"/>
    </row>
    <row r="175" spans="1:27" hidden="1">
      <c r="A175" s="171">
        <v>834</v>
      </c>
      <c r="B175" s="170" t="s">
        <v>237</v>
      </c>
      <c r="C175" s="169"/>
      <c r="D175" s="168" t="s">
        <v>236</v>
      </c>
      <c r="E175" s="167"/>
      <c r="F175" s="166"/>
      <c r="G175" s="165" t="str">
        <f>CONCATENATE(B175," ",D175)</f>
        <v>ŠPIČKOVÁ  Johana</v>
      </c>
      <c r="H175" s="165"/>
      <c r="I175" s="165"/>
      <c r="J175" s="165"/>
      <c r="K175" s="164" t="s">
        <v>135</v>
      </c>
      <c r="O175" s="121"/>
      <c r="P175" s="121"/>
      <c r="S175" s="123"/>
      <c r="T175" s="122"/>
      <c r="U175" s="122"/>
      <c r="Z175" s="121"/>
      <c r="AA175" s="121"/>
    </row>
    <row r="176" spans="1:27" hidden="1">
      <c r="A176" s="171">
        <v>13850</v>
      </c>
      <c r="B176" s="170" t="s">
        <v>235</v>
      </c>
      <c r="C176" s="169"/>
      <c r="D176" s="168" t="s">
        <v>24</v>
      </c>
      <c r="E176" s="167"/>
      <c r="F176" s="166"/>
      <c r="G176" s="165" t="str">
        <f>CONCATENATE(B176," ",D176)</f>
        <v>WOLF Karel</v>
      </c>
      <c r="H176" s="165"/>
      <c r="I176" s="165"/>
      <c r="J176" s="165"/>
      <c r="K176" s="164" t="s">
        <v>134</v>
      </c>
      <c r="O176" s="121"/>
      <c r="P176" s="121"/>
      <c r="S176" s="123"/>
      <c r="T176" s="122"/>
      <c r="U176" s="122"/>
      <c r="Z176" s="121"/>
      <c r="AA176" s="121"/>
    </row>
    <row r="177" spans="1:27" hidden="1">
      <c r="A177" s="171">
        <v>21853</v>
      </c>
      <c r="B177" s="170" t="s">
        <v>234</v>
      </c>
      <c r="C177" s="169"/>
      <c r="D177" s="168" t="s">
        <v>24</v>
      </c>
      <c r="E177" s="167"/>
      <c r="F177" s="166"/>
      <c r="G177" s="165" t="str">
        <f>CONCATENATE(B177," ",D177)</f>
        <v>SVITAVSKÝ Karel</v>
      </c>
      <c r="H177" s="165"/>
      <c r="I177" s="165"/>
      <c r="J177" s="165"/>
      <c r="K177" s="164" t="s">
        <v>133</v>
      </c>
      <c r="O177" s="121"/>
      <c r="P177" s="121"/>
      <c r="S177" s="123"/>
      <c r="T177" s="122"/>
      <c r="U177" s="122"/>
      <c r="Z177" s="121"/>
      <c r="AA177" s="121"/>
    </row>
    <row r="178" spans="1:27" hidden="1">
      <c r="A178" s="171"/>
      <c r="B178" s="170"/>
      <c r="C178" s="169"/>
      <c r="D178" s="168"/>
      <c r="E178" s="167"/>
      <c r="F178" s="166"/>
      <c r="G178" s="165" t="str">
        <f>CONCATENATE(B178," ",D178)</f>
        <v xml:space="preserve"> </v>
      </c>
      <c r="H178" s="165"/>
      <c r="I178" s="165"/>
      <c r="J178" s="165"/>
      <c r="K178" s="164" t="s">
        <v>132</v>
      </c>
      <c r="O178" s="121"/>
      <c r="P178" s="121"/>
      <c r="S178" s="123"/>
      <c r="T178" s="122"/>
      <c r="U178" s="122"/>
      <c r="Z178" s="121"/>
      <c r="AA178" s="121"/>
    </row>
    <row r="179" spans="1:27" hidden="1">
      <c r="A179" s="171"/>
      <c r="B179" s="170"/>
      <c r="C179" s="169"/>
      <c r="D179" s="168"/>
      <c r="E179" s="167"/>
      <c r="F179" s="166"/>
      <c r="G179" s="165" t="str">
        <f>CONCATENATE(B179," ",D179)</f>
        <v xml:space="preserve"> </v>
      </c>
      <c r="H179" s="165"/>
      <c r="I179" s="165"/>
      <c r="J179" s="165"/>
      <c r="K179" s="164" t="s">
        <v>131</v>
      </c>
      <c r="O179" s="121"/>
      <c r="P179" s="121"/>
      <c r="S179" s="123"/>
      <c r="T179" s="122"/>
      <c r="U179" s="122"/>
      <c r="Z179" s="121"/>
      <c r="AA179" s="121"/>
    </row>
    <row r="180" spans="1:27" hidden="1">
      <c r="A180" s="163">
        <v>15064</v>
      </c>
      <c r="B180" s="162" t="s">
        <v>233</v>
      </c>
      <c r="C180" s="161"/>
      <c r="D180" s="160" t="s">
        <v>41</v>
      </c>
      <c r="E180" s="159"/>
      <c r="F180" s="125"/>
      <c r="G180" s="158" t="str">
        <f>CONCATENATE(B180," ",D180)</f>
        <v>CEPL Zdeněk</v>
      </c>
      <c r="H180" s="158"/>
      <c r="I180" s="158"/>
      <c r="J180" s="158"/>
      <c r="K180" s="149" t="s">
        <v>232</v>
      </c>
      <c r="O180" s="121"/>
      <c r="P180" s="121"/>
      <c r="S180" s="123"/>
      <c r="T180" s="122"/>
      <c r="U180" s="122"/>
      <c r="Z180" s="121"/>
      <c r="AA180" s="121"/>
    </row>
    <row r="181" spans="1:27" hidden="1">
      <c r="A181" s="163">
        <v>23740</v>
      </c>
      <c r="B181" s="162" t="s">
        <v>231</v>
      </c>
      <c r="C181" s="161"/>
      <c r="D181" s="160" t="s">
        <v>27</v>
      </c>
      <c r="E181" s="159"/>
      <c r="F181" s="125"/>
      <c r="G181" s="158" t="str">
        <f>CONCATENATE(B181," ",D181)</f>
        <v>ČERNÝ Milan</v>
      </c>
      <c r="H181" s="158"/>
      <c r="I181" s="158"/>
      <c r="J181" s="158"/>
      <c r="K181" s="149" t="s">
        <v>139</v>
      </c>
      <c r="O181" s="121"/>
      <c r="P181" s="121"/>
      <c r="S181" s="123"/>
      <c r="T181" s="122"/>
      <c r="U181" s="122"/>
      <c r="Z181" s="121"/>
      <c r="AA181" s="121"/>
    </row>
    <row r="182" spans="1:27" hidden="1">
      <c r="A182" s="163">
        <v>16602</v>
      </c>
      <c r="B182" s="162" t="s">
        <v>230</v>
      </c>
      <c r="C182" s="161"/>
      <c r="D182" s="160" t="s">
        <v>229</v>
      </c>
      <c r="E182" s="159"/>
      <c r="F182" s="125"/>
      <c r="G182" s="158" t="str">
        <f>CONCATENATE(B182," ",D182)</f>
        <v>FIKEJZL Vít</v>
      </c>
      <c r="H182" s="158"/>
      <c r="I182" s="158"/>
      <c r="J182" s="158"/>
      <c r="K182" s="149" t="s">
        <v>138</v>
      </c>
      <c r="O182" s="121"/>
      <c r="P182" s="121"/>
      <c r="S182" s="123"/>
      <c r="T182" s="122"/>
      <c r="U182" s="122"/>
      <c r="Z182" s="121"/>
      <c r="AA182" s="121"/>
    </row>
    <row r="183" spans="1:27" hidden="1">
      <c r="A183" s="163">
        <v>13363</v>
      </c>
      <c r="B183" s="162" t="s">
        <v>228</v>
      </c>
      <c r="C183" s="161"/>
      <c r="D183" s="160" t="s">
        <v>31</v>
      </c>
      <c r="E183" s="159"/>
      <c r="F183" s="125"/>
      <c r="G183" s="158" t="str">
        <f>CONCATENATE(B183," ",D183)</f>
        <v>LANKAŠ Jiří</v>
      </c>
      <c r="H183" s="158"/>
      <c r="I183" s="158"/>
      <c r="J183" s="158"/>
      <c r="K183" s="149" t="s">
        <v>137</v>
      </c>
      <c r="O183" s="121"/>
      <c r="P183" s="121"/>
      <c r="S183" s="123"/>
      <c r="T183" s="122"/>
      <c r="U183" s="122"/>
      <c r="Z183" s="121"/>
      <c r="AA183" s="121"/>
    </row>
    <row r="184" spans="1:27" hidden="1">
      <c r="A184" s="163">
        <v>23739</v>
      </c>
      <c r="B184" s="162" t="s">
        <v>227</v>
      </c>
      <c r="C184" s="161"/>
      <c r="D184" s="160" t="s">
        <v>31</v>
      </c>
      <c r="E184" s="159"/>
      <c r="F184" s="125"/>
      <c r="G184" s="158" t="str">
        <f>CONCATENATE(B184," ",D184)</f>
        <v>NEUMAJER Jiří</v>
      </c>
      <c r="H184" s="158"/>
      <c r="I184" s="158"/>
      <c r="J184" s="158"/>
      <c r="K184" s="149" t="s">
        <v>136</v>
      </c>
      <c r="O184" s="121"/>
      <c r="P184" s="121"/>
      <c r="S184" s="123"/>
      <c r="T184" s="122"/>
      <c r="U184" s="122"/>
      <c r="Z184" s="121"/>
      <c r="AA184" s="121"/>
    </row>
    <row r="185" spans="1:27" hidden="1">
      <c r="A185" s="163">
        <v>1134</v>
      </c>
      <c r="B185" s="162" t="s">
        <v>226</v>
      </c>
      <c r="C185" s="161"/>
      <c r="D185" s="160" t="s">
        <v>175</v>
      </c>
      <c r="E185" s="159"/>
      <c r="F185" s="125"/>
      <c r="G185" s="158" t="str">
        <f>CONCATENATE(B185," ",D185)</f>
        <v>VIKTORIN Miroslav</v>
      </c>
      <c r="H185" s="158"/>
      <c r="I185" s="158"/>
      <c r="J185" s="158"/>
      <c r="K185" s="149" t="s">
        <v>135</v>
      </c>
      <c r="O185" s="121"/>
      <c r="P185" s="121"/>
      <c r="S185" s="123"/>
      <c r="T185" s="122"/>
      <c r="U185" s="122"/>
      <c r="Z185" s="121"/>
      <c r="AA185" s="121"/>
    </row>
    <row r="186" spans="1:27" hidden="1">
      <c r="A186" s="163">
        <v>13562</v>
      </c>
      <c r="B186" s="162" t="s">
        <v>225</v>
      </c>
      <c r="C186" s="161"/>
      <c r="D186" s="160" t="s">
        <v>224</v>
      </c>
      <c r="E186" s="159"/>
      <c r="F186" s="125"/>
      <c r="G186" s="158" t="str">
        <f>CONCATENATE(B186," ",D186)</f>
        <v>SVOBODOVÁ  Kamila</v>
      </c>
      <c r="H186" s="158"/>
      <c r="I186" s="158"/>
      <c r="J186" s="158"/>
      <c r="K186" s="149" t="s">
        <v>134</v>
      </c>
      <c r="O186" s="121"/>
      <c r="P186" s="121"/>
      <c r="S186" s="123"/>
      <c r="T186" s="122"/>
      <c r="U186" s="122"/>
      <c r="Z186" s="121"/>
      <c r="AA186" s="121"/>
    </row>
    <row r="187" spans="1:27" hidden="1">
      <c r="A187" s="163">
        <v>19554</v>
      </c>
      <c r="B187" s="162" t="s">
        <v>223</v>
      </c>
      <c r="C187" s="161"/>
      <c r="D187" s="160" t="s">
        <v>179</v>
      </c>
      <c r="E187" s="159"/>
      <c r="F187" s="125"/>
      <c r="G187" s="158" t="str">
        <f>CONCATENATE(B187," ",D187)</f>
        <v>VÁCHA Jan</v>
      </c>
      <c r="H187" s="158"/>
      <c r="I187" s="158"/>
      <c r="J187" s="158"/>
      <c r="K187" s="149" t="s">
        <v>133</v>
      </c>
      <c r="O187" s="121"/>
      <c r="P187" s="121"/>
      <c r="S187" s="123"/>
      <c r="T187" s="122"/>
      <c r="U187" s="122"/>
      <c r="Z187" s="121"/>
      <c r="AA187" s="121"/>
    </row>
    <row r="188" spans="1:27" hidden="1">
      <c r="A188" s="163"/>
      <c r="B188" s="162"/>
      <c r="C188" s="161"/>
      <c r="D188" s="160"/>
      <c r="E188" s="159"/>
      <c r="F188" s="125"/>
      <c r="G188" s="158" t="str">
        <f>CONCATENATE(B188," ",D188)</f>
        <v xml:space="preserve"> </v>
      </c>
      <c r="H188" s="158"/>
      <c r="I188" s="158"/>
      <c r="J188" s="158"/>
      <c r="K188" s="149" t="s">
        <v>132</v>
      </c>
      <c r="O188" s="121"/>
      <c r="P188" s="121"/>
      <c r="S188" s="123"/>
      <c r="T188" s="122"/>
      <c r="U188" s="122"/>
      <c r="Z188" s="121"/>
      <c r="AA188" s="121"/>
    </row>
    <row r="189" spans="1:27" hidden="1">
      <c r="A189" s="163"/>
      <c r="B189" s="162"/>
      <c r="C189" s="161"/>
      <c r="D189" s="160"/>
      <c r="E189" s="159"/>
      <c r="F189" s="125"/>
      <c r="G189" s="158" t="str">
        <f>CONCATENATE(B189," ",D189)</f>
        <v xml:space="preserve"> </v>
      </c>
      <c r="H189" s="158"/>
      <c r="I189" s="158"/>
      <c r="J189" s="158"/>
      <c r="K189" s="149" t="s">
        <v>131</v>
      </c>
      <c r="O189" s="121"/>
      <c r="P189" s="121"/>
      <c r="S189" s="123"/>
      <c r="T189" s="122"/>
      <c r="U189" s="122"/>
      <c r="Z189" s="121"/>
      <c r="AA189" s="121"/>
    </row>
    <row r="190" spans="1:27" hidden="1">
      <c r="A190" s="171">
        <v>1441</v>
      </c>
      <c r="B190" s="170" t="s">
        <v>222</v>
      </c>
      <c r="C190" s="169"/>
      <c r="D190" s="168" t="s">
        <v>221</v>
      </c>
      <c r="E190" s="167"/>
      <c r="F190" s="166"/>
      <c r="G190" s="182" t="str">
        <f>CONCATENATE(B190," ",D190)</f>
        <v>STRNAD Bohumil</v>
      </c>
      <c r="H190" s="182"/>
      <c r="I190" s="182"/>
      <c r="J190" s="182"/>
      <c r="K190" s="164" t="s">
        <v>220</v>
      </c>
      <c r="O190" s="121"/>
      <c r="P190" s="121"/>
      <c r="S190" s="123"/>
      <c r="T190" s="122"/>
      <c r="U190" s="122"/>
      <c r="Z190" s="121"/>
      <c r="AA190" s="121"/>
    </row>
    <row r="191" spans="1:27" hidden="1">
      <c r="A191" s="171">
        <v>25398</v>
      </c>
      <c r="B191" s="170" t="s">
        <v>219</v>
      </c>
      <c r="C191" s="169"/>
      <c r="D191" s="168" t="s">
        <v>218</v>
      </c>
      <c r="E191" s="167"/>
      <c r="F191" s="166"/>
      <c r="G191" s="182" t="str">
        <f>CONCATENATE(B191," ",D191)</f>
        <v>ŽĎÁREK Václav</v>
      </c>
      <c r="H191" s="182"/>
      <c r="I191" s="182"/>
      <c r="J191" s="182"/>
      <c r="K191" s="164" t="s">
        <v>139</v>
      </c>
      <c r="O191" s="121"/>
      <c r="P191" s="121"/>
      <c r="S191" s="123"/>
      <c r="T191" s="122"/>
      <c r="U191" s="122"/>
      <c r="Z191" s="121"/>
      <c r="AA191" s="121"/>
    </row>
    <row r="192" spans="1:27" hidden="1">
      <c r="A192" s="171">
        <v>22254</v>
      </c>
      <c r="B192" s="170" t="s">
        <v>217</v>
      </c>
      <c r="C192" s="169"/>
      <c r="D192" s="168" t="s">
        <v>216</v>
      </c>
      <c r="E192" s="167"/>
      <c r="F192" s="166"/>
      <c r="G192" s="182" t="str">
        <f>CONCATENATE(B192," ",D192)</f>
        <v>TRUKSA Michal</v>
      </c>
      <c r="H192" s="182"/>
      <c r="I192" s="182"/>
      <c r="J192" s="182"/>
      <c r="K192" s="164" t="s">
        <v>138</v>
      </c>
      <c r="O192" s="121"/>
      <c r="P192" s="121"/>
      <c r="S192" s="123"/>
      <c r="T192" s="122"/>
      <c r="U192" s="122"/>
      <c r="Z192" s="121"/>
      <c r="AA192" s="121"/>
    </row>
    <row r="193" spans="1:27" hidden="1">
      <c r="A193" s="171">
        <v>25538</v>
      </c>
      <c r="B193" s="170" t="s">
        <v>215</v>
      </c>
      <c r="C193" s="169"/>
      <c r="D193" s="168" t="s">
        <v>23</v>
      </c>
      <c r="E193" s="167"/>
      <c r="F193" s="166"/>
      <c r="G193" s="182" t="str">
        <f>CONCATENATE(B193," ",D193)</f>
        <v>BRODIL František</v>
      </c>
      <c r="H193" s="182"/>
      <c r="I193" s="182"/>
      <c r="J193" s="182"/>
      <c r="K193" s="164" t="s">
        <v>137</v>
      </c>
      <c r="O193" s="121"/>
      <c r="P193" s="121"/>
      <c r="S193" s="123"/>
      <c r="T193" s="122"/>
      <c r="U193" s="122"/>
      <c r="Z193" s="121"/>
      <c r="AA193" s="121"/>
    </row>
    <row r="194" spans="1:27" hidden="1">
      <c r="A194" s="171">
        <v>22253</v>
      </c>
      <c r="B194" s="170" t="s">
        <v>214</v>
      </c>
      <c r="C194" s="169"/>
      <c r="D194" s="168" t="s">
        <v>202</v>
      </c>
      <c r="E194" s="167"/>
      <c r="F194" s="166"/>
      <c r="G194" s="182" t="str">
        <f>CONCATENATE(B194," ",D194)</f>
        <v>ŠPAČKOVÁ Lenka</v>
      </c>
      <c r="H194" s="182"/>
      <c r="I194" s="182"/>
      <c r="J194" s="182"/>
      <c r="K194" s="164" t="s">
        <v>136</v>
      </c>
      <c r="O194" s="121"/>
      <c r="P194" s="121"/>
      <c r="S194" s="123"/>
      <c r="T194" s="122"/>
      <c r="U194" s="122"/>
      <c r="Z194" s="121"/>
      <c r="AA194" s="121"/>
    </row>
    <row r="195" spans="1:27" hidden="1">
      <c r="A195" s="171">
        <v>1444</v>
      </c>
      <c r="B195" s="170" t="s">
        <v>213</v>
      </c>
      <c r="C195" s="169"/>
      <c r="D195" s="168" t="s">
        <v>145</v>
      </c>
      <c r="E195" s="167"/>
      <c r="F195" s="166"/>
      <c r="G195" s="182" t="str">
        <f>CONCATENATE(B195," ",D195)</f>
        <v>ŠTĚRBA Petr</v>
      </c>
      <c r="H195" s="182"/>
      <c r="I195" s="182"/>
      <c r="J195" s="182"/>
      <c r="K195" s="164" t="s">
        <v>135</v>
      </c>
      <c r="O195" s="121"/>
      <c r="P195" s="121"/>
      <c r="S195" s="123"/>
      <c r="T195" s="122"/>
      <c r="U195" s="122"/>
      <c r="Z195" s="121"/>
      <c r="AA195" s="121"/>
    </row>
    <row r="196" spans="1:27" hidden="1">
      <c r="A196" s="171">
        <v>5013</v>
      </c>
      <c r="B196" s="170" t="s">
        <v>212</v>
      </c>
      <c r="C196" s="169"/>
      <c r="D196" s="168" t="s">
        <v>24</v>
      </c>
      <c r="E196" s="167"/>
      <c r="F196" s="166"/>
      <c r="G196" s="182" t="str">
        <f>CONCATENATE(B196," ",D196)</f>
        <v>TOMSA Karel</v>
      </c>
      <c r="H196" s="182"/>
      <c r="I196" s="182"/>
      <c r="J196" s="182"/>
      <c r="K196" s="164" t="s">
        <v>134</v>
      </c>
      <c r="O196" s="121"/>
      <c r="P196" s="121"/>
      <c r="S196" s="123"/>
      <c r="T196" s="122"/>
      <c r="U196" s="122"/>
      <c r="Z196" s="121"/>
      <c r="AA196" s="121"/>
    </row>
    <row r="197" spans="1:27" hidden="1">
      <c r="A197" s="171">
        <v>22252</v>
      </c>
      <c r="B197" s="170" t="s">
        <v>211</v>
      </c>
      <c r="C197" s="169"/>
      <c r="D197" s="168" t="s">
        <v>149</v>
      </c>
      <c r="E197" s="167"/>
      <c r="F197" s="166"/>
      <c r="G197" s="182" t="str">
        <f>CONCATENATE(B197," ",D197)</f>
        <v>TOŽIČKA Martin</v>
      </c>
      <c r="H197" s="182"/>
      <c r="I197" s="182"/>
      <c r="J197" s="182"/>
      <c r="K197" s="164" t="s">
        <v>133</v>
      </c>
      <c r="O197" s="121"/>
      <c r="P197" s="121"/>
      <c r="S197" s="123"/>
      <c r="T197" s="122"/>
      <c r="U197" s="122"/>
      <c r="Z197" s="121"/>
      <c r="AA197" s="121"/>
    </row>
    <row r="198" spans="1:27" hidden="1">
      <c r="A198" s="171">
        <v>5778</v>
      </c>
      <c r="B198" s="170" t="s">
        <v>210</v>
      </c>
      <c r="C198" s="169"/>
      <c r="D198" s="168" t="s">
        <v>209</v>
      </c>
      <c r="E198" s="167"/>
      <c r="F198" s="166"/>
      <c r="G198" s="182" t="str">
        <f>CONCATENATE(B198," ",D198)</f>
        <v>RADOSTOVÁ Jitka</v>
      </c>
      <c r="H198" s="182"/>
      <c r="I198" s="182"/>
      <c r="J198" s="182"/>
      <c r="K198" s="164" t="s">
        <v>132</v>
      </c>
      <c r="O198" s="121"/>
      <c r="P198" s="121"/>
      <c r="S198" s="123"/>
      <c r="T198" s="122"/>
      <c r="U198" s="122"/>
      <c r="Z198" s="121"/>
      <c r="AA198" s="121"/>
    </row>
    <row r="199" spans="1:27" hidden="1">
      <c r="A199" s="171"/>
      <c r="B199" s="170"/>
      <c r="C199" s="169"/>
      <c r="D199" s="168"/>
      <c r="E199" s="167"/>
      <c r="F199" s="166"/>
      <c r="G199" s="182" t="str">
        <f>CONCATENATE(B199," ",D199)</f>
        <v xml:space="preserve"> </v>
      </c>
      <c r="H199" s="182"/>
      <c r="I199" s="182"/>
      <c r="J199" s="182"/>
      <c r="K199" s="164" t="s">
        <v>131</v>
      </c>
      <c r="O199" s="121"/>
      <c r="P199" s="121"/>
      <c r="S199" s="123"/>
      <c r="T199" s="122"/>
      <c r="U199" s="122"/>
      <c r="Z199" s="121"/>
      <c r="AA199" s="121"/>
    </row>
    <row r="200" spans="1:27" hidden="1">
      <c r="A200" s="163">
        <v>15542</v>
      </c>
      <c r="B200" s="162" t="s">
        <v>208</v>
      </c>
      <c r="C200" s="161"/>
      <c r="D200" s="177" t="s">
        <v>207</v>
      </c>
      <c r="E200" s="159"/>
      <c r="F200" s="125"/>
      <c r="G200" s="158" t="str">
        <f>CONCATENATE(B200," ",D200)</f>
        <v>KELLNER Miloslav</v>
      </c>
      <c r="H200" s="158"/>
      <c r="I200" s="158"/>
      <c r="J200" s="158"/>
      <c r="K200" s="149" t="s">
        <v>206</v>
      </c>
      <c r="O200" s="121"/>
      <c r="P200" s="121"/>
      <c r="S200" s="123"/>
      <c r="T200" s="122"/>
      <c r="U200" s="122"/>
      <c r="Z200" s="121"/>
      <c r="AA200" s="121"/>
    </row>
    <row r="201" spans="1:27" hidden="1">
      <c r="A201" s="163">
        <v>20100</v>
      </c>
      <c r="B201" s="162" t="s">
        <v>205</v>
      </c>
      <c r="C201" s="161"/>
      <c r="D201" s="177" t="s">
        <v>204</v>
      </c>
      <c r="E201" s="159"/>
      <c r="F201" s="125"/>
      <c r="G201" s="158" t="str">
        <f>CONCATENATE(B201," ",D201)</f>
        <v>VALENTOVÁ  Jana</v>
      </c>
      <c r="H201" s="158"/>
      <c r="I201" s="158"/>
      <c r="J201" s="158"/>
      <c r="K201" s="149" t="s">
        <v>139</v>
      </c>
      <c r="O201" s="121"/>
      <c r="P201" s="121"/>
      <c r="S201" s="123"/>
      <c r="T201" s="122"/>
      <c r="U201" s="122"/>
      <c r="Z201" s="121"/>
      <c r="AA201" s="121"/>
    </row>
    <row r="202" spans="1:27" hidden="1">
      <c r="A202" s="163">
        <v>15538</v>
      </c>
      <c r="B202" s="162" t="s">
        <v>203</v>
      </c>
      <c r="C202" s="161"/>
      <c r="D202" s="177" t="s">
        <v>202</v>
      </c>
      <c r="E202" s="159"/>
      <c r="F202" s="125"/>
      <c r="G202" s="158" t="str">
        <f>CONCATENATE(B202," ",D202)</f>
        <v>KRAUSOVÁ Lenka</v>
      </c>
      <c r="H202" s="158"/>
      <c r="I202" s="158"/>
      <c r="J202" s="158"/>
      <c r="K202" s="149" t="s">
        <v>138</v>
      </c>
      <c r="O202" s="121"/>
      <c r="P202" s="121"/>
      <c r="S202" s="123"/>
      <c r="T202" s="122"/>
      <c r="U202" s="122"/>
      <c r="Z202" s="121"/>
      <c r="AA202" s="121"/>
    </row>
    <row r="203" spans="1:27" hidden="1">
      <c r="A203" s="163">
        <v>15539</v>
      </c>
      <c r="B203" s="162" t="s">
        <v>201</v>
      </c>
      <c r="C203" s="161"/>
      <c r="D203" s="177" t="s">
        <v>200</v>
      </c>
      <c r="E203" s="159"/>
      <c r="F203" s="125"/>
      <c r="G203" s="158" t="str">
        <f>CONCATENATE(B203," ",D203)</f>
        <v>HOLEČEK Ladislav</v>
      </c>
      <c r="H203" s="158"/>
      <c r="I203" s="158"/>
      <c r="J203" s="158"/>
      <c r="K203" s="149" t="s">
        <v>137</v>
      </c>
      <c r="O203" s="121"/>
      <c r="P203" s="121"/>
      <c r="S203" s="123"/>
      <c r="T203" s="122"/>
      <c r="U203" s="122"/>
      <c r="Z203" s="121"/>
      <c r="AA203" s="121"/>
    </row>
    <row r="204" spans="1:27" hidden="1">
      <c r="A204" s="163">
        <v>15540</v>
      </c>
      <c r="B204" s="162" t="s">
        <v>199</v>
      </c>
      <c r="C204" s="161"/>
      <c r="D204" s="177" t="s">
        <v>198</v>
      </c>
      <c r="E204" s="159"/>
      <c r="F204" s="125"/>
      <c r="G204" s="158" t="str">
        <f>CONCATENATE(B204," ",D204)</f>
        <v>FIALOVÁ Eliška</v>
      </c>
      <c r="H204" s="158"/>
      <c r="I204" s="158"/>
      <c r="J204" s="158"/>
      <c r="K204" s="149" t="s">
        <v>136</v>
      </c>
      <c r="O204" s="121"/>
      <c r="P204" s="121"/>
      <c r="S204" s="123"/>
      <c r="T204" s="122"/>
      <c r="U204" s="122"/>
      <c r="Z204" s="121"/>
      <c r="AA204" s="121"/>
    </row>
    <row r="205" spans="1:27" hidden="1">
      <c r="A205" s="163">
        <v>15530</v>
      </c>
      <c r="B205" s="162" t="s">
        <v>197</v>
      </c>
      <c r="C205" s="161"/>
      <c r="D205" s="177" t="s">
        <v>179</v>
      </c>
      <c r="E205" s="159"/>
      <c r="F205" s="125"/>
      <c r="G205" s="158" t="str">
        <f>CONCATENATE(B205," ",D205)</f>
        <v>BÁRTL Jan</v>
      </c>
      <c r="H205" s="158"/>
      <c r="I205" s="158"/>
      <c r="J205" s="158"/>
      <c r="K205" s="149" t="s">
        <v>135</v>
      </c>
      <c r="O205" s="121"/>
      <c r="P205" s="121"/>
      <c r="S205" s="123"/>
      <c r="T205" s="122"/>
      <c r="U205" s="122"/>
      <c r="Z205" s="121"/>
      <c r="AA205" s="121"/>
    </row>
    <row r="206" spans="1:27" hidden="1">
      <c r="A206" s="163">
        <v>15533</v>
      </c>
      <c r="B206" s="162" t="s">
        <v>196</v>
      </c>
      <c r="C206" s="161"/>
      <c r="D206" s="177" t="s">
        <v>195</v>
      </c>
      <c r="E206" s="159"/>
      <c r="G206" s="158" t="str">
        <f>CONCATENATE(B206," ",D206)</f>
        <v>ŠTEFANOVÁ  Věra</v>
      </c>
      <c r="H206" s="158"/>
      <c r="I206" s="158"/>
      <c r="J206" s="158"/>
      <c r="K206" s="149" t="s">
        <v>134</v>
      </c>
      <c r="O206" s="121"/>
      <c r="P206" s="121"/>
      <c r="S206" s="123"/>
      <c r="T206" s="122"/>
      <c r="U206" s="122"/>
      <c r="Z206" s="121"/>
      <c r="AA206" s="121"/>
    </row>
    <row r="207" spans="1:27" hidden="1">
      <c r="A207" s="163"/>
      <c r="B207" s="162"/>
      <c r="C207" s="161"/>
      <c r="D207" s="160"/>
      <c r="E207" s="159"/>
      <c r="F207" s="125"/>
      <c r="G207" s="158" t="str">
        <f>CONCATENATE(B207," ",D207)</f>
        <v xml:space="preserve"> </v>
      </c>
      <c r="H207" s="158"/>
      <c r="I207" s="158"/>
      <c r="J207" s="158"/>
      <c r="K207" s="149" t="s">
        <v>133</v>
      </c>
      <c r="O207" s="121"/>
      <c r="P207" s="121"/>
      <c r="S207" s="123"/>
      <c r="T207" s="122"/>
      <c r="U207" s="122"/>
      <c r="Z207" s="121"/>
      <c r="AA207" s="121"/>
    </row>
    <row r="208" spans="1:27" hidden="1">
      <c r="A208" s="163"/>
      <c r="B208" s="162"/>
      <c r="C208" s="161"/>
      <c r="D208" s="160"/>
      <c r="E208" s="159"/>
      <c r="F208" s="125"/>
      <c r="G208" s="158" t="str">
        <f>CONCATENATE(B208," ",D208)</f>
        <v xml:space="preserve"> </v>
      </c>
      <c r="H208" s="158"/>
      <c r="I208" s="158"/>
      <c r="J208" s="158"/>
      <c r="K208" s="149" t="s">
        <v>132</v>
      </c>
      <c r="O208" s="121"/>
      <c r="P208" s="121"/>
      <c r="S208" s="123"/>
      <c r="T208" s="122"/>
      <c r="U208" s="122"/>
      <c r="Z208" s="121"/>
      <c r="AA208" s="121"/>
    </row>
    <row r="209" spans="1:27" hidden="1">
      <c r="A209" s="163"/>
      <c r="B209" s="162"/>
      <c r="C209" s="161"/>
      <c r="D209" s="160"/>
      <c r="E209" s="159"/>
      <c r="F209" s="125"/>
      <c r="G209" s="158" t="str">
        <f>CONCATENATE(B209," ",D209)</f>
        <v xml:space="preserve"> </v>
      </c>
      <c r="H209" s="158"/>
      <c r="I209" s="158"/>
      <c r="J209" s="158"/>
      <c r="K209" s="149" t="s">
        <v>131</v>
      </c>
      <c r="O209" s="121"/>
      <c r="P209" s="121"/>
      <c r="S209" s="123"/>
      <c r="T209" s="122"/>
      <c r="U209" s="122"/>
      <c r="Z209" s="121"/>
      <c r="AA209" s="121"/>
    </row>
    <row r="210" spans="1:27" hidden="1">
      <c r="A210" s="171">
        <v>5052</v>
      </c>
      <c r="B210" s="170" t="s">
        <v>194</v>
      </c>
      <c r="C210" s="169"/>
      <c r="D210" s="168" t="s">
        <v>193</v>
      </c>
      <c r="E210" s="167"/>
      <c r="F210" s="166"/>
      <c r="G210" s="165" t="str">
        <f>CONCATENATE(B210," ",D210)</f>
        <v>HAMPL Vítěslav</v>
      </c>
      <c r="H210" s="165"/>
      <c r="I210" s="165"/>
      <c r="J210" s="165"/>
      <c r="K210" s="164" t="s">
        <v>192</v>
      </c>
      <c r="O210" s="121"/>
      <c r="P210" s="121"/>
      <c r="S210" s="123"/>
      <c r="T210" s="122"/>
      <c r="U210" s="122"/>
      <c r="Z210" s="121"/>
      <c r="AA210" s="121"/>
    </row>
    <row r="211" spans="1:27" hidden="1">
      <c r="A211" s="171">
        <v>1172</v>
      </c>
      <c r="B211" s="170" t="s">
        <v>191</v>
      </c>
      <c r="C211" s="169"/>
      <c r="D211" s="168" t="s">
        <v>145</v>
      </c>
      <c r="E211" s="167"/>
      <c r="F211" s="166"/>
      <c r="G211" s="165" t="str">
        <f>CONCATENATE(B211," ",D211)</f>
        <v>VALTA Petr</v>
      </c>
      <c r="H211" s="165"/>
      <c r="I211" s="165"/>
      <c r="J211" s="165"/>
      <c r="K211" s="164" t="s">
        <v>139</v>
      </c>
      <c r="O211" s="121"/>
      <c r="P211" s="121"/>
      <c r="S211" s="123"/>
      <c r="T211" s="122"/>
      <c r="U211" s="122"/>
      <c r="Z211" s="121"/>
      <c r="AA211" s="121"/>
    </row>
    <row r="212" spans="1:27" hidden="1">
      <c r="A212" s="171">
        <v>4467</v>
      </c>
      <c r="B212" s="170" t="s">
        <v>190</v>
      </c>
      <c r="C212" s="169"/>
      <c r="D212" s="168" t="s">
        <v>151</v>
      </c>
      <c r="E212" s="167"/>
      <c r="F212" s="166"/>
      <c r="G212" s="165" t="str">
        <f>CONCATENATE(B212," ",D212)</f>
        <v>ROUBAL Vojtěch</v>
      </c>
      <c r="H212" s="165"/>
      <c r="I212" s="165"/>
      <c r="J212" s="165"/>
      <c r="K212" s="164" t="s">
        <v>138</v>
      </c>
      <c r="O212" s="121"/>
      <c r="P212" s="121"/>
      <c r="S212" s="123"/>
      <c r="T212" s="122"/>
      <c r="U212" s="122"/>
      <c r="Z212" s="121"/>
      <c r="AA212" s="121"/>
    </row>
    <row r="213" spans="1:27" hidden="1">
      <c r="A213" s="171">
        <v>1163</v>
      </c>
      <c r="B213" s="170" t="s">
        <v>189</v>
      </c>
      <c r="C213" s="169"/>
      <c r="D213" s="168" t="s">
        <v>23</v>
      </c>
      <c r="E213" s="167"/>
      <c r="F213" s="166"/>
      <c r="G213" s="165" t="str">
        <f>CONCATENATE(B213," ",D213)</f>
        <v>PUDIL František</v>
      </c>
      <c r="H213" s="165"/>
      <c r="I213" s="165"/>
      <c r="J213" s="165"/>
      <c r="K213" s="164" t="s">
        <v>137</v>
      </c>
      <c r="O213" s="121"/>
      <c r="P213" s="121"/>
      <c r="S213" s="123"/>
      <c r="T213" s="122"/>
      <c r="U213" s="122"/>
      <c r="Z213" s="121"/>
      <c r="AA213" s="121"/>
    </row>
    <row r="214" spans="1:27" hidden="1">
      <c r="A214" s="171">
        <v>1404</v>
      </c>
      <c r="B214" s="170" t="s">
        <v>188</v>
      </c>
      <c r="C214" s="169"/>
      <c r="D214" s="168" t="s">
        <v>187</v>
      </c>
      <c r="E214" s="167"/>
      <c r="F214" s="166"/>
      <c r="G214" s="165" t="str">
        <f>CONCATENATE(B214," ",D214)</f>
        <v>POKORNÝ Josef</v>
      </c>
      <c r="H214" s="165"/>
      <c r="I214" s="165"/>
      <c r="J214" s="165"/>
      <c r="K214" s="164" t="s">
        <v>136</v>
      </c>
      <c r="O214" s="121"/>
      <c r="P214" s="121"/>
      <c r="S214" s="123"/>
      <c r="T214" s="122"/>
      <c r="U214" s="122"/>
      <c r="Z214" s="121"/>
      <c r="AA214" s="121"/>
    </row>
    <row r="215" spans="1:27" hidden="1">
      <c r="A215" s="171">
        <v>1152</v>
      </c>
      <c r="B215" s="170" t="s">
        <v>186</v>
      </c>
      <c r="C215" s="169"/>
      <c r="D215" s="168" t="s">
        <v>31</v>
      </c>
      <c r="E215" s="167"/>
      <c r="F215" s="166"/>
      <c r="G215" s="165" t="str">
        <f>CONCATENATE(B215," ",D215)</f>
        <v>HOFMAN Jiří</v>
      </c>
      <c r="H215" s="165"/>
      <c r="I215" s="165"/>
      <c r="J215" s="165"/>
      <c r="K215" s="164" t="s">
        <v>135</v>
      </c>
      <c r="O215" s="121"/>
      <c r="P215" s="121"/>
      <c r="S215" s="123"/>
      <c r="T215" s="122"/>
      <c r="U215" s="122"/>
      <c r="Z215" s="121"/>
      <c r="AA215" s="121"/>
    </row>
    <row r="216" spans="1:27" hidden="1">
      <c r="A216" s="171">
        <v>5163</v>
      </c>
      <c r="B216" s="181" t="s">
        <v>185</v>
      </c>
      <c r="C216" s="180"/>
      <c r="D216" s="179" t="s">
        <v>149</v>
      </c>
      <c r="E216" s="178"/>
      <c r="F216" s="166"/>
      <c r="G216" s="165" t="str">
        <f>CONCATENATE(B216," ",D216)</f>
        <v>PODHOLA Martin</v>
      </c>
      <c r="H216" s="165"/>
      <c r="I216" s="165"/>
      <c r="J216" s="165"/>
      <c r="K216" s="164" t="s">
        <v>134</v>
      </c>
      <c r="O216" s="121"/>
      <c r="P216" s="121"/>
      <c r="S216" s="123"/>
      <c r="T216" s="122"/>
      <c r="U216" s="122"/>
      <c r="Z216" s="121"/>
      <c r="AA216" s="121"/>
    </row>
    <row r="217" spans="1:27" hidden="1">
      <c r="A217" s="171"/>
      <c r="B217" s="170"/>
      <c r="C217" s="169"/>
      <c r="D217" s="168"/>
      <c r="E217" s="167"/>
      <c r="F217" s="166"/>
      <c r="G217" s="165" t="str">
        <f>CONCATENATE(B217," ",D217)</f>
        <v xml:space="preserve"> </v>
      </c>
      <c r="H217" s="165"/>
      <c r="I217" s="165"/>
      <c r="J217" s="165"/>
      <c r="K217" s="164" t="s">
        <v>133</v>
      </c>
      <c r="O217" s="121"/>
      <c r="P217" s="121"/>
      <c r="S217" s="123"/>
      <c r="T217" s="122"/>
      <c r="U217" s="122"/>
      <c r="Z217" s="121"/>
      <c r="AA217" s="121"/>
    </row>
    <row r="218" spans="1:27" hidden="1">
      <c r="A218" s="171"/>
      <c r="B218" s="170"/>
      <c r="C218" s="169"/>
      <c r="D218" s="168"/>
      <c r="E218" s="167"/>
      <c r="F218" s="166"/>
      <c r="G218" s="165" t="str">
        <f>CONCATENATE(B218," ",D218)</f>
        <v xml:space="preserve"> </v>
      </c>
      <c r="H218" s="165"/>
      <c r="I218" s="165"/>
      <c r="J218" s="165"/>
      <c r="K218" s="164" t="s">
        <v>132</v>
      </c>
      <c r="O218" s="121"/>
      <c r="P218" s="121"/>
      <c r="S218" s="123"/>
      <c r="T218" s="122"/>
      <c r="U218" s="122"/>
      <c r="Z218" s="121"/>
      <c r="AA218" s="121"/>
    </row>
    <row r="219" spans="1:27" hidden="1">
      <c r="A219" s="171"/>
      <c r="B219" s="170"/>
      <c r="C219" s="169"/>
      <c r="D219" s="168"/>
      <c r="E219" s="167"/>
      <c r="F219" s="166"/>
      <c r="G219" s="165" t="str">
        <f>CONCATENATE(B219," ",D219)</f>
        <v xml:space="preserve"> </v>
      </c>
      <c r="H219" s="165"/>
      <c r="I219" s="165"/>
      <c r="J219" s="165"/>
      <c r="K219" s="164" t="s">
        <v>131</v>
      </c>
      <c r="O219" s="121"/>
      <c r="P219" s="121"/>
      <c r="S219" s="123"/>
      <c r="T219" s="122"/>
      <c r="U219" s="122"/>
      <c r="Z219" s="121"/>
      <c r="AA219" s="121"/>
    </row>
    <row r="220" spans="1:27" hidden="1">
      <c r="A220" s="163">
        <v>23351</v>
      </c>
      <c r="B220" s="162" t="s">
        <v>184</v>
      </c>
      <c r="C220" s="161"/>
      <c r="D220" s="177" t="s">
        <v>41</v>
      </c>
      <c r="E220" s="159"/>
      <c r="F220" s="125"/>
      <c r="G220" s="158" t="str">
        <f>CONCATENATE(B220," ",D220)</f>
        <v>BOHÁČ Zdeněk</v>
      </c>
      <c r="H220" s="158"/>
      <c r="I220" s="158"/>
      <c r="J220" s="158"/>
      <c r="K220" s="149" t="s">
        <v>183</v>
      </c>
      <c r="O220" s="121"/>
      <c r="P220" s="121"/>
      <c r="S220" s="123"/>
      <c r="T220" s="122"/>
      <c r="U220" s="122"/>
      <c r="Z220" s="121"/>
      <c r="AA220" s="121"/>
    </row>
    <row r="221" spans="1:27" hidden="1">
      <c r="A221" s="163">
        <v>926</v>
      </c>
      <c r="B221" s="162" t="s">
        <v>182</v>
      </c>
      <c r="C221" s="161"/>
      <c r="D221" s="177" t="s">
        <v>181</v>
      </c>
      <c r="E221" s="159"/>
      <c r="F221" s="125"/>
      <c r="G221" s="158" t="str">
        <f>CONCATENATE(B221," ",D221)</f>
        <v>BERNÁTEK Bedřich</v>
      </c>
      <c r="H221" s="158"/>
      <c r="I221" s="158"/>
      <c r="J221" s="158"/>
      <c r="K221" s="149" t="s">
        <v>139</v>
      </c>
      <c r="O221" s="121"/>
      <c r="P221" s="121"/>
      <c r="S221" s="123"/>
      <c r="T221" s="122"/>
      <c r="U221" s="122"/>
      <c r="Z221" s="121"/>
      <c r="AA221" s="121"/>
    </row>
    <row r="222" spans="1:27" hidden="1">
      <c r="A222" s="163">
        <v>25584</v>
      </c>
      <c r="B222" s="162" t="s">
        <v>180</v>
      </c>
      <c r="C222" s="161"/>
      <c r="D222" s="177" t="s">
        <v>179</v>
      </c>
      <c r="E222" s="159"/>
      <c r="F222" s="125"/>
      <c r="G222" s="158" t="str">
        <f>CONCATENATE(B222," ",D222)</f>
        <v>POZNER Jan</v>
      </c>
      <c r="H222" s="158"/>
      <c r="I222" s="158"/>
      <c r="J222" s="158"/>
      <c r="K222" s="149" t="s">
        <v>138</v>
      </c>
      <c r="O222" s="121"/>
      <c r="P222" s="121"/>
      <c r="S222" s="123"/>
      <c r="T222" s="122"/>
      <c r="U222" s="122"/>
      <c r="Z222" s="121"/>
      <c r="AA222" s="121"/>
    </row>
    <row r="223" spans="1:27" hidden="1">
      <c r="A223" s="163">
        <v>24644</v>
      </c>
      <c r="B223" s="162" t="s">
        <v>178</v>
      </c>
      <c r="C223" s="161"/>
      <c r="D223" s="177" t="s">
        <v>177</v>
      </c>
      <c r="E223" s="159"/>
      <c r="F223" s="125"/>
      <c r="G223" s="158" t="str">
        <f>CONCATENATE(B223," ",D223)</f>
        <v>SEKERÁK Richard</v>
      </c>
      <c r="H223" s="158"/>
      <c r="I223" s="158"/>
      <c r="J223" s="158"/>
      <c r="K223" s="149" t="s">
        <v>137</v>
      </c>
      <c r="O223" s="121"/>
      <c r="P223" s="121"/>
      <c r="S223" s="123"/>
      <c r="T223" s="122"/>
      <c r="U223" s="122"/>
      <c r="Z223" s="121"/>
      <c r="AA223" s="121"/>
    </row>
    <row r="224" spans="1:27" hidden="1">
      <c r="A224" s="163">
        <v>17154</v>
      </c>
      <c r="B224" s="162" t="s">
        <v>176</v>
      </c>
      <c r="C224" s="161"/>
      <c r="D224" s="177" t="s">
        <v>175</v>
      </c>
      <c r="E224" s="159"/>
      <c r="F224" s="125"/>
      <c r="G224" s="158" t="str">
        <f>CONCATENATE(B224," ",D224)</f>
        <v>ŠOSTÝ Miroslav</v>
      </c>
      <c r="H224" s="158"/>
      <c r="I224" s="158"/>
      <c r="J224" s="158"/>
      <c r="K224" s="149" t="s">
        <v>136</v>
      </c>
      <c r="O224" s="121"/>
      <c r="P224" s="121"/>
      <c r="S224" s="123"/>
      <c r="T224" s="122"/>
      <c r="U224" s="122"/>
      <c r="Z224" s="121"/>
      <c r="AA224" s="121"/>
    </row>
    <row r="225" spans="1:27" hidden="1">
      <c r="A225" s="163">
        <v>932</v>
      </c>
      <c r="B225" s="162" t="s">
        <v>174</v>
      </c>
      <c r="C225" s="161"/>
      <c r="D225" s="177" t="s">
        <v>31</v>
      </c>
      <c r="E225" s="159"/>
      <c r="F225" s="125"/>
      <c r="G225" s="158" t="str">
        <f>CONCATENATE(B225," ",D225)</f>
        <v>CHRDLE Jiří</v>
      </c>
      <c r="H225" s="158"/>
      <c r="I225" s="158"/>
      <c r="J225" s="158"/>
      <c r="K225" s="149" t="s">
        <v>135</v>
      </c>
      <c r="O225" s="121"/>
      <c r="P225" s="121"/>
      <c r="S225" s="123"/>
      <c r="T225" s="122"/>
      <c r="U225" s="122"/>
      <c r="Z225" s="121"/>
      <c r="AA225" s="121"/>
    </row>
    <row r="226" spans="1:27" hidden="1">
      <c r="A226" s="163">
        <v>23581</v>
      </c>
      <c r="B226" s="162" t="s">
        <v>173</v>
      </c>
      <c r="C226" s="161"/>
      <c r="D226" s="160" t="s">
        <v>172</v>
      </c>
      <c r="E226" s="159"/>
      <c r="F226" s="125"/>
      <c r="G226" s="158" t="str">
        <f>CONCATENATE(B226," ",D226)</f>
        <v>DVOŘÁK Vladimír</v>
      </c>
      <c r="H226" s="158"/>
      <c r="I226" s="158"/>
      <c r="J226" s="158"/>
      <c r="K226" s="149" t="s">
        <v>134</v>
      </c>
      <c r="O226" s="121"/>
      <c r="P226" s="121"/>
      <c r="S226" s="123"/>
      <c r="T226" s="122"/>
      <c r="U226" s="122"/>
      <c r="Z226" s="121"/>
      <c r="AA226" s="121"/>
    </row>
    <row r="227" spans="1:27" hidden="1">
      <c r="A227" s="163">
        <v>25585</v>
      </c>
      <c r="B227" s="162" t="s">
        <v>171</v>
      </c>
      <c r="C227" s="161"/>
      <c r="D227" s="160" t="s">
        <v>170</v>
      </c>
      <c r="E227" s="159"/>
      <c r="F227" s="125"/>
      <c r="G227" s="158" t="str">
        <f>CONCATENATE(B227," ",D227)</f>
        <v>ŠEPIČ Michael</v>
      </c>
      <c r="H227" s="158"/>
      <c r="I227" s="158"/>
      <c r="J227" s="158"/>
      <c r="K227" s="149" t="s">
        <v>133</v>
      </c>
      <c r="O227" s="121"/>
      <c r="P227" s="121"/>
      <c r="S227" s="123"/>
      <c r="T227" s="122"/>
      <c r="U227" s="122"/>
      <c r="Z227" s="121"/>
      <c r="AA227" s="121"/>
    </row>
    <row r="228" spans="1:27" hidden="1">
      <c r="A228" s="163"/>
      <c r="B228" s="176"/>
      <c r="C228" s="175"/>
      <c r="D228" s="174"/>
      <c r="E228" s="173"/>
      <c r="F228" s="125"/>
      <c r="G228" s="165" t="str">
        <f>CONCATENATE(B228," ",D228)</f>
        <v xml:space="preserve"> </v>
      </c>
      <c r="H228" s="165"/>
      <c r="I228" s="165"/>
      <c r="J228" s="165"/>
      <c r="K228" s="149" t="s">
        <v>132</v>
      </c>
      <c r="O228" s="121"/>
      <c r="P228" s="121"/>
      <c r="S228" s="123"/>
      <c r="T228" s="122"/>
      <c r="U228" s="122"/>
      <c r="Z228" s="121"/>
      <c r="AA228" s="121"/>
    </row>
    <row r="229" spans="1:27" hidden="1">
      <c r="A229" s="163"/>
      <c r="B229" s="176"/>
      <c r="C229" s="175"/>
      <c r="D229" s="174"/>
      <c r="E229" s="173"/>
      <c r="F229" s="125"/>
      <c r="G229" s="165" t="str">
        <f>CONCATENATE(B229," ",D229)</f>
        <v xml:space="preserve"> </v>
      </c>
      <c r="H229" s="165"/>
      <c r="I229" s="165"/>
      <c r="J229" s="165"/>
      <c r="K229" s="149" t="s">
        <v>131</v>
      </c>
      <c r="O229" s="121"/>
      <c r="P229" s="121"/>
      <c r="S229" s="123"/>
      <c r="T229" s="122"/>
      <c r="U229" s="122"/>
      <c r="Z229" s="121"/>
      <c r="AA229" s="121"/>
    </row>
    <row r="230" spans="1:27" hidden="1">
      <c r="A230" s="171">
        <v>2707</v>
      </c>
      <c r="B230" s="170" t="s">
        <v>169</v>
      </c>
      <c r="C230" s="169"/>
      <c r="D230" s="168" t="s">
        <v>34</v>
      </c>
      <c r="E230" s="167"/>
      <c r="F230" s="166"/>
      <c r="G230" s="165" t="str">
        <f>CONCATENATE(B230," ",D230)</f>
        <v>BERANOVÁ Jiřina</v>
      </c>
      <c r="H230" s="165"/>
      <c r="I230" s="165"/>
      <c r="J230" s="165"/>
      <c r="K230" s="164" t="s">
        <v>168</v>
      </c>
      <c r="O230" s="121"/>
      <c r="P230" s="121"/>
      <c r="S230" s="123"/>
      <c r="T230" s="122"/>
      <c r="U230" s="122"/>
      <c r="Z230" s="121"/>
      <c r="AA230" s="121"/>
    </row>
    <row r="231" spans="1:27" hidden="1">
      <c r="A231" s="171">
        <v>19345</v>
      </c>
      <c r="B231" s="170" t="s">
        <v>167</v>
      </c>
      <c r="C231" s="169"/>
      <c r="D231" s="168" t="s">
        <v>37</v>
      </c>
      <c r="E231" s="167"/>
      <c r="F231" s="166"/>
      <c r="G231" s="165" t="str">
        <f>CONCATENATE(B231," ",D231)</f>
        <v>CHLUMSKÝ Vlastimil</v>
      </c>
      <c r="H231" s="165"/>
      <c r="I231" s="165"/>
      <c r="J231" s="165"/>
      <c r="K231" s="164" t="s">
        <v>139</v>
      </c>
      <c r="O231" s="121"/>
      <c r="P231" s="121"/>
      <c r="S231" s="123"/>
      <c r="T231" s="122"/>
      <c r="U231" s="122"/>
      <c r="Z231" s="121"/>
      <c r="AA231" s="121"/>
    </row>
    <row r="232" spans="1:27" hidden="1">
      <c r="A232" s="171">
        <v>10871</v>
      </c>
      <c r="B232" s="170" t="s">
        <v>166</v>
      </c>
      <c r="C232" s="169"/>
      <c r="D232" s="168" t="s">
        <v>40</v>
      </c>
      <c r="E232" s="167"/>
      <c r="F232" s="166"/>
      <c r="G232" s="165" t="str">
        <f>CONCATENATE(B232," ",D232)</f>
        <v>MUSIL Bohumír</v>
      </c>
      <c r="H232" s="165"/>
      <c r="I232" s="165"/>
      <c r="J232" s="165"/>
      <c r="K232" s="164" t="s">
        <v>138</v>
      </c>
      <c r="O232" s="121"/>
      <c r="P232" s="121"/>
      <c r="S232" s="123"/>
      <c r="T232" s="122"/>
      <c r="U232" s="122"/>
      <c r="Z232" s="121"/>
      <c r="AA232" s="121"/>
    </row>
    <row r="233" spans="1:27" hidden="1">
      <c r="A233" s="171">
        <v>2725</v>
      </c>
      <c r="B233" s="170" t="s">
        <v>165</v>
      </c>
      <c r="C233" s="169"/>
      <c r="D233" s="168" t="s">
        <v>27</v>
      </c>
      <c r="E233" s="167"/>
      <c r="F233" s="166"/>
      <c r="G233" s="165" t="str">
        <f>CONCATENATE(B233," ",D233)</f>
        <v>PERMAN Milan</v>
      </c>
      <c r="H233" s="165"/>
      <c r="I233" s="165"/>
      <c r="J233" s="165"/>
      <c r="K233" s="164" t="s">
        <v>137</v>
      </c>
      <c r="O233" s="121"/>
      <c r="P233" s="121"/>
      <c r="S233" s="123"/>
      <c r="T233" s="122"/>
      <c r="U233" s="122"/>
      <c r="Z233" s="121"/>
      <c r="AA233" s="121"/>
    </row>
    <row r="234" spans="1:27" hidden="1">
      <c r="A234" s="171">
        <v>2705</v>
      </c>
      <c r="B234" s="170" t="s">
        <v>164</v>
      </c>
      <c r="C234" s="169"/>
      <c r="D234" s="168" t="s">
        <v>163</v>
      </c>
      <c r="E234" s="167"/>
      <c r="F234" s="166"/>
      <c r="G234" s="165" t="str">
        <f>CONCATENATE(B234," ",D234)</f>
        <v>ŠVINDLOVÁ Stanislava</v>
      </c>
      <c r="H234" s="165"/>
      <c r="I234" s="165"/>
      <c r="J234" s="165"/>
      <c r="K234" s="164" t="s">
        <v>136</v>
      </c>
      <c r="O234" s="121"/>
      <c r="P234" s="121"/>
      <c r="S234" s="123"/>
      <c r="T234" s="122"/>
      <c r="U234" s="122"/>
      <c r="Z234" s="121"/>
      <c r="AA234" s="121"/>
    </row>
    <row r="235" spans="1:27" hidden="1">
      <c r="A235" s="171">
        <v>853</v>
      </c>
      <c r="B235" s="170" t="s">
        <v>162</v>
      </c>
      <c r="C235" s="169"/>
      <c r="D235" s="168" t="s">
        <v>23</v>
      </c>
      <c r="E235" s="167"/>
      <c r="F235" s="166"/>
      <c r="G235" s="165" t="str">
        <f>CONCATENATE(B235," ",D235)</f>
        <v>VONDRÁČEK František</v>
      </c>
      <c r="H235" s="165"/>
      <c r="I235" s="165"/>
      <c r="J235" s="165"/>
      <c r="K235" s="164" t="s">
        <v>135</v>
      </c>
      <c r="O235" s="121"/>
      <c r="P235" s="121"/>
      <c r="S235" s="123"/>
      <c r="T235" s="122"/>
      <c r="U235" s="122"/>
      <c r="Z235" s="121"/>
      <c r="AA235" s="121"/>
    </row>
    <row r="236" spans="1:27" hidden="1">
      <c r="A236" s="172">
        <v>23635</v>
      </c>
      <c r="B236" s="170" t="s">
        <v>161</v>
      </c>
      <c r="C236" s="169"/>
      <c r="D236" s="168" t="s">
        <v>160</v>
      </c>
      <c r="E236" s="167"/>
      <c r="F236" s="166"/>
      <c r="G236" s="165" t="str">
        <f>CONCATENATE(B236," ",D236)</f>
        <v>LÉBL Zbyněk</v>
      </c>
      <c r="H236" s="165"/>
      <c r="I236" s="165"/>
      <c r="J236" s="165"/>
      <c r="K236" s="164" t="s">
        <v>134</v>
      </c>
      <c r="O236" s="121"/>
      <c r="P236" s="121"/>
      <c r="S236" s="123"/>
      <c r="T236" s="122"/>
      <c r="U236" s="122"/>
      <c r="Z236" s="121"/>
      <c r="AA236" s="121"/>
    </row>
    <row r="237" spans="1:27" hidden="1">
      <c r="A237" s="171">
        <v>23693</v>
      </c>
      <c r="B237" s="170" t="s">
        <v>159</v>
      </c>
      <c r="C237" s="169"/>
      <c r="D237" s="168" t="s">
        <v>28</v>
      </c>
      <c r="E237" s="167"/>
      <c r="F237" s="166"/>
      <c r="G237" s="165" t="str">
        <f>CONCATENATE(B237," ",D237)</f>
        <v>ZAHRÁDKA Jaroslav</v>
      </c>
      <c r="H237" s="165"/>
      <c r="I237" s="165"/>
      <c r="J237" s="165"/>
      <c r="K237" s="164" t="s">
        <v>133</v>
      </c>
      <c r="O237" s="121"/>
      <c r="P237" s="121"/>
      <c r="S237" s="123"/>
      <c r="T237" s="122"/>
      <c r="U237" s="122"/>
      <c r="Z237" s="121"/>
      <c r="AA237" s="121"/>
    </row>
    <row r="238" spans="1:27" hidden="1">
      <c r="A238" s="171">
        <v>25453</v>
      </c>
      <c r="B238" s="170" t="s">
        <v>158</v>
      </c>
      <c r="C238" s="169"/>
      <c r="D238" s="168" t="s">
        <v>147</v>
      </c>
      <c r="E238" s="167"/>
      <c r="F238" s="166"/>
      <c r="G238" s="165" t="str">
        <f>CONCATENATE(B238," ",D238)</f>
        <v>EŠTÓK Tomáš</v>
      </c>
      <c r="H238" s="165"/>
      <c r="I238" s="165"/>
      <c r="J238" s="165"/>
      <c r="K238" s="164" t="s">
        <v>132</v>
      </c>
      <c r="O238" s="121"/>
      <c r="P238" s="121"/>
      <c r="S238" s="123"/>
      <c r="T238" s="122"/>
      <c r="U238" s="122"/>
      <c r="Z238" s="121"/>
      <c r="AA238" s="121"/>
    </row>
    <row r="239" spans="1:27" hidden="1">
      <c r="A239" s="171"/>
      <c r="B239" s="170"/>
      <c r="C239" s="169"/>
      <c r="D239" s="168"/>
      <c r="E239" s="167"/>
      <c r="F239" s="166"/>
      <c r="G239" s="165" t="str">
        <f>CONCATENATE(B239," ",D239)</f>
        <v xml:space="preserve"> </v>
      </c>
      <c r="H239" s="165"/>
      <c r="I239" s="165"/>
      <c r="J239" s="165"/>
      <c r="K239" s="164" t="s">
        <v>131</v>
      </c>
      <c r="O239" s="121"/>
      <c r="P239" s="121"/>
      <c r="S239" s="123"/>
      <c r="T239" s="122"/>
      <c r="U239" s="122"/>
      <c r="Z239" s="121"/>
      <c r="AA239" s="121"/>
    </row>
    <row r="240" spans="1:27" hidden="1">
      <c r="A240" s="163">
        <v>20405</v>
      </c>
      <c r="B240" s="162" t="s">
        <v>157</v>
      </c>
      <c r="C240" s="161"/>
      <c r="D240" s="160" t="s">
        <v>156</v>
      </c>
      <c r="E240" s="159"/>
      <c r="F240" s="125"/>
      <c r="G240" s="158" t="str">
        <f>CONCATENATE(B240," ",D240)</f>
        <v>JETMAR Jakub</v>
      </c>
      <c r="H240" s="158"/>
      <c r="I240" s="158"/>
      <c r="J240" s="158"/>
      <c r="K240" s="149" t="s">
        <v>155</v>
      </c>
      <c r="O240" s="121"/>
      <c r="P240" s="121"/>
      <c r="S240" s="123"/>
      <c r="T240" s="122"/>
      <c r="U240" s="122"/>
      <c r="Z240" s="121"/>
      <c r="AA240" s="121"/>
    </row>
    <row r="241" spans="1:27" hidden="1">
      <c r="A241" s="163">
        <v>20150</v>
      </c>
      <c r="B241" s="162" t="s">
        <v>154</v>
      </c>
      <c r="C241" s="161"/>
      <c r="D241" s="160" t="s">
        <v>153</v>
      </c>
      <c r="E241" s="159"/>
      <c r="F241" s="125"/>
      <c r="G241" s="158" t="str">
        <f>CONCATENATE(B241," ",D241)</f>
        <v>HLAVATÁ Lucie</v>
      </c>
      <c r="H241" s="158"/>
      <c r="I241" s="158"/>
      <c r="J241" s="158"/>
      <c r="K241" s="149" t="s">
        <v>139</v>
      </c>
      <c r="O241" s="121"/>
      <c r="P241" s="121"/>
      <c r="S241" s="123"/>
      <c r="T241" s="122"/>
      <c r="U241" s="122"/>
      <c r="Z241" s="121"/>
      <c r="AA241" s="121"/>
    </row>
    <row r="242" spans="1:27" hidden="1">
      <c r="A242" s="163">
        <v>20149</v>
      </c>
      <c r="B242" s="162" t="s">
        <v>152</v>
      </c>
      <c r="C242" s="161"/>
      <c r="D242" s="160" t="s">
        <v>151</v>
      </c>
      <c r="E242" s="159"/>
      <c r="F242" s="125"/>
      <c r="G242" s="158" t="str">
        <f>CONCATENATE(B242," ",D242)</f>
        <v>KOSTELECKÝ Vojtěch</v>
      </c>
      <c r="H242" s="158"/>
      <c r="I242" s="158"/>
      <c r="J242" s="158"/>
      <c r="K242" s="149" t="s">
        <v>138</v>
      </c>
      <c r="O242" s="121"/>
      <c r="P242" s="121"/>
      <c r="S242" s="123"/>
      <c r="T242" s="122"/>
      <c r="U242" s="122"/>
      <c r="Z242" s="121"/>
      <c r="AA242" s="121"/>
    </row>
    <row r="243" spans="1:27" hidden="1">
      <c r="A243" s="163">
        <v>20145</v>
      </c>
      <c r="B243" s="162" t="s">
        <v>150</v>
      </c>
      <c r="C243" s="161"/>
      <c r="D243" s="160" t="s">
        <v>149</v>
      </c>
      <c r="E243" s="159"/>
      <c r="F243" s="125"/>
      <c r="G243" s="158" t="str">
        <f>CONCATENATE(B243," ",D243)</f>
        <v>KOZDERA Martin</v>
      </c>
      <c r="H243" s="158"/>
      <c r="I243" s="158"/>
      <c r="J243" s="158"/>
      <c r="K243" s="149" t="s">
        <v>137</v>
      </c>
      <c r="O243" s="121"/>
      <c r="P243" s="121"/>
      <c r="S243" s="123"/>
      <c r="T243" s="122"/>
      <c r="U243" s="122"/>
      <c r="Z243" s="121"/>
      <c r="AA243" s="121"/>
    </row>
    <row r="244" spans="1:27" hidden="1">
      <c r="A244" s="163">
        <v>20144</v>
      </c>
      <c r="B244" s="162" t="s">
        <v>148</v>
      </c>
      <c r="C244" s="161"/>
      <c r="D244" s="160" t="s">
        <v>147</v>
      </c>
      <c r="E244" s="159"/>
      <c r="F244" s="125"/>
      <c r="G244" s="158" t="str">
        <f>CONCATENATE(B244," ",D244)</f>
        <v>KUDWEIS Tomáš</v>
      </c>
      <c r="H244" s="158"/>
      <c r="I244" s="158"/>
      <c r="J244" s="158"/>
      <c r="K244" s="149" t="s">
        <v>136</v>
      </c>
      <c r="O244" s="121"/>
      <c r="P244" s="121"/>
      <c r="S244" s="123"/>
      <c r="T244" s="122"/>
      <c r="U244" s="122"/>
      <c r="Z244" s="121"/>
      <c r="AA244" s="121"/>
    </row>
    <row r="245" spans="1:27" hidden="1">
      <c r="A245" s="163">
        <v>20148</v>
      </c>
      <c r="B245" s="162" t="s">
        <v>146</v>
      </c>
      <c r="C245" s="161"/>
      <c r="D245" s="160" t="s">
        <v>145</v>
      </c>
      <c r="E245" s="159"/>
      <c r="F245" s="125"/>
      <c r="G245" s="158" t="str">
        <f>CONCATENATE(B245," ",D245)</f>
        <v>PEŘINA Petr</v>
      </c>
      <c r="H245" s="158"/>
      <c r="I245" s="158"/>
      <c r="J245" s="158"/>
      <c r="K245" s="149" t="s">
        <v>135</v>
      </c>
      <c r="O245" s="121"/>
      <c r="P245" s="121"/>
      <c r="S245" s="123"/>
      <c r="T245" s="122"/>
      <c r="U245" s="122"/>
      <c r="Z245" s="121"/>
      <c r="AA245" s="121"/>
    </row>
    <row r="246" spans="1:27" hidden="1">
      <c r="A246" s="163">
        <v>20143</v>
      </c>
      <c r="B246" s="162" t="s">
        <v>144</v>
      </c>
      <c r="C246" s="161"/>
      <c r="D246" s="160" t="s">
        <v>143</v>
      </c>
      <c r="E246" s="159"/>
      <c r="F246" s="125"/>
      <c r="G246" s="158" t="str">
        <f>CONCATENATE(B246," ",D246)</f>
        <v>SEDLÁK Marek</v>
      </c>
      <c r="H246" s="158"/>
      <c r="I246" s="158"/>
      <c r="J246" s="158"/>
      <c r="K246" s="149" t="s">
        <v>134</v>
      </c>
      <c r="O246" s="121"/>
      <c r="P246" s="121"/>
      <c r="S246" s="123"/>
      <c r="T246" s="122"/>
      <c r="U246" s="122"/>
      <c r="Z246" s="121"/>
      <c r="AA246" s="121"/>
    </row>
    <row r="247" spans="1:27" hidden="1">
      <c r="A247" s="163">
        <v>20146</v>
      </c>
      <c r="B247" s="162" t="s">
        <v>142</v>
      </c>
      <c r="C247" s="161"/>
      <c r="D247" s="160" t="s">
        <v>141</v>
      </c>
      <c r="E247" s="159"/>
      <c r="F247" s="125"/>
      <c r="G247" s="158" t="str">
        <f>CONCATENATE(B247," ",D247)</f>
        <v>ŠIMŮNEK Radovan</v>
      </c>
      <c r="H247" s="158"/>
      <c r="I247" s="158"/>
      <c r="J247" s="158"/>
      <c r="K247" s="149" t="s">
        <v>133</v>
      </c>
      <c r="O247" s="121"/>
      <c r="P247" s="121"/>
      <c r="S247" s="123"/>
      <c r="T247" s="122"/>
      <c r="U247" s="122"/>
      <c r="Z247" s="121"/>
      <c r="AA247" s="121"/>
    </row>
    <row r="248" spans="1:27" hidden="1">
      <c r="A248" s="163"/>
      <c r="B248" s="162"/>
      <c r="C248" s="161"/>
      <c r="D248" s="160"/>
      <c r="E248" s="159"/>
      <c r="F248" s="125"/>
      <c r="G248" s="158" t="str">
        <f>CONCATENATE(B248," ",D248)</f>
        <v xml:space="preserve"> </v>
      </c>
      <c r="H248" s="158"/>
      <c r="I248" s="158"/>
      <c r="J248" s="158"/>
      <c r="K248" s="149" t="s">
        <v>132</v>
      </c>
      <c r="O248" s="121"/>
      <c r="P248" s="121"/>
      <c r="S248" s="123"/>
      <c r="T248" s="122"/>
      <c r="U248" s="122"/>
      <c r="Z248" s="121"/>
      <c r="AA248" s="121"/>
    </row>
    <row r="249" spans="1:27" hidden="1">
      <c r="A249" s="163"/>
      <c r="B249" s="162"/>
      <c r="C249" s="161"/>
      <c r="D249" s="160"/>
      <c r="E249" s="159"/>
      <c r="F249" s="125"/>
      <c r="G249" s="158" t="str">
        <f>CONCATENATE(B249," ",D249)</f>
        <v xml:space="preserve"> </v>
      </c>
      <c r="H249" s="158"/>
      <c r="I249" s="158"/>
      <c r="J249" s="158"/>
      <c r="K249" s="149" t="s">
        <v>131</v>
      </c>
      <c r="O249" s="121"/>
      <c r="P249" s="121"/>
      <c r="S249" s="123"/>
      <c r="T249" s="122"/>
      <c r="U249" s="122"/>
      <c r="Z249" s="121"/>
      <c r="AA249" s="121"/>
    </row>
    <row r="250" spans="1:27" hidden="1">
      <c r="A250" s="157">
        <f>A73</f>
        <v>0</v>
      </c>
      <c r="B250" s="156">
        <f>B73</f>
        <v>0</v>
      </c>
      <c r="C250" s="155"/>
      <c r="D250" s="154">
        <f>D73</f>
        <v>0</v>
      </c>
      <c r="E250" s="153"/>
      <c r="F250" s="152"/>
      <c r="G250" s="151" t="str">
        <f>CONCATENATE(B250," ",D250)</f>
        <v>0 0</v>
      </c>
      <c r="H250" s="151"/>
      <c r="I250" s="151"/>
      <c r="J250" s="151"/>
      <c r="K250" s="150" t="s">
        <v>140</v>
      </c>
      <c r="O250" s="121"/>
      <c r="P250" s="121"/>
      <c r="S250" s="123"/>
      <c r="T250" s="122"/>
      <c r="U250" s="122"/>
      <c r="Z250" s="121"/>
      <c r="AA250" s="121"/>
    </row>
    <row r="251" spans="1:27" hidden="1">
      <c r="A251" s="157">
        <f>A74</f>
        <v>0</v>
      </c>
      <c r="B251" s="156">
        <f>B74</f>
        <v>0</v>
      </c>
      <c r="C251" s="155"/>
      <c r="D251" s="154">
        <f>D74</f>
        <v>0</v>
      </c>
      <c r="E251" s="153"/>
      <c r="F251" s="152"/>
      <c r="G251" s="151" t="str">
        <f>CONCATENATE(B251," ",D251)</f>
        <v>0 0</v>
      </c>
      <c r="H251" s="151"/>
      <c r="I251" s="151"/>
      <c r="J251" s="151"/>
      <c r="K251" s="150" t="s">
        <v>139</v>
      </c>
      <c r="O251" s="121"/>
      <c r="P251" s="121"/>
      <c r="S251" s="123"/>
      <c r="T251" s="122"/>
      <c r="U251" s="122"/>
      <c r="Z251" s="121"/>
      <c r="AA251" s="121"/>
    </row>
    <row r="252" spans="1:27" hidden="1">
      <c r="A252" s="157">
        <f>A75</f>
        <v>0</v>
      </c>
      <c r="B252" s="156">
        <f>B75</f>
        <v>0</v>
      </c>
      <c r="C252" s="155"/>
      <c r="D252" s="154">
        <f>D75</f>
        <v>0</v>
      </c>
      <c r="E252" s="153"/>
      <c r="F252" s="152"/>
      <c r="G252" s="151" t="str">
        <f>CONCATENATE(B252," ",D252)</f>
        <v>0 0</v>
      </c>
      <c r="H252" s="151"/>
      <c r="I252" s="151"/>
      <c r="J252" s="151"/>
      <c r="K252" s="150" t="s">
        <v>138</v>
      </c>
      <c r="O252" s="121"/>
      <c r="P252" s="121"/>
      <c r="S252" s="123"/>
      <c r="T252" s="122"/>
      <c r="U252" s="122"/>
      <c r="Z252" s="121"/>
      <c r="AA252" s="121"/>
    </row>
    <row r="253" spans="1:27" hidden="1">
      <c r="A253" s="157">
        <f>A76</f>
        <v>0</v>
      </c>
      <c r="B253" s="156">
        <f>B76</f>
        <v>0</v>
      </c>
      <c r="C253" s="155"/>
      <c r="D253" s="154">
        <f>D76</f>
        <v>0</v>
      </c>
      <c r="E253" s="153"/>
      <c r="F253" s="152"/>
      <c r="G253" s="151" t="str">
        <f>CONCATENATE(B253," ",D253)</f>
        <v>0 0</v>
      </c>
      <c r="H253" s="151"/>
      <c r="I253" s="151"/>
      <c r="J253" s="151"/>
      <c r="K253" s="150" t="s">
        <v>137</v>
      </c>
      <c r="O253" s="121"/>
      <c r="P253" s="121"/>
      <c r="S253" s="123"/>
      <c r="T253" s="122"/>
      <c r="U253" s="122"/>
      <c r="Z253" s="121"/>
      <c r="AA253" s="121"/>
    </row>
    <row r="254" spans="1:27" hidden="1">
      <c r="A254" s="157">
        <f>A77</f>
        <v>0</v>
      </c>
      <c r="B254" s="156">
        <f>B77</f>
        <v>0</v>
      </c>
      <c r="C254" s="155"/>
      <c r="D254" s="154">
        <f>D77</f>
        <v>0</v>
      </c>
      <c r="E254" s="153"/>
      <c r="F254" s="152"/>
      <c r="G254" s="151" t="str">
        <f>CONCATENATE(B254," ",D254)</f>
        <v>0 0</v>
      </c>
      <c r="H254" s="151"/>
      <c r="I254" s="151"/>
      <c r="J254" s="151"/>
      <c r="K254" s="150" t="s">
        <v>136</v>
      </c>
      <c r="O254" s="121"/>
      <c r="P254" s="121"/>
      <c r="S254" s="123"/>
      <c r="T254" s="122"/>
      <c r="U254" s="122"/>
      <c r="Z254" s="121"/>
      <c r="AA254" s="121"/>
    </row>
    <row r="255" spans="1:27" hidden="1">
      <c r="A255" s="157">
        <f>A78</f>
        <v>0</v>
      </c>
      <c r="B255" s="156">
        <f>B78</f>
        <v>0</v>
      </c>
      <c r="C255" s="155"/>
      <c r="D255" s="154">
        <f>D78</f>
        <v>0</v>
      </c>
      <c r="E255" s="153"/>
      <c r="F255" s="152"/>
      <c r="G255" s="151" t="str">
        <f>CONCATENATE(B255," ",D255)</f>
        <v>0 0</v>
      </c>
      <c r="H255" s="151"/>
      <c r="I255" s="151"/>
      <c r="J255" s="151"/>
      <c r="K255" s="150" t="s">
        <v>135</v>
      </c>
      <c r="O255" s="121"/>
      <c r="P255" s="121"/>
      <c r="S255" s="123"/>
      <c r="T255" s="122"/>
      <c r="U255" s="122"/>
      <c r="Z255" s="121"/>
      <c r="AA255" s="121"/>
    </row>
    <row r="256" spans="1:27" hidden="1">
      <c r="A256" s="157">
        <f>A79</f>
        <v>0</v>
      </c>
      <c r="B256" s="156">
        <f>B79</f>
        <v>0</v>
      </c>
      <c r="C256" s="155"/>
      <c r="D256" s="154">
        <f>D79</f>
        <v>0</v>
      </c>
      <c r="E256" s="153"/>
      <c r="F256" s="152"/>
      <c r="G256" s="151" t="str">
        <f>CONCATENATE(B256," ",D256)</f>
        <v>0 0</v>
      </c>
      <c r="H256" s="151"/>
      <c r="I256" s="151"/>
      <c r="J256" s="151"/>
      <c r="K256" s="150" t="s">
        <v>134</v>
      </c>
      <c r="O256" s="121"/>
      <c r="P256" s="121"/>
      <c r="S256" s="123"/>
      <c r="T256" s="122"/>
      <c r="U256" s="122"/>
      <c r="Z256" s="121"/>
      <c r="AA256" s="121"/>
    </row>
    <row r="257" spans="1:27" hidden="1">
      <c r="A257" s="157">
        <f>A80</f>
        <v>0</v>
      </c>
      <c r="B257" s="156">
        <f>B80</f>
        <v>0</v>
      </c>
      <c r="C257" s="155"/>
      <c r="D257" s="154">
        <f>D80</f>
        <v>0</v>
      </c>
      <c r="E257" s="153"/>
      <c r="F257" s="152"/>
      <c r="G257" s="151" t="str">
        <f>CONCATENATE(B257," ",D257)</f>
        <v>0 0</v>
      </c>
      <c r="H257" s="151"/>
      <c r="I257" s="151"/>
      <c r="J257" s="151"/>
      <c r="K257" s="150" t="s">
        <v>133</v>
      </c>
      <c r="O257" s="121"/>
      <c r="P257" s="121"/>
      <c r="S257" s="123"/>
      <c r="T257" s="122"/>
      <c r="U257" s="122"/>
      <c r="Z257" s="121"/>
      <c r="AA257" s="121"/>
    </row>
    <row r="258" spans="1:27" hidden="1">
      <c r="A258" s="157">
        <f>A81</f>
        <v>0</v>
      </c>
      <c r="B258" s="156">
        <f>B81</f>
        <v>0</v>
      </c>
      <c r="C258" s="155"/>
      <c r="D258" s="154">
        <f>D81</f>
        <v>0</v>
      </c>
      <c r="E258" s="153"/>
      <c r="F258" s="152"/>
      <c r="G258" s="151" t="str">
        <f>CONCATENATE(B258," ",D258)</f>
        <v>0 0</v>
      </c>
      <c r="H258" s="151"/>
      <c r="I258" s="151"/>
      <c r="J258" s="151"/>
      <c r="K258" s="150" t="s">
        <v>132</v>
      </c>
      <c r="O258" s="121"/>
      <c r="P258" s="121"/>
      <c r="S258" s="123"/>
      <c r="T258" s="122"/>
      <c r="U258" s="122"/>
      <c r="Z258" s="121"/>
      <c r="AA258" s="121"/>
    </row>
    <row r="259" spans="1:27" hidden="1">
      <c r="A259" s="157">
        <f>A82</f>
        <v>0</v>
      </c>
      <c r="B259" s="156">
        <f>B82</f>
        <v>0</v>
      </c>
      <c r="C259" s="155"/>
      <c r="D259" s="154">
        <f>D82</f>
        <v>0</v>
      </c>
      <c r="E259" s="153"/>
      <c r="F259" s="152"/>
      <c r="G259" s="151" t="str">
        <f>CONCATENATE(B259," ",D259)</f>
        <v>0 0</v>
      </c>
      <c r="H259" s="151"/>
      <c r="I259" s="151"/>
      <c r="J259" s="151"/>
      <c r="K259" s="150" t="s">
        <v>131</v>
      </c>
      <c r="O259" s="121"/>
      <c r="P259" s="121"/>
      <c r="S259" s="123"/>
      <c r="T259" s="122"/>
      <c r="U259" s="122"/>
      <c r="Z259" s="121"/>
      <c r="AA259" s="121"/>
    </row>
    <row r="260" spans="1:27" hidden="1">
      <c r="A260" s="157">
        <f>A83</f>
        <v>0</v>
      </c>
      <c r="B260" s="156">
        <f>B83</f>
        <v>0</v>
      </c>
      <c r="C260" s="155"/>
      <c r="D260" s="154">
        <f>D83</f>
        <v>0</v>
      </c>
      <c r="E260" s="153"/>
      <c r="F260" s="152"/>
      <c r="G260" s="151" t="str">
        <f>CONCATENATE(B260," ",D260)</f>
        <v>0 0</v>
      </c>
      <c r="H260" s="151"/>
      <c r="I260" s="151"/>
      <c r="J260" s="151"/>
      <c r="K260" s="150" t="s">
        <v>130</v>
      </c>
      <c r="O260" s="121"/>
      <c r="P260" s="121"/>
      <c r="S260" s="123"/>
      <c r="T260" s="122"/>
      <c r="U260" s="122"/>
      <c r="Z260" s="121"/>
      <c r="AA260" s="121"/>
    </row>
    <row r="261" spans="1:27" hidden="1">
      <c r="A261" s="157">
        <f>A84</f>
        <v>0</v>
      </c>
      <c r="B261" s="156">
        <f>B84</f>
        <v>0</v>
      </c>
      <c r="C261" s="155"/>
      <c r="D261" s="154">
        <f>D84</f>
        <v>0</v>
      </c>
      <c r="E261" s="153"/>
      <c r="F261" s="152"/>
      <c r="G261" s="151" t="str">
        <f>CONCATENATE(B261," ",D261)</f>
        <v>0 0</v>
      </c>
      <c r="H261" s="151"/>
      <c r="I261" s="151"/>
      <c r="J261" s="151"/>
      <c r="K261" s="150" t="s">
        <v>129</v>
      </c>
      <c r="O261" s="121"/>
      <c r="P261" s="121"/>
      <c r="S261" s="123"/>
      <c r="T261" s="122"/>
      <c r="U261" s="122"/>
      <c r="Z261" s="121"/>
      <c r="AA261" s="121"/>
    </row>
    <row r="262" spans="1:27" hidden="1">
      <c r="A262" s="157">
        <f>A85</f>
        <v>0</v>
      </c>
      <c r="B262" s="156">
        <f>B85</f>
        <v>0</v>
      </c>
      <c r="C262" s="155"/>
      <c r="D262" s="154">
        <f>D85</f>
        <v>0</v>
      </c>
      <c r="E262" s="153"/>
      <c r="F262" s="152"/>
      <c r="G262" s="151" t="str">
        <f>CONCATENATE(B262," ",D262)</f>
        <v>0 0</v>
      </c>
      <c r="H262" s="151"/>
      <c r="I262" s="151"/>
      <c r="J262" s="151"/>
      <c r="K262" s="150" t="s">
        <v>128</v>
      </c>
      <c r="O262" s="121"/>
      <c r="P262" s="121"/>
      <c r="S262" s="123"/>
      <c r="T262" s="122"/>
      <c r="U262" s="122"/>
      <c r="Z262" s="121"/>
      <c r="AA262" s="121"/>
    </row>
    <row r="263" spans="1:27" hidden="1">
      <c r="A263" s="157">
        <f>A86</f>
        <v>0</v>
      </c>
      <c r="B263" s="156">
        <f>B86</f>
        <v>0</v>
      </c>
      <c r="C263" s="155"/>
      <c r="D263" s="154">
        <f>D86</f>
        <v>0</v>
      </c>
      <c r="E263" s="153"/>
      <c r="F263" s="152"/>
      <c r="G263" s="151" t="str">
        <f>CONCATENATE(B263," ",D263)</f>
        <v>0 0</v>
      </c>
      <c r="H263" s="151"/>
      <c r="I263" s="151"/>
      <c r="J263" s="151"/>
      <c r="K263" s="150" t="s">
        <v>127</v>
      </c>
      <c r="O263" s="121"/>
      <c r="P263" s="121"/>
      <c r="S263" s="123"/>
      <c r="T263" s="122"/>
      <c r="U263" s="122"/>
      <c r="Z263" s="121"/>
      <c r="AA263" s="121"/>
    </row>
    <row r="264" spans="1:27" ht="12.75" hidden="1" customHeight="1">
      <c r="A264" s="157">
        <f>A87</f>
        <v>0</v>
      </c>
      <c r="B264" s="156">
        <f>B87</f>
        <v>0</v>
      </c>
      <c r="C264" s="155"/>
      <c r="D264" s="154">
        <f>D87</f>
        <v>0</v>
      </c>
      <c r="E264" s="153"/>
      <c r="F264" s="152"/>
      <c r="G264" s="151" t="str">
        <f>CONCATENATE(B264," ",D264)</f>
        <v>0 0</v>
      </c>
      <c r="H264" s="151"/>
      <c r="I264" s="151"/>
      <c r="J264" s="151"/>
      <c r="K264" s="150" t="s">
        <v>126</v>
      </c>
      <c r="O264" s="121"/>
      <c r="P264" s="121"/>
      <c r="S264" s="123"/>
      <c r="T264" s="122"/>
      <c r="U264" s="122"/>
      <c r="Z264" s="121"/>
      <c r="AA264" s="121"/>
    </row>
    <row r="265" spans="1:27" ht="12.75" hidden="1" customHeight="1">
      <c r="A265" s="157">
        <f>A88</f>
        <v>0</v>
      </c>
      <c r="B265" s="156">
        <f>B88</f>
        <v>0</v>
      </c>
      <c r="C265" s="155"/>
      <c r="D265" s="154">
        <f>D88</f>
        <v>0</v>
      </c>
      <c r="E265" s="153"/>
      <c r="F265" s="152"/>
      <c r="G265" s="151" t="str">
        <f>CONCATENATE(B265," ",D265)</f>
        <v>0 0</v>
      </c>
      <c r="H265" s="151"/>
      <c r="I265" s="151"/>
      <c r="J265" s="151"/>
      <c r="K265" s="150" t="s">
        <v>125</v>
      </c>
      <c r="O265" s="121"/>
      <c r="P265" s="121"/>
      <c r="S265" s="123"/>
      <c r="T265" s="122"/>
      <c r="U265" s="122"/>
      <c r="Z265" s="121"/>
      <c r="AA265" s="121"/>
    </row>
    <row r="266" spans="1:27" ht="12.75" hidden="1" customHeight="1">
      <c r="A266" s="125"/>
      <c r="B266" s="125"/>
      <c r="C266" s="125"/>
      <c r="D266" s="125"/>
      <c r="E266" s="125"/>
      <c r="F266" s="125"/>
      <c r="G266" s="125"/>
      <c r="H266" s="125"/>
      <c r="J266" s="149"/>
      <c r="L266" s="124"/>
      <c r="O266" s="121"/>
      <c r="P266" s="121"/>
      <c r="S266" s="123"/>
      <c r="T266" s="122"/>
      <c r="U266" s="122"/>
      <c r="Z266" s="121"/>
      <c r="AA266" s="121"/>
    </row>
    <row r="267" spans="1:27" ht="11.25" customHeight="1">
      <c r="A267" s="148" t="s">
        <v>124</v>
      </c>
      <c r="B267" s="147" t="s">
        <v>123</v>
      </c>
      <c r="C267" s="147"/>
      <c r="D267" s="147"/>
      <c r="E267" s="146" t="s">
        <v>122</v>
      </c>
      <c r="F267" s="146"/>
      <c r="G267" s="146"/>
      <c r="H267" s="146"/>
      <c r="I267" s="146" t="s">
        <v>121</v>
      </c>
      <c r="J267" s="146"/>
      <c r="K267" s="145"/>
      <c r="L267" s="144" t="s">
        <v>120</v>
      </c>
      <c r="M267" s="144"/>
      <c r="N267" s="144"/>
      <c r="O267" s="143"/>
      <c r="P267" s="143"/>
      <c r="Q267" s="143"/>
      <c r="R267" s="143"/>
      <c r="V267" s="142"/>
      <c r="W267" s="141"/>
      <c r="X267" s="141"/>
      <c r="Y267" s="141"/>
      <c r="Z267" s="141"/>
      <c r="AA267" s="141"/>
    </row>
    <row r="268" spans="1:27" ht="13.5" customHeight="1">
      <c r="A268" s="139"/>
      <c r="B268" s="140" t="s">
        <v>119</v>
      </c>
      <c r="C268" s="138"/>
      <c r="D268" s="138"/>
      <c r="E268" s="138" t="s">
        <v>118</v>
      </c>
      <c r="F268" s="138"/>
      <c r="G268" s="138"/>
      <c r="H268" s="138"/>
      <c r="I268" s="138" t="s">
        <v>99</v>
      </c>
      <c r="J268" s="138"/>
      <c r="K268" s="138"/>
      <c r="L268" s="139" t="s">
        <v>77</v>
      </c>
      <c r="M268" s="138" t="s">
        <v>117</v>
      </c>
      <c r="N268" s="138"/>
      <c r="O268" s="133"/>
      <c r="P268" s="132"/>
      <c r="Q268" s="132"/>
      <c r="R268" s="132"/>
      <c r="S268" s="132"/>
      <c r="V268" s="131"/>
      <c r="W268" s="130"/>
      <c r="X268" s="129"/>
      <c r="Y268" s="128"/>
      <c r="Z268" s="127"/>
      <c r="AA268" s="126"/>
    </row>
    <row r="269" spans="1:27" ht="13.5" customHeight="1">
      <c r="A269" s="137"/>
      <c r="B269" s="136" t="s">
        <v>116</v>
      </c>
      <c r="C269" s="134"/>
      <c r="D269" s="134"/>
      <c r="E269" s="134" t="s">
        <v>115</v>
      </c>
      <c r="F269" s="134"/>
      <c r="G269" s="134"/>
      <c r="H269" s="134"/>
      <c r="I269" s="134" t="s">
        <v>114</v>
      </c>
      <c r="J269" s="134"/>
      <c r="K269" s="134"/>
      <c r="L269" s="135" t="s">
        <v>81</v>
      </c>
      <c r="M269" s="134" t="s">
        <v>85</v>
      </c>
      <c r="N269" s="134"/>
      <c r="O269" s="133"/>
      <c r="P269" s="132"/>
      <c r="Q269" s="132"/>
      <c r="R269" s="132"/>
      <c r="S269" s="132"/>
      <c r="V269" s="131"/>
      <c r="W269" s="130"/>
      <c r="X269" s="129"/>
      <c r="Y269" s="128"/>
      <c r="Z269" s="127"/>
      <c r="AA269" s="126"/>
    </row>
    <row r="270" spans="1:27" ht="13.5" customHeight="1">
      <c r="A270" s="137"/>
      <c r="B270" s="136" t="s">
        <v>113</v>
      </c>
      <c r="C270" s="134"/>
      <c r="D270" s="134"/>
      <c r="E270" s="134" t="s">
        <v>112</v>
      </c>
      <c r="F270" s="134"/>
      <c r="G270" s="134"/>
      <c r="H270" s="134"/>
      <c r="I270" s="134" t="s">
        <v>111</v>
      </c>
      <c r="J270" s="134"/>
      <c r="K270" s="134"/>
      <c r="L270" s="135" t="s">
        <v>89</v>
      </c>
      <c r="M270" s="134" t="s">
        <v>110</v>
      </c>
      <c r="N270" s="134"/>
      <c r="O270" s="133"/>
      <c r="P270" s="132"/>
      <c r="Q270" s="132"/>
      <c r="R270" s="132"/>
      <c r="S270" s="132"/>
      <c r="V270" s="131"/>
      <c r="W270" s="130"/>
      <c r="X270" s="129"/>
      <c r="Y270" s="128"/>
      <c r="Z270" s="127"/>
      <c r="AA270" s="126"/>
    </row>
    <row r="271" spans="1:27" ht="13.5" customHeight="1">
      <c r="A271" s="137"/>
      <c r="B271" s="136" t="s">
        <v>109</v>
      </c>
      <c r="C271" s="134"/>
      <c r="D271" s="134"/>
      <c r="E271" s="134" t="s">
        <v>108</v>
      </c>
      <c r="F271" s="134"/>
      <c r="G271" s="134"/>
      <c r="H271" s="134"/>
      <c r="I271" s="134" t="s">
        <v>107</v>
      </c>
      <c r="J271" s="134"/>
      <c r="K271" s="134"/>
      <c r="L271" s="135" t="s">
        <v>96</v>
      </c>
      <c r="M271" s="134" t="s">
        <v>85</v>
      </c>
      <c r="N271" s="134"/>
      <c r="O271" s="133"/>
      <c r="P271" s="132"/>
      <c r="Q271" s="132"/>
      <c r="R271" s="132"/>
      <c r="S271" s="132"/>
      <c r="V271" s="131"/>
      <c r="W271" s="130"/>
      <c r="X271" s="129"/>
      <c r="Y271" s="128"/>
      <c r="Z271" s="127"/>
      <c r="AA271" s="126"/>
    </row>
    <row r="272" spans="1:27" ht="13.5" customHeight="1">
      <c r="A272" s="137"/>
      <c r="B272" s="136" t="s">
        <v>106</v>
      </c>
      <c r="C272" s="134"/>
      <c r="D272" s="134"/>
      <c r="E272" s="134" t="s">
        <v>105</v>
      </c>
      <c r="F272" s="134"/>
      <c r="G272" s="134"/>
      <c r="H272" s="134"/>
      <c r="I272" s="134" t="s">
        <v>104</v>
      </c>
      <c r="J272" s="134"/>
      <c r="K272" s="134"/>
      <c r="L272" s="135" t="s">
        <v>89</v>
      </c>
      <c r="M272" s="134" t="s">
        <v>85</v>
      </c>
      <c r="N272" s="134"/>
      <c r="O272" s="133"/>
      <c r="P272" s="132"/>
      <c r="Q272" s="132"/>
      <c r="R272" s="132"/>
      <c r="S272" s="132"/>
      <c r="V272" s="131"/>
      <c r="W272" s="130"/>
      <c r="X272" s="129"/>
      <c r="Y272" s="128"/>
      <c r="Z272" s="127"/>
      <c r="AA272" s="126"/>
    </row>
    <row r="273" spans="1:27" ht="13.5" customHeight="1">
      <c r="A273" s="137"/>
      <c r="B273" s="136" t="s">
        <v>103</v>
      </c>
      <c r="C273" s="134"/>
      <c r="D273" s="134"/>
      <c r="E273" s="134" t="s">
        <v>102</v>
      </c>
      <c r="F273" s="134"/>
      <c r="G273" s="134"/>
      <c r="H273" s="134"/>
      <c r="I273" s="134" t="s">
        <v>99</v>
      </c>
      <c r="J273" s="134"/>
      <c r="K273" s="134"/>
      <c r="L273" s="137" t="s">
        <v>81</v>
      </c>
      <c r="M273" s="134" t="s">
        <v>76</v>
      </c>
      <c r="N273" s="134"/>
      <c r="O273" s="133"/>
      <c r="P273" s="132"/>
      <c r="Q273" s="132"/>
      <c r="R273" s="132"/>
      <c r="S273" s="132"/>
      <c r="V273" s="131"/>
      <c r="W273" s="130"/>
      <c r="X273" s="129"/>
      <c r="Y273" s="128"/>
      <c r="Z273" s="127"/>
      <c r="AA273" s="126"/>
    </row>
    <row r="274" spans="1:27" ht="13.5" customHeight="1">
      <c r="A274" s="137"/>
      <c r="B274" s="136" t="s">
        <v>101</v>
      </c>
      <c r="C274" s="134"/>
      <c r="D274" s="134"/>
      <c r="E274" s="134" t="s">
        <v>100</v>
      </c>
      <c r="F274" s="134"/>
      <c r="G274" s="134"/>
      <c r="H274" s="134"/>
      <c r="I274" s="134" t="s">
        <v>99</v>
      </c>
      <c r="J274" s="134"/>
      <c r="K274" s="134"/>
      <c r="L274" s="135" t="s">
        <v>77</v>
      </c>
      <c r="M274" s="134" t="s">
        <v>76</v>
      </c>
      <c r="N274" s="134"/>
      <c r="O274" s="133"/>
      <c r="P274" s="132"/>
      <c r="Q274" s="132"/>
      <c r="R274" s="132"/>
      <c r="S274" s="132"/>
      <c r="V274" s="131"/>
      <c r="W274" s="130"/>
      <c r="X274" s="129"/>
      <c r="Y274" s="128"/>
      <c r="Z274" s="127"/>
      <c r="AA274" s="126"/>
    </row>
    <row r="275" spans="1:27" ht="13.5" customHeight="1">
      <c r="A275" s="137"/>
      <c r="B275" s="136" t="s">
        <v>98</v>
      </c>
      <c r="C275" s="134"/>
      <c r="D275" s="134"/>
      <c r="E275" s="134" t="s">
        <v>97</v>
      </c>
      <c r="F275" s="134"/>
      <c r="G275" s="134"/>
      <c r="H275" s="134"/>
      <c r="I275" s="134" t="s">
        <v>94</v>
      </c>
      <c r="J275" s="134"/>
      <c r="K275" s="134"/>
      <c r="L275" s="135" t="s">
        <v>96</v>
      </c>
      <c r="M275" s="134" t="s">
        <v>76</v>
      </c>
      <c r="N275" s="134"/>
      <c r="O275" s="133"/>
      <c r="P275" s="132"/>
      <c r="Q275" s="132"/>
      <c r="R275" s="132"/>
      <c r="S275" s="132"/>
      <c r="V275" s="131"/>
      <c r="W275" s="130"/>
      <c r="X275" s="129"/>
      <c r="Y275" s="128"/>
      <c r="Z275" s="127"/>
      <c r="AA275" s="126"/>
    </row>
    <row r="276" spans="1:27" ht="13.5" customHeight="1">
      <c r="A276" s="137"/>
      <c r="B276" s="136" t="s">
        <v>9</v>
      </c>
      <c r="C276" s="134"/>
      <c r="D276" s="134"/>
      <c r="E276" s="134" t="s">
        <v>95</v>
      </c>
      <c r="F276" s="134"/>
      <c r="G276" s="134"/>
      <c r="H276" s="134"/>
      <c r="I276" s="134" t="s">
        <v>94</v>
      </c>
      <c r="J276" s="134"/>
      <c r="K276" s="134"/>
      <c r="L276" s="135" t="s">
        <v>89</v>
      </c>
      <c r="M276" s="134" t="s">
        <v>76</v>
      </c>
      <c r="N276" s="134"/>
      <c r="O276" s="133"/>
      <c r="P276" s="132"/>
      <c r="Q276" s="132"/>
      <c r="R276" s="132"/>
      <c r="S276" s="132"/>
      <c r="V276" s="131"/>
      <c r="W276" s="130"/>
      <c r="X276" s="129"/>
      <c r="Y276" s="128"/>
      <c r="Z276" s="127"/>
      <c r="AA276" s="126"/>
    </row>
    <row r="277" spans="1:27" ht="13.5" customHeight="1">
      <c r="A277" s="137"/>
      <c r="B277" s="136" t="s">
        <v>93</v>
      </c>
      <c r="C277" s="134"/>
      <c r="D277" s="134"/>
      <c r="E277" s="134" t="s">
        <v>92</v>
      </c>
      <c r="F277" s="134"/>
      <c r="G277" s="134"/>
      <c r="H277" s="134"/>
      <c r="I277" s="134" t="s">
        <v>91</v>
      </c>
      <c r="J277" s="134"/>
      <c r="K277" s="134"/>
      <c r="L277" s="137" t="s">
        <v>89</v>
      </c>
      <c r="M277" s="134" t="s">
        <v>85</v>
      </c>
      <c r="N277" s="134"/>
      <c r="O277" s="133"/>
      <c r="P277" s="132"/>
      <c r="Q277" s="132"/>
      <c r="R277" s="132"/>
      <c r="S277" s="132"/>
      <c r="V277" s="131"/>
      <c r="W277" s="130"/>
      <c r="X277" s="129"/>
      <c r="Y277" s="128"/>
      <c r="Z277" s="127"/>
      <c r="AA277" s="126"/>
    </row>
    <row r="278" spans="1:27" ht="13.5" customHeight="1">
      <c r="A278" s="137"/>
      <c r="B278" s="136" t="s">
        <v>7</v>
      </c>
      <c r="C278" s="134"/>
      <c r="D278" s="134"/>
      <c r="E278" s="134" t="s">
        <v>90</v>
      </c>
      <c r="F278" s="134"/>
      <c r="G278" s="134"/>
      <c r="H278" s="134"/>
      <c r="I278" s="134" t="s">
        <v>3</v>
      </c>
      <c r="J278" s="134"/>
      <c r="K278" s="134"/>
      <c r="L278" s="135" t="s">
        <v>89</v>
      </c>
      <c r="M278" s="134" t="s">
        <v>85</v>
      </c>
      <c r="N278" s="134"/>
      <c r="O278" s="133"/>
      <c r="P278" s="132"/>
      <c r="Q278" s="132"/>
      <c r="R278" s="132"/>
      <c r="S278" s="132"/>
      <c r="V278" s="131"/>
      <c r="W278" s="130"/>
      <c r="X278" s="129"/>
      <c r="Y278" s="127"/>
      <c r="Z278" s="127"/>
      <c r="AA278" s="126"/>
    </row>
    <row r="279" spans="1:27" ht="13.5" customHeight="1">
      <c r="A279" s="137"/>
      <c r="B279" s="136" t="s">
        <v>88</v>
      </c>
      <c r="C279" s="134"/>
      <c r="D279" s="134"/>
      <c r="E279" s="134" t="s">
        <v>87</v>
      </c>
      <c r="F279" s="134"/>
      <c r="G279" s="134"/>
      <c r="H279" s="134"/>
      <c r="I279" s="134" t="s">
        <v>86</v>
      </c>
      <c r="J279" s="134"/>
      <c r="K279" s="134"/>
      <c r="L279" s="137" t="s">
        <v>77</v>
      </c>
      <c r="M279" s="134" t="s">
        <v>85</v>
      </c>
      <c r="N279" s="134"/>
      <c r="O279" s="133"/>
      <c r="P279" s="132"/>
      <c r="Q279" s="132"/>
      <c r="R279" s="132"/>
      <c r="S279" s="132"/>
      <c r="V279" s="131"/>
      <c r="W279" s="130"/>
      <c r="X279" s="129"/>
      <c r="Y279" s="127"/>
      <c r="Z279" s="127"/>
      <c r="AA279" s="126"/>
    </row>
    <row r="280" spans="1:27" ht="13.5" customHeight="1">
      <c r="A280" s="137"/>
      <c r="B280" s="136" t="s">
        <v>84</v>
      </c>
      <c r="C280" s="134"/>
      <c r="D280" s="134"/>
      <c r="E280" s="134" t="s">
        <v>83</v>
      </c>
      <c r="F280" s="134"/>
      <c r="G280" s="134"/>
      <c r="H280" s="134"/>
      <c r="I280" s="134" t="s">
        <v>82</v>
      </c>
      <c r="J280" s="134"/>
      <c r="K280" s="134"/>
      <c r="L280" s="137" t="s">
        <v>81</v>
      </c>
      <c r="M280" s="134" t="s">
        <v>76</v>
      </c>
      <c r="N280" s="134"/>
      <c r="O280" s="133"/>
      <c r="P280" s="132"/>
      <c r="Q280" s="132"/>
      <c r="R280" s="132"/>
      <c r="S280" s="132"/>
      <c r="V280" s="131"/>
      <c r="W280" s="130"/>
      <c r="X280" s="129"/>
      <c r="Y280" s="128"/>
      <c r="Z280" s="127"/>
      <c r="AA280" s="126"/>
    </row>
    <row r="281" spans="1:27" ht="13.5" customHeight="1">
      <c r="A281" s="137"/>
      <c r="B281" s="136" t="s">
        <v>80</v>
      </c>
      <c r="C281" s="134"/>
      <c r="D281" s="134"/>
      <c r="E281" s="134" t="s">
        <v>79</v>
      </c>
      <c r="F281" s="134"/>
      <c r="G281" s="134"/>
      <c r="H281" s="134"/>
      <c r="I281" s="134" t="s">
        <v>78</v>
      </c>
      <c r="J281" s="134"/>
      <c r="K281" s="134"/>
      <c r="L281" s="135" t="s">
        <v>77</v>
      </c>
      <c r="M281" s="134" t="s">
        <v>76</v>
      </c>
      <c r="N281" s="134"/>
      <c r="O281" s="133"/>
      <c r="P281" s="132"/>
      <c r="Q281" s="132"/>
      <c r="R281" s="132"/>
      <c r="S281" s="132"/>
      <c r="V281" s="131"/>
      <c r="W281" s="130"/>
      <c r="X281" s="129"/>
      <c r="Y281" s="128"/>
      <c r="Z281" s="127"/>
      <c r="AA281" s="126"/>
    </row>
    <row r="282" spans="1:27">
      <c r="K282" s="124"/>
    </row>
  </sheetData>
  <sheetProtection password="C416" sheet="1" objects="1" scenarios="1" formatColumns="0" selectLockedCells="1" sort="0"/>
  <mergeCells count="647">
    <mergeCell ref="D245:E245"/>
    <mergeCell ref="D247:E247"/>
    <mergeCell ref="D248:E248"/>
    <mergeCell ref="B146:C146"/>
    <mergeCell ref="D146:E146"/>
    <mergeCell ref="G146:J146"/>
    <mergeCell ref="D233:E233"/>
    <mergeCell ref="D234:E234"/>
    <mergeCell ref="D246:E246"/>
    <mergeCell ref="D235:E235"/>
    <mergeCell ref="D236:E236"/>
    <mergeCell ref="D237:E237"/>
    <mergeCell ref="D238:E238"/>
    <mergeCell ref="D239:E239"/>
    <mergeCell ref="D240:E240"/>
    <mergeCell ref="D241:E241"/>
    <mergeCell ref="D229:E229"/>
    <mergeCell ref="D230:E230"/>
    <mergeCell ref="D231:E231"/>
    <mergeCell ref="D232:E232"/>
    <mergeCell ref="D225:E225"/>
    <mergeCell ref="D226:E226"/>
    <mergeCell ref="D227:E227"/>
    <mergeCell ref="D228:E228"/>
    <mergeCell ref="D221:E221"/>
    <mergeCell ref="D222:E222"/>
    <mergeCell ref="D223:E223"/>
    <mergeCell ref="D224:E224"/>
    <mergeCell ref="D217:E217"/>
    <mergeCell ref="D218:E218"/>
    <mergeCell ref="D219:E219"/>
    <mergeCell ref="D220:E220"/>
    <mergeCell ref="D213:E213"/>
    <mergeCell ref="D214:E214"/>
    <mergeCell ref="D215:E215"/>
    <mergeCell ref="D216:E216"/>
    <mergeCell ref="D209:E209"/>
    <mergeCell ref="D210:E210"/>
    <mergeCell ref="D211:E211"/>
    <mergeCell ref="D212:E212"/>
    <mergeCell ref="D206:E206"/>
    <mergeCell ref="D207:E207"/>
    <mergeCell ref="D208:E208"/>
    <mergeCell ref="D201:E201"/>
    <mergeCell ref="D202:E202"/>
    <mergeCell ref="D203:E203"/>
    <mergeCell ref="D204:E204"/>
    <mergeCell ref="D198:E198"/>
    <mergeCell ref="D199:E199"/>
    <mergeCell ref="D200:E200"/>
    <mergeCell ref="D188:E188"/>
    <mergeCell ref="D189:E189"/>
    <mergeCell ref="D205:E205"/>
    <mergeCell ref="B265:C265"/>
    <mergeCell ref="D190:E190"/>
    <mergeCell ref="D191:E191"/>
    <mergeCell ref="D192:E192"/>
    <mergeCell ref="D193:E193"/>
    <mergeCell ref="D194:E194"/>
    <mergeCell ref="D195:E195"/>
    <mergeCell ref="D196:E196"/>
    <mergeCell ref="B248:C248"/>
    <mergeCell ref="B249:C249"/>
    <mergeCell ref="B250:C250"/>
    <mergeCell ref="D173:E173"/>
    <mergeCell ref="D174:E174"/>
    <mergeCell ref="D175:E175"/>
    <mergeCell ref="D176:E176"/>
    <mergeCell ref="D177:E177"/>
    <mergeCell ref="D178:E178"/>
    <mergeCell ref="D179:E179"/>
    <mergeCell ref="B231:C231"/>
    <mergeCell ref="B243:C243"/>
    <mergeCell ref="B247:C247"/>
    <mergeCell ref="D180:E180"/>
    <mergeCell ref="D181:E181"/>
    <mergeCell ref="D182:E182"/>
    <mergeCell ref="D183:E183"/>
    <mergeCell ref="D184:E184"/>
    <mergeCell ref="D185:E185"/>
    <mergeCell ref="D186:E186"/>
    <mergeCell ref="D187:E187"/>
    <mergeCell ref="D197:E197"/>
    <mergeCell ref="D170:E170"/>
    <mergeCell ref="D171:E171"/>
    <mergeCell ref="D165:E165"/>
    <mergeCell ref="D166:E166"/>
    <mergeCell ref="D167:E167"/>
    <mergeCell ref="D172:E172"/>
    <mergeCell ref="D163:E163"/>
    <mergeCell ref="D164:E164"/>
    <mergeCell ref="D168:E168"/>
    <mergeCell ref="D169:E169"/>
    <mergeCell ref="G166:J166"/>
    <mergeCell ref="G167:J167"/>
    <mergeCell ref="G165:J165"/>
    <mergeCell ref="D160:E160"/>
    <mergeCell ref="D161:E161"/>
    <mergeCell ref="D162:E162"/>
    <mergeCell ref="G161:J161"/>
    <mergeCell ref="G162:J162"/>
    <mergeCell ref="D156:E156"/>
    <mergeCell ref="D157:E157"/>
    <mergeCell ref="D158:E158"/>
    <mergeCell ref="D159:E159"/>
    <mergeCell ref="G157:J157"/>
    <mergeCell ref="D152:E152"/>
    <mergeCell ref="D153:E153"/>
    <mergeCell ref="D154:E154"/>
    <mergeCell ref="D155:E155"/>
    <mergeCell ref="D116:E116"/>
    <mergeCell ref="D106:E106"/>
    <mergeCell ref="D148:E148"/>
    <mergeCell ref="D149:E149"/>
    <mergeCell ref="D132:E132"/>
    <mergeCell ref="D133:E133"/>
    <mergeCell ref="D134:E134"/>
    <mergeCell ref="D135:E135"/>
    <mergeCell ref="D136:E136"/>
    <mergeCell ref="D137:E137"/>
    <mergeCell ref="D142:E142"/>
    <mergeCell ref="D143:E143"/>
    <mergeCell ref="D139:E139"/>
    <mergeCell ref="B246:C246"/>
    <mergeCell ref="B235:C235"/>
    <mergeCell ref="B236:C236"/>
    <mergeCell ref="B237:C237"/>
    <mergeCell ref="B238:C238"/>
    <mergeCell ref="B239:C239"/>
    <mergeCell ref="B241:C241"/>
    <mergeCell ref="B240:C240"/>
    <mergeCell ref="B242:C242"/>
    <mergeCell ref="B244:C244"/>
    <mergeCell ref="B245:C245"/>
    <mergeCell ref="B232:C232"/>
    <mergeCell ref="B233:C233"/>
    <mergeCell ref="B234:C234"/>
    <mergeCell ref="B223:C223"/>
    <mergeCell ref="B224:C224"/>
    <mergeCell ref="B225:C225"/>
    <mergeCell ref="B226:C226"/>
    <mergeCell ref="B227:C227"/>
    <mergeCell ref="B228:C228"/>
    <mergeCell ref="B229:C229"/>
    <mergeCell ref="B219:C219"/>
    <mergeCell ref="B220:C220"/>
    <mergeCell ref="B221:C221"/>
    <mergeCell ref="B222:C222"/>
    <mergeCell ref="B215:C215"/>
    <mergeCell ref="B216:C216"/>
    <mergeCell ref="B217:C217"/>
    <mergeCell ref="B218:C218"/>
    <mergeCell ref="B211:C211"/>
    <mergeCell ref="B212:C212"/>
    <mergeCell ref="B213:C213"/>
    <mergeCell ref="B214:C214"/>
    <mergeCell ref="B210:C210"/>
    <mergeCell ref="D127:E127"/>
    <mergeCell ref="D128:E128"/>
    <mergeCell ref="B201:C201"/>
    <mergeCell ref="B202:C202"/>
    <mergeCell ref="B203:C203"/>
    <mergeCell ref="D145:E145"/>
    <mergeCell ref="D147:E147"/>
    <mergeCell ref="D150:E150"/>
    <mergeCell ref="D151:E151"/>
    <mergeCell ref="B206:C206"/>
    <mergeCell ref="B207:C207"/>
    <mergeCell ref="B168:C168"/>
    <mergeCell ref="B169:C169"/>
    <mergeCell ref="B170:C170"/>
    <mergeCell ref="B200:C200"/>
    <mergeCell ref="B208:C208"/>
    <mergeCell ref="B209:C209"/>
    <mergeCell ref="B194:C194"/>
    <mergeCell ref="B195:C195"/>
    <mergeCell ref="B204:C204"/>
    <mergeCell ref="B205:C205"/>
    <mergeCell ref="B196:C196"/>
    <mergeCell ref="B197:C197"/>
    <mergeCell ref="B198:C198"/>
    <mergeCell ref="B199:C199"/>
    <mergeCell ref="B190:C190"/>
    <mergeCell ref="B191:C191"/>
    <mergeCell ref="B192:C192"/>
    <mergeCell ref="B193:C193"/>
    <mergeCell ref="B188:C188"/>
    <mergeCell ref="B189:C189"/>
    <mergeCell ref="B182:C182"/>
    <mergeCell ref="B183:C183"/>
    <mergeCell ref="B184:C184"/>
    <mergeCell ref="B185:C185"/>
    <mergeCell ref="B186:C186"/>
    <mergeCell ref="B187:C187"/>
    <mergeCell ref="B165:C165"/>
    <mergeCell ref="B166:C166"/>
    <mergeCell ref="B167:C167"/>
    <mergeCell ref="B181:C181"/>
    <mergeCell ref="B176:C176"/>
    <mergeCell ref="B177:C177"/>
    <mergeCell ref="B178:C178"/>
    <mergeCell ref="B180:C180"/>
    <mergeCell ref="B179:C179"/>
    <mergeCell ref="B106:C106"/>
    <mergeCell ref="A65:S65"/>
    <mergeCell ref="G106:J106"/>
    <mergeCell ref="K106:L106"/>
    <mergeCell ref="B160:C160"/>
    <mergeCell ref="B161:C161"/>
    <mergeCell ref="B112:C112"/>
    <mergeCell ref="D107:E107"/>
    <mergeCell ref="D108:E108"/>
    <mergeCell ref="D109:E109"/>
    <mergeCell ref="Q47:S47"/>
    <mergeCell ref="P43:S43"/>
    <mergeCell ref="C47:D47"/>
    <mergeCell ref="L43:M43"/>
    <mergeCell ref="L57:M57"/>
    <mergeCell ref="B111:C111"/>
    <mergeCell ref="A66:B66"/>
    <mergeCell ref="C66:H66"/>
    <mergeCell ref="A61:S61"/>
    <mergeCell ref="A62:S62"/>
    <mergeCell ref="A30:B31"/>
    <mergeCell ref="B58:C58"/>
    <mergeCell ref="E58:H58"/>
    <mergeCell ref="L58:M58"/>
    <mergeCell ref="O58:R58"/>
    <mergeCell ref="C42:E42"/>
    <mergeCell ref="C41:E41"/>
    <mergeCell ref="M42:O42"/>
    <mergeCell ref="O57:R57"/>
    <mergeCell ref="C43:H43"/>
    <mergeCell ref="A27:B27"/>
    <mergeCell ref="K30:L31"/>
    <mergeCell ref="K32:L32"/>
    <mergeCell ref="S21:S22"/>
    <mergeCell ref="K20:L21"/>
    <mergeCell ref="E57:H57"/>
    <mergeCell ref="A52:S52"/>
    <mergeCell ref="S31:S32"/>
    <mergeCell ref="A33:B34"/>
    <mergeCell ref="A32:B32"/>
    <mergeCell ref="A20:B21"/>
    <mergeCell ref="A25:B26"/>
    <mergeCell ref="A23:B24"/>
    <mergeCell ref="K22:L22"/>
    <mergeCell ref="A22:B22"/>
    <mergeCell ref="K25:L26"/>
    <mergeCell ref="I21:I22"/>
    <mergeCell ref="A6:B6"/>
    <mergeCell ref="S11:S12"/>
    <mergeCell ref="K12:L12"/>
    <mergeCell ref="A12:B12"/>
    <mergeCell ref="K5:L5"/>
    <mergeCell ref="K6:L6"/>
    <mergeCell ref="A10:B11"/>
    <mergeCell ref="A5:B5"/>
    <mergeCell ref="I11:I12"/>
    <mergeCell ref="M5:M6"/>
    <mergeCell ref="V66:AA66"/>
    <mergeCell ref="I26:I27"/>
    <mergeCell ref="I36:I37"/>
    <mergeCell ref="K10:L11"/>
    <mergeCell ref="S16:S17"/>
    <mergeCell ref="K23:L24"/>
    <mergeCell ref="I13:I14"/>
    <mergeCell ref="K28:L29"/>
    <mergeCell ref="K18:L19"/>
    <mergeCell ref="I33:I34"/>
    <mergeCell ref="S26:S27"/>
    <mergeCell ref="V1:AA1"/>
    <mergeCell ref="L1:N1"/>
    <mergeCell ref="D1:I1"/>
    <mergeCell ref="L3:S3"/>
    <mergeCell ref="K27:L27"/>
    <mergeCell ref="D5:G5"/>
    <mergeCell ref="K8:L9"/>
    <mergeCell ref="N5:Q5"/>
    <mergeCell ref="O1:P1"/>
    <mergeCell ref="Q1:S1"/>
    <mergeCell ref="B3:I3"/>
    <mergeCell ref="B1:C2"/>
    <mergeCell ref="A8:B9"/>
    <mergeCell ref="C5:C6"/>
    <mergeCell ref="A64:S64"/>
    <mergeCell ref="A13:B14"/>
    <mergeCell ref="A15:B16"/>
    <mergeCell ref="A17:B17"/>
    <mergeCell ref="M41:O41"/>
    <mergeCell ref="B104:C104"/>
    <mergeCell ref="K17:L17"/>
    <mergeCell ref="K33:L34"/>
    <mergeCell ref="A35:B36"/>
    <mergeCell ref="I31:I32"/>
    <mergeCell ref="I18:I19"/>
    <mergeCell ref="I23:I24"/>
    <mergeCell ref="I28:I29"/>
    <mergeCell ref="A28:B29"/>
    <mergeCell ref="A18:B19"/>
    <mergeCell ref="A50:S50"/>
    <mergeCell ref="A37:B37"/>
    <mergeCell ref="K13:L14"/>
    <mergeCell ref="K15:L16"/>
    <mergeCell ref="I16:I17"/>
    <mergeCell ref="B57:C57"/>
    <mergeCell ref="S36:S37"/>
    <mergeCell ref="K37:L37"/>
    <mergeCell ref="K35:L36"/>
    <mergeCell ref="G41:H41"/>
    <mergeCell ref="Q41:R41"/>
    <mergeCell ref="A49:S49"/>
    <mergeCell ref="C46:D46"/>
    <mergeCell ref="J46:K46"/>
    <mergeCell ref="J47:K47"/>
    <mergeCell ref="B107:C107"/>
    <mergeCell ref="B88:C88"/>
    <mergeCell ref="F83:H83"/>
    <mergeCell ref="F84:H84"/>
    <mergeCell ref="F85:H85"/>
    <mergeCell ref="B108:C108"/>
    <mergeCell ref="B109:C109"/>
    <mergeCell ref="B110:C110"/>
    <mergeCell ref="B114:C114"/>
    <mergeCell ref="D113:E113"/>
    <mergeCell ref="D110:E110"/>
    <mergeCell ref="D111:E111"/>
    <mergeCell ref="G110:J110"/>
    <mergeCell ref="G111:J111"/>
    <mergeCell ref="G107:J107"/>
    <mergeCell ref="G108:J108"/>
    <mergeCell ref="B115:C115"/>
    <mergeCell ref="B113:C113"/>
    <mergeCell ref="D112:E112"/>
    <mergeCell ref="G109:J109"/>
    <mergeCell ref="D114:E114"/>
    <mergeCell ref="D115:E115"/>
    <mergeCell ref="B264:C264"/>
    <mergeCell ref="D264:E264"/>
    <mergeCell ref="G115:J115"/>
    <mergeCell ref="G116:J116"/>
    <mergeCell ref="B142:C142"/>
    <mergeCell ref="B143:C143"/>
    <mergeCell ref="B261:C261"/>
    <mergeCell ref="B116:C116"/>
    <mergeCell ref="B162:C162"/>
    <mergeCell ref="B175:C175"/>
    <mergeCell ref="B262:C262"/>
    <mergeCell ref="B263:C263"/>
    <mergeCell ref="D261:E261"/>
    <mergeCell ref="D262:E262"/>
    <mergeCell ref="D263:E263"/>
    <mergeCell ref="B259:C259"/>
    <mergeCell ref="B260:C260"/>
    <mergeCell ref="D260:E260"/>
    <mergeCell ref="D258:E258"/>
    <mergeCell ref="D259:E259"/>
    <mergeCell ref="B140:C140"/>
    <mergeCell ref="B141:C141"/>
    <mergeCell ref="B144:C144"/>
    <mergeCell ref="B145:C145"/>
    <mergeCell ref="B159:C159"/>
    <mergeCell ref="D144:E144"/>
    <mergeCell ref="B255:C255"/>
    <mergeCell ref="D256:E256"/>
    <mergeCell ref="B256:C256"/>
    <mergeCell ref="B251:C251"/>
    <mergeCell ref="B252:C252"/>
    <mergeCell ref="B257:C257"/>
    <mergeCell ref="B258:C258"/>
    <mergeCell ref="B253:C253"/>
    <mergeCell ref="D130:E130"/>
    <mergeCell ref="B254:C254"/>
    <mergeCell ref="B171:C171"/>
    <mergeCell ref="B172:C172"/>
    <mergeCell ref="B173:C173"/>
    <mergeCell ref="B174:C174"/>
    <mergeCell ref="B148:C148"/>
    <mergeCell ref="B149:C149"/>
    <mergeCell ref="B163:C163"/>
    <mergeCell ref="B164:C164"/>
    <mergeCell ref="G127:J127"/>
    <mergeCell ref="G128:J128"/>
    <mergeCell ref="G129:J129"/>
    <mergeCell ref="G125:J125"/>
    <mergeCell ref="G126:J126"/>
    <mergeCell ref="B152:C152"/>
    <mergeCell ref="G138:J138"/>
    <mergeCell ref="G137:J137"/>
    <mergeCell ref="G133:J133"/>
    <mergeCell ref="B129:C129"/>
    <mergeCell ref="G123:J123"/>
    <mergeCell ref="G124:J124"/>
    <mergeCell ref="G119:J119"/>
    <mergeCell ref="G120:J120"/>
    <mergeCell ref="G121:J121"/>
    <mergeCell ref="G114:J114"/>
    <mergeCell ref="G122:J122"/>
    <mergeCell ref="G118:J118"/>
    <mergeCell ref="G140:J140"/>
    <mergeCell ref="G136:J136"/>
    <mergeCell ref="G130:J130"/>
    <mergeCell ref="G131:J131"/>
    <mergeCell ref="G132:J132"/>
    <mergeCell ref="G139:J139"/>
    <mergeCell ref="G134:J134"/>
    <mergeCell ref="G135:J135"/>
    <mergeCell ref="B86:C86"/>
    <mergeCell ref="D86:E86"/>
    <mergeCell ref="B87:C87"/>
    <mergeCell ref="D87:E87"/>
    <mergeCell ref="D88:E88"/>
    <mergeCell ref="F86:H86"/>
    <mergeCell ref="B85:C85"/>
    <mergeCell ref="F75:H75"/>
    <mergeCell ref="D85:E85"/>
    <mergeCell ref="D83:E83"/>
    <mergeCell ref="B84:C84"/>
    <mergeCell ref="D84:E84"/>
    <mergeCell ref="B76:C76"/>
    <mergeCell ref="D76:E76"/>
    <mergeCell ref="F76:H76"/>
    <mergeCell ref="B77:C77"/>
    <mergeCell ref="B122:C122"/>
    <mergeCell ref="D122:E122"/>
    <mergeCell ref="D123:E123"/>
    <mergeCell ref="D118:E118"/>
    <mergeCell ref="D119:E119"/>
    <mergeCell ref="D120:E120"/>
    <mergeCell ref="D121:E121"/>
    <mergeCell ref="D117:E117"/>
    <mergeCell ref="B117:C117"/>
    <mergeCell ref="B118:C118"/>
    <mergeCell ref="B119:C119"/>
    <mergeCell ref="B120:C120"/>
    <mergeCell ref="B121:C121"/>
    <mergeCell ref="B124:C124"/>
    <mergeCell ref="B125:C125"/>
    <mergeCell ref="B126:C126"/>
    <mergeCell ref="D124:E124"/>
    <mergeCell ref="D125:E125"/>
    <mergeCell ref="B123:C123"/>
    <mergeCell ref="B128:C128"/>
    <mergeCell ref="D126:E126"/>
    <mergeCell ref="D140:E140"/>
    <mergeCell ref="D141:E141"/>
    <mergeCell ref="D131:E131"/>
    <mergeCell ref="D138:E138"/>
    <mergeCell ref="B130:C130"/>
    <mergeCell ref="B135:C135"/>
    <mergeCell ref="B137:C137"/>
    <mergeCell ref="D129:E129"/>
    <mergeCell ref="B147:C147"/>
    <mergeCell ref="B230:C230"/>
    <mergeCell ref="B153:C153"/>
    <mergeCell ref="B154:C154"/>
    <mergeCell ref="B155:C155"/>
    <mergeCell ref="B156:C156"/>
    <mergeCell ref="B157:C157"/>
    <mergeCell ref="B158:C158"/>
    <mergeCell ref="B150:C150"/>
    <mergeCell ref="B151:C151"/>
    <mergeCell ref="B136:C136"/>
    <mergeCell ref="B83:C83"/>
    <mergeCell ref="B127:C127"/>
    <mergeCell ref="G145:J145"/>
    <mergeCell ref="B131:C131"/>
    <mergeCell ref="B132:C132"/>
    <mergeCell ref="B133:C133"/>
    <mergeCell ref="B134:C134"/>
    <mergeCell ref="B138:C138"/>
    <mergeCell ref="B139:C139"/>
    <mergeCell ref="G149:J149"/>
    <mergeCell ref="G144:J144"/>
    <mergeCell ref="F80:H80"/>
    <mergeCell ref="F82:H82"/>
    <mergeCell ref="G147:J147"/>
    <mergeCell ref="G117:J117"/>
    <mergeCell ref="G112:J112"/>
    <mergeCell ref="G113:J113"/>
    <mergeCell ref="F87:H87"/>
    <mergeCell ref="F88:H88"/>
    <mergeCell ref="F77:H77"/>
    <mergeCell ref="B78:C78"/>
    <mergeCell ref="D78:E78"/>
    <mergeCell ref="F78:H78"/>
    <mergeCell ref="G141:J141"/>
    <mergeCell ref="G143:J143"/>
    <mergeCell ref="B79:C79"/>
    <mergeCell ref="D79:E79"/>
    <mergeCell ref="B82:C82"/>
    <mergeCell ref="D82:E82"/>
    <mergeCell ref="G150:J150"/>
    <mergeCell ref="F79:H79"/>
    <mergeCell ref="B80:C80"/>
    <mergeCell ref="D80:E80"/>
    <mergeCell ref="G153:J153"/>
    <mergeCell ref="G154:J154"/>
    <mergeCell ref="G142:J142"/>
    <mergeCell ref="G151:J151"/>
    <mergeCell ref="G152:J152"/>
    <mergeCell ref="G148:J148"/>
    <mergeCell ref="G155:J155"/>
    <mergeCell ref="G156:J156"/>
    <mergeCell ref="G176:J176"/>
    <mergeCell ref="G160:J160"/>
    <mergeCell ref="G183:J183"/>
    <mergeCell ref="G179:J179"/>
    <mergeCell ref="G180:J180"/>
    <mergeCell ref="G177:J177"/>
    <mergeCell ref="G178:J178"/>
    <mergeCell ref="G163:J163"/>
    <mergeCell ref="G200:J200"/>
    <mergeCell ref="G197:J197"/>
    <mergeCell ref="G198:J198"/>
    <mergeCell ref="G184:J184"/>
    <mergeCell ref="G168:J168"/>
    <mergeCell ref="G169:J169"/>
    <mergeCell ref="G170:J170"/>
    <mergeCell ref="G173:J173"/>
    <mergeCell ref="G181:J181"/>
    <mergeCell ref="G174:J174"/>
    <mergeCell ref="G190:J190"/>
    <mergeCell ref="G158:J158"/>
    <mergeCell ref="G159:J159"/>
    <mergeCell ref="G182:J182"/>
    <mergeCell ref="G185:J185"/>
    <mergeCell ref="G186:J186"/>
    <mergeCell ref="G175:J175"/>
    <mergeCell ref="G171:J171"/>
    <mergeCell ref="G172:J172"/>
    <mergeCell ref="G164:J164"/>
    <mergeCell ref="G199:J199"/>
    <mergeCell ref="G203:J203"/>
    <mergeCell ref="G202:J202"/>
    <mergeCell ref="G206:J206"/>
    <mergeCell ref="G212:J212"/>
    <mergeCell ref="D77:E77"/>
    <mergeCell ref="G194:J194"/>
    <mergeCell ref="G187:J187"/>
    <mergeCell ref="G188:J188"/>
    <mergeCell ref="G189:J189"/>
    <mergeCell ref="B73:C73"/>
    <mergeCell ref="B74:C74"/>
    <mergeCell ref="F74:H74"/>
    <mergeCell ref="B75:C75"/>
    <mergeCell ref="D75:E75"/>
    <mergeCell ref="G205:J205"/>
    <mergeCell ref="G195:J195"/>
    <mergeCell ref="G196:J196"/>
    <mergeCell ref="G201:J201"/>
    <mergeCell ref="G191:J191"/>
    <mergeCell ref="G228:J228"/>
    <mergeCell ref="G213:J213"/>
    <mergeCell ref="G214:J214"/>
    <mergeCell ref="G215:J215"/>
    <mergeCell ref="G217:J217"/>
    <mergeCell ref="G207:J207"/>
    <mergeCell ref="G208:J208"/>
    <mergeCell ref="G209:J209"/>
    <mergeCell ref="G210:J210"/>
    <mergeCell ref="G216:J216"/>
    <mergeCell ref="G225:J225"/>
    <mergeCell ref="G226:J226"/>
    <mergeCell ref="G227:J227"/>
    <mergeCell ref="G229:J229"/>
    <mergeCell ref="G218:J218"/>
    <mergeCell ref="G219:J219"/>
    <mergeCell ref="G220:J220"/>
    <mergeCell ref="G221:J221"/>
    <mergeCell ref="G222:J222"/>
    <mergeCell ref="G223:J223"/>
    <mergeCell ref="D72:E72"/>
    <mergeCell ref="F72:H72"/>
    <mergeCell ref="D73:E73"/>
    <mergeCell ref="F73:H73"/>
    <mergeCell ref="D74:E74"/>
    <mergeCell ref="G224:J224"/>
    <mergeCell ref="G211:J211"/>
    <mergeCell ref="G204:J204"/>
    <mergeCell ref="G192:J192"/>
    <mergeCell ref="G193:J193"/>
    <mergeCell ref="D250:E250"/>
    <mergeCell ref="G257:J257"/>
    <mergeCell ref="G235:J235"/>
    <mergeCell ref="G236:J236"/>
    <mergeCell ref="G237:J237"/>
    <mergeCell ref="G238:J238"/>
    <mergeCell ref="D242:E242"/>
    <mergeCell ref="D243:E243"/>
    <mergeCell ref="D244:E244"/>
    <mergeCell ref="D257:E257"/>
    <mergeCell ref="G265:J265"/>
    <mergeCell ref="D251:E251"/>
    <mergeCell ref="D252:E252"/>
    <mergeCell ref="G251:J251"/>
    <mergeCell ref="G252:J252"/>
    <mergeCell ref="D253:E253"/>
    <mergeCell ref="D254:E254"/>
    <mergeCell ref="G261:J261"/>
    <mergeCell ref="D255:E255"/>
    <mergeCell ref="D265:E265"/>
    <mergeCell ref="G263:J263"/>
    <mergeCell ref="G264:J264"/>
    <mergeCell ref="G259:J259"/>
    <mergeCell ref="G260:J260"/>
    <mergeCell ref="G250:J250"/>
    <mergeCell ref="G258:J258"/>
    <mergeCell ref="G255:J255"/>
    <mergeCell ref="G253:J253"/>
    <mergeCell ref="G242:J242"/>
    <mergeCell ref="G254:J254"/>
    <mergeCell ref="D71:E71"/>
    <mergeCell ref="F71:H71"/>
    <mergeCell ref="G262:J262"/>
    <mergeCell ref="G243:J243"/>
    <mergeCell ref="G244:J244"/>
    <mergeCell ref="D249:E249"/>
    <mergeCell ref="G245:J245"/>
    <mergeCell ref="G246:J246"/>
    <mergeCell ref="G231:J231"/>
    <mergeCell ref="G232:J232"/>
    <mergeCell ref="G233:J233"/>
    <mergeCell ref="G239:J239"/>
    <mergeCell ref="G240:J240"/>
    <mergeCell ref="G241:J241"/>
    <mergeCell ref="G234:J234"/>
    <mergeCell ref="Q267:R267"/>
    <mergeCell ref="B70:C70"/>
    <mergeCell ref="D70:E70"/>
    <mergeCell ref="F70:H70"/>
    <mergeCell ref="I68:I70"/>
    <mergeCell ref="A68:H68"/>
    <mergeCell ref="A69:H69"/>
    <mergeCell ref="G256:J256"/>
    <mergeCell ref="B71:C71"/>
    <mergeCell ref="B72:C72"/>
    <mergeCell ref="L71:N71"/>
    <mergeCell ref="B267:D267"/>
    <mergeCell ref="E267:H267"/>
    <mergeCell ref="I267:J267"/>
    <mergeCell ref="L267:N267"/>
    <mergeCell ref="O267:P267"/>
    <mergeCell ref="G247:J247"/>
    <mergeCell ref="G248:J248"/>
    <mergeCell ref="G249:J249"/>
    <mergeCell ref="G230:J230"/>
  </mergeCells>
  <conditionalFormatting sqref="K37:L37">
    <cfRule type="expression" dxfId="171" priority="85" stopIfTrue="1">
      <formula>$K$37=$S$58</formula>
    </cfRule>
    <cfRule type="expression" dxfId="170" priority="86" stopIfTrue="1">
      <formula>$K$37=$S$57</formula>
    </cfRule>
  </conditionalFormatting>
  <conditionalFormatting sqref="K32:L32">
    <cfRule type="expression" dxfId="169" priority="83" stopIfTrue="1">
      <formula>$K$32=$S$58</formula>
    </cfRule>
    <cfRule type="expression" dxfId="168" priority="84" stopIfTrue="1">
      <formula>$K$32=$S$57</formula>
    </cfRule>
  </conditionalFormatting>
  <conditionalFormatting sqref="K27:L27">
    <cfRule type="expression" dxfId="167" priority="81" stopIfTrue="1">
      <formula>$K$27=$S$58</formula>
    </cfRule>
    <cfRule type="expression" dxfId="166" priority="82" stopIfTrue="1">
      <formula>$K$27=$S$57</formula>
    </cfRule>
  </conditionalFormatting>
  <conditionalFormatting sqref="K22:L22">
    <cfRule type="expression" dxfId="165" priority="79" stopIfTrue="1">
      <formula>$K$22=$S$58</formula>
    </cfRule>
    <cfRule type="expression" dxfId="164" priority="80" stopIfTrue="1">
      <formula>$K$22=$S$57</formula>
    </cfRule>
  </conditionalFormatting>
  <conditionalFormatting sqref="K17:L17">
    <cfRule type="expression" dxfId="163" priority="77" stopIfTrue="1">
      <formula>$K$17=$S$58</formula>
    </cfRule>
    <cfRule type="expression" dxfId="162" priority="78" stopIfTrue="1">
      <formula>$K$17=$S$57</formula>
    </cfRule>
  </conditionalFormatting>
  <conditionalFormatting sqref="K12:L12">
    <cfRule type="expression" dxfId="161" priority="75" stopIfTrue="1">
      <formula>$K$12=$S$58</formula>
    </cfRule>
    <cfRule type="expression" dxfId="160" priority="76" stopIfTrue="1">
      <formula>$K$12=$S$57</formula>
    </cfRule>
  </conditionalFormatting>
  <conditionalFormatting sqref="A12:B12">
    <cfRule type="expression" dxfId="159" priority="73" stopIfTrue="1">
      <formula>$A$12=$I$57</formula>
    </cfRule>
    <cfRule type="expression" dxfId="158" priority="74" stopIfTrue="1">
      <formula>$A$12=$I$58</formula>
    </cfRule>
  </conditionalFormatting>
  <conditionalFormatting sqref="A17:B17">
    <cfRule type="expression" dxfId="157" priority="71">
      <formula>$A$17=$I$57</formula>
    </cfRule>
    <cfRule type="expression" dxfId="156" priority="72">
      <formula>$A$17=$I$58</formula>
    </cfRule>
  </conditionalFormatting>
  <conditionalFormatting sqref="A22:B22">
    <cfRule type="expression" dxfId="155" priority="69" stopIfTrue="1">
      <formula>$A$22=$I$58</formula>
    </cfRule>
    <cfRule type="expression" dxfId="154" priority="70" stopIfTrue="1">
      <formula>$A$22=$I$57</formula>
    </cfRule>
  </conditionalFormatting>
  <conditionalFormatting sqref="A27:B27">
    <cfRule type="expression" dxfId="153" priority="67" stopIfTrue="1">
      <formula>$A$27=$I$58</formula>
    </cfRule>
    <cfRule type="expression" dxfId="152" priority="68" stopIfTrue="1">
      <formula>$A$27=$I$57</formula>
    </cfRule>
  </conditionalFormatting>
  <conditionalFormatting sqref="A32:B32">
    <cfRule type="expression" dxfId="151" priority="65" stopIfTrue="1">
      <formula>$A$32=$I$58</formula>
    </cfRule>
    <cfRule type="expression" dxfId="150" priority="66" stopIfTrue="1">
      <formula>$A$32=$I$57</formula>
    </cfRule>
  </conditionalFormatting>
  <conditionalFormatting sqref="A37:B37">
    <cfRule type="expression" dxfId="149" priority="63" stopIfTrue="1">
      <formula>$A$37=$I$58</formula>
    </cfRule>
    <cfRule type="expression" dxfId="148" priority="64" stopIfTrue="1">
      <formula>$A$37=$I$57</formula>
    </cfRule>
  </conditionalFormatting>
  <conditionalFormatting sqref="B104:C104 A8:B9 A10 B57:C58 L57:M58 E58:H58 O57:R58 K33:L34 K35 A33:B34 A35 A13:B14 A15 A18:B19 A20 A23:B24 A25 A28:B29 A30 K8:L9 K10 K13:L14 K15 K18:L19 K20 K23:L24 K25 K28:L29 K30">
    <cfRule type="containsErrors" dxfId="147" priority="62" stopIfTrue="1">
      <formula>ISERROR(A8)</formula>
    </cfRule>
  </conditionalFormatting>
  <conditionalFormatting sqref="L1:N1">
    <cfRule type="expression" dxfId="146" priority="61" stopIfTrue="1">
      <formula>$L$1=0</formula>
    </cfRule>
  </conditionalFormatting>
  <conditionalFormatting sqref="Q1:S1">
    <cfRule type="expression" dxfId="145" priority="60" stopIfTrue="1">
      <formula>$Q$1=0</formula>
    </cfRule>
  </conditionalFormatting>
  <conditionalFormatting sqref="C46:D46">
    <cfRule type="expression" dxfId="144" priority="58" stopIfTrue="1">
      <formula>$N$14&gt;$C$46</formula>
    </cfRule>
    <cfRule type="expression" dxfId="143" priority="59" stopIfTrue="1">
      <formula>$C$46=0</formula>
    </cfRule>
  </conditionalFormatting>
  <conditionalFormatting sqref="C47:D47">
    <cfRule type="expression" dxfId="142" priority="56" stopIfTrue="1">
      <formula>$C$47&lt;$O$34+$E$34</formula>
    </cfRule>
    <cfRule type="expression" dxfId="141" priority="57" stopIfTrue="1">
      <formula>$C$47=0</formula>
    </cfRule>
  </conditionalFormatting>
  <conditionalFormatting sqref="J46:K46">
    <cfRule type="containsText" dxfId="140" priority="54" stopIfTrue="1" operator="containsText" text="°C">
      <formula>NOT(ISERROR(SEARCH("°C",J46)))</formula>
    </cfRule>
    <cfRule type="expression" dxfId="139" priority="55" stopIfTrue="1">
      <formula>$J$46=0</formula>
    </cfRule>
  </conditionalFormatting>
  <conditionalFormatting sqref="J47:K47">
    <cfRule type="expression" dxfId="138" priority="53" stopIfTrue="1">
      <formula>$J$47=0</formula>
    </cfRule>
  </conditionalFormatting>
  <conditionalFormatting sqref="Q47:S47">
    <cfRule type="expression" dxfId="137" priority="52" stopIfTrue="1">
      <formula>$Q$47=0</formula>
    </cfRule>
  </conditionalFormatting>
  <conditionalFormatting sqref="Y97:Y105 V106:W117 Y95 B107:B265 X68:X105">
    <cfRule type="cellIs" dxfId="136" priority="51" stopIfTrue="1" operator="equal">
      <formula>"žž"</formula>
    </cfRule>
  </conditionalFormatting>
  <conditionalFormatting sqref="E57:H57">
    <cfRule type="containsErrors" dxfId="135" priority="50" stopIfTrue="1">
      <formula>ISERROR(E57)</formula>
    </cfRule>
  </conditionalFormatting>
  <conditionalFormatting sqref="A57">
    <cfRule type="expression" dxfId="134" priority="48" stopIfTrue="1">
      <formula>$A$57&gt;0</formula>
    </cfRule>
    <cfRule type="expression" dxfId="133" priority="49" stopIfTrue="1">
      <formula>$I$57&gt;0</formula>
    </cfRule>
  </conditionalFormatting>
  <conditionalFormatting sqref="A58">
    <cfRule type="expression" dxfId="132" priority="46" stopIfTrue="1">
      <formula>$A$58&gt;0</formula>
    </cfRule>
    <cfRule type="expression" dxfId="131" priority="47" stopIfTrue="1">
      <formula>$I$58&gt;0</formula>
    </cfRule>
  </conditionalFormatting>
  <conditionalFormatting sqref="K57">
    <cfRule type="expression" dxfId="130" priority="44" stopIfTrue="1">
      <formula>$K$57&gt;0</formula>
    </cfRule>
    <cfRule type="expression" dxfId="129" priority="45" stopIfTrue="1">
      <formula>$S$57&gt;0</formula>
    </cfRule>
  </conditionalFormatting>
  <conditionalFormatting sqref="K58">
    <cfRule type="expression" dxfId="128" priority="42" stopIfTrue="1">
      <formula>$K$58&gt;0</formula>
    </cfRule>
    <cfRule type="expression" dxfId="127" priority="43" stopIfTrue="1">
      <formula>$S$58&gt;0</formula>
    </cfRule>
  </conditionalFormatting>
  <conditionalFormatting sqref="D57">
    <cfRule type="expression" dxfId="126" priority="39" stopIfTrue="1">
      <formula>$O$34&gt;0</formula>
    </cfRule>
    <cfRule type="expression" dxfId="125" priority="40" stopIfTrue="1">
      <formula>$E$34&gt;0</formula>
    </cfRule>
    <cfRule type="expression" dxfId="124" priority="41" stopIfTrue="1">
      <formula>$D$57=0</formula>
    </cfRule>
  </conditionalFormatting>
  <conditionalFormatting sqref="I57">
    <cfRule type="expression" dxfId="123" priority="36" stopIfTrue="1">
      <formula>$O$34&gt;0</formula>
    </cfRule>
    <cfRule type="expression" dxfId="122" priority="37" stopIfTrue="1">
      <formula>$E$34&gt;0</formula>
    </cfRule>
    <cfRule type="expression" dxfId="121" priority="38" stopIfTrue="1">
      <formula>$I$57=0</formula>
    </cfRule>
  </conditionalFormatting>
  <conditionalFormatting sqref="D58">
    <cfRule type="expression" dxfId="120" priority="33" stopIfTrue="1">
      <formula>$O$34&gt;0</formula>
    </cfRule>
    <cfRule type="expression" dxfId="119" priority="34" stopIfTrue="1">
      <formula>$E$34&gt;0</formula>
    </cfRule>
    <cfRule type="expression" dxfId="118" priority="35" stopIfTrue="1">
      <formula>$D$58=0</formula>
    </cfRule>
  </conditionalFormatting>
  <conditionalFormatting sqref="I58">
    <cfRule type="expression" dxfId="117" priority="30" stopIfTrue="1">
      <formula>$O$34&gt;0</formula>
    </cfRule>
    <cfRule type="expression" dxfId="116" priority="31" stopIfTrue="1">
      <formula>$E$34&gt;0</formula>
    </cfRule>
    <cfRule type="expression" dxfId="115" priority="32" stopIfTrue="1">
      <formula>$I$58=0</formula>
    </cfRule>
  </conditionalFormatting>
  <conditionalFormatting sqref="N57">
    <cfRule type="expression" dxfId="114" priority="27" stopIfTrue="1">
      <formula>$O$34&gt;0</formula>
    </cfRule>
    <cfRule type="expression" dxfId="113" priority="28" stopIfTrue="1">
      <formula>$E$34&gt;0</formula>
    </cfRule>
    <cfRule type="expression" dxfId="112" priority="29" stopIfTrue="1">
      <formula>$N$57=0</formula>
    </cfRule>
  </conditionalFormatting>
  <conditionalFormatting sqref="S57">
    <cfRule type="expression" dxfId="111" priority="24" stopIfTrue="1">
      <formula>$E$34&gt;0</formula>
    </cfRule>
    <cfRule type="expression" dxfId="110" priority="25" stopIfTrue="1">
      <formula>$O$34&gt;0</formula>
    </cfRule>
    <cfRule type="expression" dxfId="109" priority="26" stopIfTrue="1">
      <formula>$S$57=0</formula>
    </cfRule>
  </conditionalFormatting>
  <conditionalFormatting sqref="N58">
    <cfRule type="expression" dxfId="108" priority="21" stopIfTrue="1">
      <formula>$O$34&gt;0</formula>
    </cfRule>
    <cfRule type="expression" dxfId="107" priority="22" stopIfTrue="1">
      <formula>$E$34&gt;0</formula>
    </cfRule>
    <cfRule type="expression" dxfId="106" priority="23" stopIfTrue="1">
      <formula>$N$58=0</formula>
    </cfRule>
  </conditionalFormatting>
  <conditionalFormatting sqref="S58">
    <cfRule type="expression" dxfId="105" priority="18" stopIfTrue="1">
      <formula>$O$34&gt;0</formula>
    </cfRule>
    <cfRule type="expression" dxfId="104" priority="19" stopIfTrue="1">
      <formula>$E$34&gt;0</formula>
    </cfRule>
    <cfRule type="expression" dxfId="103" priority="20" stopIfTrue="1">
      <formula>$S$58=0</formula>
    </cfRule>
  </conditionalFormatting>
  <conditionalFormatting sqref="X268:X281 Y275:Y276">
    <cfRule type="cellIs" dxfId="102" priority="17" stopIfTrue="1" operator="equal">
      <formula>"žž"</formula>
    </cfRule>
  </conditionalFormatting>
  <conditionalFormatting sqref="A12:B12">
    <cfRule type="expression" dxfId="101" priority="16">
      <formula>$A$12&gt;0</formula>
    </cfRule>
  </conditionalFormatting>
  <conditionalFormatting sqref="A17:B17">
    <cfRule type="expression" dxfId="100" priority="15">
      <formula>$A$17&gt;0</formula>
    </cfRule>
  </conditionalFormatting>
  <conditionalFormatting sqref="B3:I3">
    <cfRule type="expression" dxfId="99" priority="14" stopIfTrue="1">
      <formula>$B$3&lt;$A$12</formula>
    </cfRule>
  </conditionalFormatting>
  <conditionalFormatting sqref="L3:S3">
    <cfRule type="expression" dxfId="98" priority="13" stopIfTrue="1">
      <formula>$L$3&lt;$K$12</formula>
    </cfRule>
  </conditionalFormatting>
  <conditionalFormatting sqref="A10:B11">
    <cfRule type="expression" dxfId="97" priority="12" stopIfTrue="1">
      <formula>$A$12&lt;$D$9</formula>
    </cfRule>
  </conditionalFormatting>
  <conditionalFormatting sqref="A15:B16">
    <cfRule type="expression" dxfId="96" priority="11" stopIfTrue="1">
      <formula>$A$17&lt;$D$14</formula>
    </cfRule>
  </conditionalFormatting>
  <conditionalFormatting sqref="A20:B21">
    <cfRule type="expression" dxfId="95" priority="10" stopIfTrue="1">
      <formula>$A$22&lt;$D$19</formula>
    </cfRule>
  </conditionalFormatting>
  <conditionalFormatting sqref="A25:B26">
    <cfRule type="expression" dxfId="94" priority="9" stopIfTrue="1">
      <formula>$A$27&lt;$D$24</formula>
    </cfRule>
  </conditionalFormatting>
  <conditionalFormatting sqref="A30:B31">
    <cfRule type="expression" dxfId="93" priority="8" stopIfTrue="1">
      <formula>$A$32&lt;$D$29</formula>
    </cfRule>
  </conditionalFormatting>
  <conditionalFormatting sqref="A35:B36">
    <cfRule type="expression" dxfId="92" priority="7" stopIfTrue="1">
      <formula>$A$37&lt;$D$34</formula>
    </cfRule>
  </conditionalFormatting>
  <conditionalFormatting sqref="K8:L9">
    <cfRule type="expression" dxfId="91" priority="6" stopIfTrue="1">
      <formula>$K$12&lt;$N$9</formula>
    </cfRule>
  </conditionalFormatting>
  <conditionalFormatting sqref="K13:L14">
    <cfRule type="expression" dxfId="90" priority="5" stopIfTrue="1">
      <formula>$K$17&lt;$N$14</formula>
    </cfRule>
  </conditionalFormatting>
  <conditionalFormatting sqref="K18:L19">
    <cfRule type="expression" dxfId="89" priority="4" stopIfTrue="1">
      <formula>$K$22&lt;$N$19</formula>
    </cfRule>
  </conditionalFormatting>
  <conditionalFormatting sqref="K23:L24">
    <cfRule type="expression" dxfId="88" priority="3" stopIfTrue="1">
      <formula>$K$27&lt;$N$24</formula>
    </cfRule>
  </conditionalFormatting>
  <conditionalFormatting sqref="K28:L29">
    <cfRule type="expression" dxfId="87" priority="2" stopIfTrue="1">
      <formula>$K$32&lt;$N$29</formula>
    </cfRule>
  </conditionalFormatting>
  <conditionalFormatting sqref="K33:L34">
    <cfRule type="expression" dxfId="86" priority="1" stopIfTrue="1">
      <formula>$K$37&lt;$N$34</formula>
    </cfRule>
  </conditionalFormatting>
  <dataValidations count="8">
    <dataValidation type="whole" allowBlank="1" showInputMessage="1" showErrorMessage="1" prompt="bez tečky" sqref="A57 IW57 SS57 ACO57 AMK57 AWG57 BGC57 BPY57 BZU57 CJQ57 CTM57 DDI57 DNE57 DXA57 EGW57 EQS57 FAO57 FKK57 FUG57 GEC57 GNY57 GXU57 HHQ57 HRM57 IBI57 ILE57 IVA57 JEW57 JOS57 JYO57 KIK57 KSG57 LCC57 LLY57 LVU57 MFQ57 MPM57 MZI57 NJE57 NTA57 OCW57 OMS57 OWO57 PGK57 PQG57 QAC57 QJY57 QTU57 RDQ57 RNM57 RXI57 SHE57 SRA57 TAW57 TKS57 TUO57 UEK57 UOG57 UYC57 VHY57 VRU57 WBQ57 WLM57 WVI57 A65593 IW65593 SS65593 ACO65593 AMK65593 AWG65593 BGC65593 BPY65593 BZU65593 CJQ65593 CTM65593 DDI65593 DNE65593 DXA65593 EGW65593 EQS65593 FAO65593 FKK65593 FUG65593 GEC65593 GNY65593 GXU65593 HHQ65593 HRM65593 IBI65593 ILE65593 IVA65593 JEW65593 JOS65593 JYO65593 KIK65593 KSG65593 LCC65593 LLY65593 LVU65593 MFQ65593 MPM65593 MZI65593 NJE65593 NTA65593 OCW65593 OMS65593 OWO65593 PGK65593 PQG65593 QAC65593 QJY65593 QTU65593 RDQ65593 RNM65593 RXI65593 SHE65593 SRA65593 TAW65593 TKS65593 TUO65593 UEK65593 UOG65593 UYC65593 VHY65593 VRU65593 WBQ65593 WLM65593 WVI65593 A131129 IW131129 SS131129 ACO131129 AMK131129 AWG131129 BGC131129 BPY131129 BZU131129 CJQ131129 CTM131129 DDI131129 DNE131129 DXA131129 EGW131129 EQS131129 FAO131129 FKK131129 FUG131129 GEC131129 GNY131129 GXU131129 HHQ131129 HRM131129 IBI131129 ILE131129 IVA131129 JEW131129 JOS131129 JYO131129 KIK131129 KSG131129 LCC131129 LLY131129 LVU131129 MFQ131129 MPM131129 MZI131129 NJE131129 NTA131129 OCW131129 OMS131129 OWO131129 PGK131129 PQG131129 QAC131129 QJY131129 QTU131129 RDQ131129 RNM131129 RXI131129 SHE131129 SRA131129 TAW131129 TKS131129 TUO131129 UEK131129 UOG131129 UYC131129 VHY131129 VRU131129 WBQ131129 WLM131129 WVI131129 A196665 IW196665 SS196665 ACO196665 AMK196665 AWG196665 BGC196665 BPY196665 BZU196665 CJQ196665 CTM196665 DDI196665 DNE196665 DXA196665 EGW196665 EQS196665 FAO196665 FKK196665 FUG196665 GEC196665 GNY196665 GXU196665 HHQ196665 HRM196665 IBI196665 ILE196665 IVA196665 JEW196665 JOS196665 JYO196665 KIK196665 KSG196665 LCC196665 LLY196665 LVU196665 MFQ196665 MPM196665 MZI196665 NJE196665 NTA196665 OCW196665 OMS196665 OWO196665 PGK196665 PQG196665 QAC196665 QJY196665 QTU196665 RDQ196665 RNM196665 RXI196665 SHE196665 SRA196665 TAW196665 TKS196665 TUO196665 UEK196665 UOG196665 UYC196665 VHY196665 VRU196665 WBQ196665 WLM196665 WVI196665 A262201 IW262201 SS262201 ACO262201 AMK262201 AWG262201 BGC262201 BPY262201 BZU262201 CJQ262201 CTM262201 DDI262201 DNE262201 DXA262201 EGW262201 EQS262201 FAO262201 FKK262201 FUG262201 GEC262201 GNY262201 GXU262201 HHQ262201 HRM262201 IBI262201 ILE262201 IVA262201 JEW262201 JOS262201 JYO262201 KIK262201 KSG262201 LCC262201 LLY262201 LVU262201 MFQ262201 MPM262201 MZI262201 NJE262201 NTA262201 OCW262201 OMS262201 OWO262201 PGK262201 PQG262201 QAC262201 QJY262201 QTU262201 RDQ262201 RNM262201 RXI262201 SHE262201 SRA262201 TAW262201 TKS262201 TUO262201 UEK262201 UOG262201 UYC262201 VHY262201 VRU262201 WBQ262201 WLM262201 WVI262201 A327737 IW327737 SS327737 ACO327737 AMK327737 AWG327737 BGC327737 BPY327737 BZU327737 CJQ327737 CTM327737 DDI327737 DNE327737 DXA327737 EGW327737 EQS327737 FAO327737 FKK327737 FUG327737 GEC327737 GNY327737 GXU327737 HHQ327737 HRM327737 IBI327737 ILE327737 IVA327737 JEW327737 JOS327737 JYO327737 KIK327737 KSG327737 LCC327737 LLY327737 LVU327737 MFQ327737 MPM327737 MZI327737 NJE327737 NTA327737 OCW327737 OMS327737 OWO327737 PGK327737 PQG327737 QAC327737 QJY327737 QTU327737 RDQ327737 RNM327737 RXI327737 SHE327737 SRA327737 TAW327737 TKS327737 TUO327737 UEK327737 UOG327737 UYC327737 VHY327737 VRU327737 WBQ327737 WLM327737 WVI327737 A393273 IW393273 SS393273 ACO393273 AMK393273 AWG393273 BGC393273 BPY393273 BZU393273 CJQ393273 CTM393273 DDI393273 DNE393273 DXA393273 EGW393273 EQS393273 FAO393273 FKK393273 FUG393273 GEC393273 GNY393273 GXU393273 HHQ393273 HRM393273 IBI393273 ILE393273 IVA393273 JEW393273 JOS393273 JYO393273 KIK393273 KSG393273 LCC393273 LLY393273 LVU393273 MFQ393273 MPM393273 MZI393273 NJE393273 NTA393273 OCW393273 OMS393273 OWO393273 PGK393273 PQG393273 QAC393273 QJY393273 QTU393273 RDQ393273 RNM393273 RXI393273 SHE393273 SRA393273 TAW393273 TKS393273 TUO393273 UEK393273 UOG393273 UYC393273 VHY393273 VRU393273 WBQ393273 WLM393273 WVI393273 A458809 IW458809 SS458809 ACO458809 AMK458809 AWG458809 BGC458809 BPY458809 BZU458809 CJQ458809 CTM458809 DDI458809 DNE458809 DXA458809 EGW458809 EQS458809 FAO458809 FKK458809 FUG458809 GEC458809 GNY458809 GXU458809 HHQ458809 HRM458809 IBI458809 ILE458809 IVA458809 JEW458809 JOS458809 JYO458809 KIK458809 KSG458809 LCC458809 LLY458809 LVU458809 MFQ458809 MPM458809 MZI458809 NJE458809 NTA458809 OCW458809 OMS458809 OWO458809 PGK458809 PQG458809 QAC458809 QJY458809 QTU458809 RDQ458809 RNM458809 RXI458809 SHE458809 SRA458809 TAW458809 TKS458809 TUO458809 UEK458809 UOG458809 UYC458809 VHY458809 VRU458809 WBQ458809 WLM458809 WVI458809 A524345 IW524345 SS524345 ACO524345 AMK524345 AWG524345 BGC524345 BPY524345 BZU524345 CJQ524345 CTM524345 DDI524345 DNE524345 DXA524345 EGW524345 EQS524345 FAO524345 FKK524345 FUG524345 GEC524345 GNY524345 GXU524345 HHQ524345 HRM524345 IBI524345 ILE524345 IVA524345 JEW524345 JOS524345 JYO524345 KIK524345 KSG524345 LCC524345 LLY524345 LVU524345 MFQ524345 MPM524345 MZI524345 NJE524345 NTA524345 OCW524345 OMS524345 OWO524345 PGK524345 PQG524345 QAC524345 QJY524345 QTU524345 RDQ524345 RNM524345 RXI524345 SHE524345 SRA524345 TAW524345 TKS524345 TUO524345 UEK524345 UOG524345 UYC524345 VHY524345 VRU524345 WBQ524345 WLM524345 WVI524345 A589881 IW589881 SS589881 ACO589881 AMK589881 AWG589881 BGC589881 BPY589881 BZU589881 CJQ589881 CTM589881 DDI589881 DNE589881 DXA589881 EGW589881 EQS589881 FAO589881 FKK589881 FUG589881 GEC589881 GNY589881 GXU589881 HHQ589881 HRM589881 IBI589881 ILE589881 IVA589881 JEW589881 JOS589881 JYO589881 KIK589881 KSG589881 LCC589881 LLY589881 LVU589881 MFQ589881 MPM589881 MZI589881 NJE589881 NTA589881 OCW589881 OMS589881 OWO589881 PGK589881 PQG589881 QAC589881 QJY589881 QTU589881 RDQ589881 RNM589881 RXI589881 SHE589881 SRA589881 TAW589881 TKS589881 TUO589881 UEK589881 UOG589881 UYC589881 VHY589881 VRU589881 WBQ589881 WLM589881 WVI589881 A655417 IW655417 SS655417 ACO655417 AMK655417 AWG655417 BGC655417 BPY655417 BZU655417 CJQ655417 CTM655417 DDI655417 DNE655417 DXA655417 EGW655417 EQS655417 FAO655417 FKK655417 FUG655417 GEC655417 GNY655417 GXU655417 HHQ655417 HRM655417 IBI655417 ILE655417 IVA655417 JEW655417 JOS655417 JYO655417 KIK655417 KSG655417 LCC655417 LLY655417 LVU655417 MFQ655417 MPM655417 MZI655417 NJE655417 NTA655417 OCW655417 OMS655417 OWO655417 PGK655417 PQG655417 QAC655417 QJY655417 QTU655417 RDQ655417 RNM655417 RXI655417 SHE655417 SRA655417 TAW655417 TKS655417 TUO655417 UEK655417 UOG655417 UYC655417 VHY655417 VRU655417 WBQ655417 WLM655417 WVI655417 A720953 IW720953 SS720953 ACO720953 AMK720953 AWG720953 BGC720953 BPY720953 BZU720953 CJQ720953 CTM720953 DDI720953 DNE720953 DXA720953 EGW720953 EQS720953 FAO720953 FKK720953 FUG720953 GEC720953 GNY720953 GXU720953 HHQ720953 HRM720953 IBI720953 ILE720953 IVA720953 JEW720953 JOS720953 JYO720953 KIK720953 KSG720953 LCC720953 LLY720953 LVU720953 MFQ720953 MPM720953 MZI720953 NJE720953 NTA720953 OCW720953 OMS720953 OWO720953 PGK720953 PQG720953 QAC720953 QJY720953 QTU720953 RDQ720953 RNM720953 RXI720953 SHE720953 SRA720953 TAW720953 TKS720953 TUO720953 UEK720953 UOG720953 UYC720953 VHY720953 VRU720953 WBQ720953 WLM720953 WVI720953 A786489 IW786489 SS786489 ACO786489 AMK786489 AWG786489 BGC786489 BPY786489 BZU786489 CJQ786489 CTM786489 DDI786489 DNE786489 DXA786489 EGW786489 EQS786489 FAO786489 FKK786489 FUG786489 GEC786489 GNY786489 GXU786489 HHQ786489 HRM786489 IBI786489 ILE786489 IVA786489 JEW786489 JOS786489 JYO786489 KIK786489 KSG786489 LCC786489 LLY786489 LVU786489 MFQ786489 MPM786489 MZI786489 NJE786489 NTA786489 OCW786489 OMS786489 OWO786489 PGK786489 PQG786489 QAC786489 QJY786489 QTU786489 RDQ786489 RNM786489 RXI786489 SHE786489 SRA786489 TAW786489 TKS786489 TUO786489 UEK786489 UOG786489 UYC786489 VHY786489 VRU786489 WBQ786489 WLM786489 WVI786489 A852025 IW852025 SS852025 ACO852025 AMK852025 AWG852025 BGC852025 BPY852025 BZU852025 CJQ852025 CTM852025 DDI852025 DNE852025 DXA852025 EGW852025 EQS852025 FAO852025 FKK852025 FUG852025 GEC852025 GNY852025 GXU852025 HHQ852025 HRM852025 IBI852025 ILE852025 IVA852025 JEW852025 JOS852025 JYO852025 KIK852025 KSG852025 LCC852025 LLY852025 LVU852025 MFQ852025 MPM852025 MZI852025 NJE852025 NTA852025 OCW852025 OMS852025 OWO852025 PGK852025 PQG852025 QAC852025 QJY852025 QTU852025 RDQ852025 RNM852025 RXI852025 SHE852025 SRA852025 TAW852025 TKS852025 TUO852025 UEK852025 UOG852025 UYC852025 VHY852025 VRU852025 WBQ852025 WLM852025 WVI852025 A917561 IW917561 SS917561 ACO917561 AMK917561 AWG917561 BGC917561 BPY917561 BZU917561 CJQ917561 CTM917561 DDI917561 DNE917561 DXA917561 EGW917561 EQS917561 FAO917561 FKK917561 FUG917561 GEC917561 GNY917561 GXU917561 HHQ917561 HRM917561 IBI917561 ILE917561 IVA917561 JEW917561 JOS917561 JYO917561 KIK917561 KSG917561 LCC917561 LLY917561 LVU917561 MFQ917561 MPM917561 MZI917561 NJE917561 NTA917561 OCW917561 OMS917561 OWO917561 PGK917561 PQG917561 QAC917561 QJY917561 QTU917561 RDQ917561 RNM917561 RXI917561 SHE917561 SRA917561 TAW917561 TKS917561 TUO917561 UEK917561 UOG917561 UYC917561 VHY917561 VRU917561 WBQ917561 WLM917561 WVI917561 A983097 IW983097 SS983097 ACO983097 AMK983097 AWG983097 BGC983097 BPY983097 BZU983097 CJQ983097 CTM983097 DDI983097 DNE983097 DXA983097 EGW983097 EQS983097 FAO983097 FKK983097 FUG983097 GEC983097 GNY983097 GXU983097 HHQ983097 HRM983097 IBI983097 ILE983097 IVA983097 JEW983097 JOS983097 JYO983097 KIK983097 KSG983097 LCC983097 LLY983097 LVU983097 MFQ983097 MPM983097 MZI983097 NJE983097 NTA983097 OCW983097 OMS983097 OWO983097 PGK983097 PQG983097 QAC983097 QJY983097 QTU983097 RDQ983097 RNM983097 RXI983097 SHE983097 SRA983097 TAW983097 TKS983097 TUO983097 UEK983097 UOG983097 UYC983097 VHY983097 VRU983097 WBQ983097 WLM983097 WVI983097 K57 JG57 TC57 ACY57 AMU57 AWQ57 BGM57 BQI57 CAE57 CKA57 CTW57 DDS57 DNO57 DXK57 EHG57 ERC57 FAY57 FKU57 FUQ57 GEM57 GOI57 GYE57 HIA57 HRW57 IBS57 ILO57 IVK57 JFG57 JPC57 JYY57 KIU57 KSQ57 LCM57 LMI57 LWE57 MGA57 MPW57 MZS57 NJO57 NTK57 ODG57 ONC57 OWY57 PGU57 PQQ57 QAM57 QKI57 QUE57 REA57 RNW57 RXS57 SHO57 SRK57 TBG57 TLC57 TUY57 UEU57 UOQ57 UYM57 VII57 VSE57 WCA57 WLW57 WVS57 K65593 JG65593 TC65593 ACY65593 AMU65593 AWQ65593 BGM65593 BQI65593 CAE65593 CKA65593 CTW65593 DDS65593 DNO65593 DXK65593 EHG65593 ERC65593 FAY65593 FKU65593 FUQ65593 GEM65593 GOI65593 GYE65593 HIA65593 HRW65593 IBS65593 ILO65593 IVK65593 JFG65593 JPC65593 JYY65593 KIU65593 KSQ65593 LCM65593 LMI65593 LWE65593 MGA65593 MPW65593 MZS65593 NJO65593 NTK65593 ODG65593 ONC65593 OWY65593 PGU65593 PQQ65593 QAM65593 QKI65593 QUE65593 REA65593 RNW65593 RXS65593 SHO65593 SRK65593 TBG65593 TLC65593 TUY65593 UEU65593 UOQ65593 UYM65593 VII65593 VSE65593 WCA65593 WLW65593 WVS65593 K131129 JG131129 TC131129 ACY131129 AMU131129 AWQ131129 BGM131129 BQI131129 CAE131129 CKA131129 CTW131129 DDS131129 DNO131129 DXK131129 EHG131129 ERC131129 FAY131129 FKU131129 FUQ131129 GEM131129 GOI131129 GYE131129 HIA131129 HRW131129 IBS131129 ILO131129 IVK131129 JFG131129 JPC131129 JYY131129 KIU131129 KSQ131129 LCM131129 LMI131129 LWE131129 MGA131129 MPW131129 MZS131129 NJO131129 NTK131129 ODG131129 ONC131129 OWY131129 PGU131129 PQQ131129 QAM131129 QKI131129 QUE131129 REA131129 RNW131129 RXS131129 SHO131129 SRK131129 TBG131129 TLC131129 TUY131129 UEU131129 UOQ131129 UYM131129 VII131129 VSE131129 WCA131129 WLW131129 WVS131129 K196665 JG196665 TC196665 ACY196665 AMU196665 AWQ196665 BGM196665 BQI196665 CAE196665 CKA196665 CTW196665 DDS196665 DNO196665 DXK196665 EHG196665 ERC196665 FAY196665 FKU196665 FUQ196665 GEM196665 GOI196665 GYE196665 HIA196665 HRW196665 IBS196665 ILO196665 IVK196665 JFG196665 JPC196665 JYY196665 KIU196665 KSQ196665 LCM196665 LMI196665 LWE196665 MGA196665 MPW196665 MZS196665 NJO196665 NTK196665 ODG196665 ONC196665 OWY196665 PGU196665 PQQ196665 QAM196665 QKI196665 QUE196665 REA196665 RNW196665 RXS196665 SHO196665 SRK196665 TBG196665 TLC196665 TUY196665 UEU196665 UOQ196665 UYM196665 VII196665 VSE196665 WCA196665 WLW196665 WVS196665 K262201 JG262201 TC262201 ACY262201 AMU262201 AWQ262201 BGM262201 BQI262201 CAE262201 CKA262201 CTW262201 DDS262201 DNO262201 DXK262201 EHG262201 ERC262201 FAY262201 FKU262201 FUQ262201 GEM262201 GOI262201 GYE262201 HIA262201 HRW262201 IBS262201 ILO262201 IVK262201 JFG262201 JPC262201 JYY262201 KIU262201 KSQ262201 LCM262201 LMI262201 LWE262201 MGA262201 MPW262201 MZS262201 NJO262201 NTK262201 ODG262201 ONC262201 OWY262201 PGU262201 PQQ262201 QAM262201 QKI262201 QUE262201 REA262201 RNW262201 RXS262201 SHO262201 SRK262201 TBG262201 TLC262201 TUY262201 UEU262201 UOQ262201 UYM262201 VII262201 VSE262201 WCA262201 WLW262201 WVS262201 K327737 JG327737 TC327737 ACY327737 AMU327737 AWQ327737 BGM327737 BQI327737 CAE327737 CKA327737 CTW327737 DDS327737 DNO327737 DXK327737 EHG327737 ERC327737 FAY327737 FKU327737 FUQ327737 GEM327737 GOI327737 GYE327737 HIA327737 HRW327737 IBS327737 ILO327737 IVK327737 JFG327737 JPC327737 JYY327737 KIU327737 KSQ327737 LCM327737 LMI327737 LWE327737 MGA327737 MPW327737 MZS327737 NJO327737 NTK327737 ODG327737 ONC327737 OWY327737 PGU327737 PQQ327737 QAM327737 QKI327737 QUE327737 REA327737 RNW327737 RXS327737 SHO327737 SRK327737 TBG327737 TLC327737 TUY327737 UEU327737 UOQ327737 UYM327737 VII327737 VSE327737 WCA327737 WLW327737 WVS327737 K393273 JG393273 TC393273 ACY393273 AMU393273 AWQ393273 BGM393273 BQI393273 CAE393273 CKA393273 CTW393273 DDS393273 DNO393273 DXK393273 EHG393273 ERC393273 FAY393273 FKU393273 FUQ393273 GEM393273 GOI393273 GYE393273 HIA393273 HRW393273 IBS393273 ILO393273 IVK393273 JFG393273 JPC393273 JYY393273 KIU393273 KSQ393273 LCM393273 LMI393273 LWE393273 MGA393273 MPW393273 MZS393273 NJO393273 NTK393273 ODG393273 ONC393273 OWY393273 PGU393273 PQQ393273 QAM393273 QKI393273 QUE393273 REA393273 RNW393273 RXS393273 SHO393273 SRK393273 TBG393273 TLC393273 TUY393273 UEU393273 UOQ393273 UYM393273 VII393273 VSE393273 WCA393273 WLW393273 WVS393273 K458809 JG458809 TC458809 ACY458809 AMU458809 AWQ458809 BGM458809 BQI458809 CAE458809 CKA458809 CTW458809 DDS458809 DNO458809 DXK458809 EHG458809 ERC458809 FAY458809 FKU458809 FUQ458809 GEM458809 GOI458809 GYE458809 HIA458809 HRW458809 IBS458809 ILO458809 IVK458809 JFG458809 JPC458809 JYY458809 KIU458809 KSQ458809 LCM458809 LMI458809 LWE458809 MGA458809 MPW458809 MZS458809 NJO458809 NTK458809 ODG458809 ONC458809 OWY458809 PGU458809 PQQ458809 QAM458809 QKI458809 QUE458809 REA458809 RNW458809 RXS458809 SHO458809 SRK458809 TBG458809 TLC458809 TUY458809 UEU458809 UOQ458809 UYM458809 VII458809 VSE458809 WCA458809 WLW458809 WVS458809 K524345 JG524345 TC524345 ACY524345 AMU524345 AWQ524345 BGM524345 BQI524345 CAE524345 CKA524345 CTW524345 DDS524345 DNO524345 DXK524345 EHG524345 ERC524345 FAY524345 FKU524345 FUQ524345 GEM524345 GOI524345 GYE524345 HIA524345 HRW524345 IBS524345 ILO524345 IVK524345 JFG524345 JPC524345 JYY524345 KIU524345 KSQ524345 LCM524345 LMI524345 LWE524345 MGA524345 MPW524345 MZS524345 NJO524345 NTK524345 ODG524345 ONC524345 OWY524345 PGU524345 PQQ524345 QAM524345 QKI524345 QUE524345 REA524345 RNW524345 RXS524345 SHO524345 SRK524345 TBG524345 TLC524345 TUY524345 UEU524345 UOQ524345 UYM524345 VII524345 VSE524345 WCA524345 WLW524345 WVS524345 K589881 JG589881 TC589881 ACY589881 AMU589881 AWQ589881 BGM589881 BQI589881 CAE589881 CKA589881 CTW589881 DDS589881 DNO589881 DXK589881 EHG589881 ERC589881 FAY589881 FKU589881 FUQ589881 GEM589881 GOI589881 GYE589881 HIA589881 HRW589881 IBS589881 ILO589881 IVK589881 JFG589881 JPC589881 JYY589881 KIU589881 KSQ589881 LCM589881 LMI589881 LWE589881 MGA589881 MPW589881 MZS589881 NJO589881 NTK589881 ODG589881 ONC589881 OWY589881 PGU589881 PQQ589881 QAM589881 QKI589881 QUE589881 REA589881 RNW589881 RXS589881 SHO589881 SRK589881 TBG589881 TLC589881 TUY589881 UEU589881 UOQ589881 UYM589881 VII589881 VSE589881 WCA589881 WLW589881 WVS589881 K655417 JG655417 TC655417 ACY655417 AMU655417 AWQ655417 BGM655417 BQI655417 CAE655417 CKA655417 CTW655417 DDS655417 DNO655417 DXK655417 EHG655417 ERC655417 FAY655417 FKU655417 FUQ655417 GEM655417 GOI655417 GYE655417 HIA655417 HRW655417 IBS655417 ILO655417 IVK655417 JFG655417 JPC655417 JYY655417 KIU655417 KSQ655417 LCM655417 LMI655417 LWE655417 MGA655417 MPW655417 MZS655417 NJO655417 NTK655417 ODG655417 ONC655417 OWY655417 PGU655417 PQQ655417 QAM655417 QKI655417 QUE655417 REA655417 RNW655417 RXS655417 SHO655417 SRK655417 TBG655417 TLC655417 TUY655417 UEU655417 UOQ655417 UYM655417 VII655417 VSE655417 WCA655417 WLW655417 WVS655417 K720953 JG720953 TC720953 ACY720953 AMU720953 AWQ720953 BGM720953 BQI720953 CAE720953 CKA720953 CTW720953 DDS720953 DNO720953 DXK720953 EHG720953 ERC720953 FAY720953 FKU720953 FUQ720953 GEM720953 GOI720953 GYE720953 HIA720953 HRW720953 IBS720953 ILO720953 IVK720953 JFG720953 JPC720953 JYY720953 KIU720953 KSQ720953 LCM720953 LMI720953 LWE720953 MGA720953 MPW720953 MZS720953 NJO720953 NTK720953 ODG720953 ONC720953 OWY720953 PGU720953 PQQ720953 QAM720953 QKI720953 QUE720953 REA720953 RNW720953 RXS720953 SHO720953 SRK720953 TBG720953 TLC720953 TUY720953 UEU720953 UOQ720953 UYM720953 VII720953 VSE720953 WCA720953 WLW720953 WVS720953 K786489 JG786489 TC786489 ACY786489 AMU786489 AWQ786489 BGM786489 BQI786489 CAE786489 CKA786489 CTW786489 DDS786489 DNO786489 DXK786489 EHG786489 ERC786489 FAY786489 FKU786489 FUQ786489 GEM786489 GOI786489 GYE786489 HIA786489 HRW786489 IBS786489 ILO786489 IVK786489 JFG786489 JPC786489 JYY786489 KIU786489 KSQ786489 LCM786489 LMI786489 LWE786489 MGA786489 MPW786489 MZS786489 NJO786489 NTK786489 ODG786489 ONC786489 OWY786489 PGU786489 PQQ786489 QAM786489 QKI786489 QUE786489 REA786489 RNW786489 RXS786489 SHO786489 SRK786489 TBG786489 TLC786489 TUY786489 UEU786489 UOQ786489 UYM786489 VII786489 VSE786489 WCA786489 WLW786489 WVS786489 K852025 JG852025 TC852025 ACY852025 AMU852025 AWQ852025 BGM852025 BQI852025 CAE852025 CKA852025 CTW852025 DDS852025 DNO852025 DXK852025 EHG852025 ERC852025 FAY852025 FKU852025 FUQ852025 GEM852025 GOI852025 GYE852025 HIA852025 HRW852025 IBS852025 ILO852025 IVK852025 JFG852025 JPC852025 JYY852025 KIU852025 KSQ852025 LCM852025 LMI852025 LWE852025 MGA852025 MPW852025 MZS852025 NJO852025 NTK852025 ODG852025 ONC852025 OWY852025 PGU852025 PQQ852025 QAM852025 QKI852025 QUE852025 REA852025 RNW852025 RXS852025 SHO852025 SRK852025 TBG852025 TLC852025 TUY852025 UEU852025 UOQ852025 UYM852025 VII852025 VSE852025 WCA852025 WLW852025 WVS852025 K917561 JG917561 TC917561 ACY917561 AMU917561 AWQ917561 BGM917561 BQI917561 CAE917561 CKA917561 CTW917561 DDS917561 DNO917561 DXK917561 EHG917561 ERC917561 FAY917561 FKU917561 FUQ917561 GEM917561 GOI917561 GYE917561 HIA917561 HRW917561 IBS917561 ILO917561 IVK917561 JFG917561 JPC917561 JYY917561 KIU917561 KSQ917561 LCM917561 LMI917561 LWE917561 MGA917561 MPW917561 MZS917561 NJO917561 NTK917561 ODG917561 ONC917561 OWY917561 PGU917561 PQQ917561 QAM917561 QKI917561 QUE917561 REA917561 RNW917561 RXS917561 SHO917561 SRK917561 TBG917561 TLC917561 TUY917561 UEU917561 UOQ917561 UYM917561 VII917561 VSE917561 WCA917561 WLW917561 WVS917561 K983097 JG983097 TC983097 ACY983097 AMU983097 AWQ983097 BGM983097 BQI983097 CAE983097 CKA983097 CTW983097 DDS983097 DNO983097 DXK983097 EHG983097 ERC983097 FAY983097 FKU983097 FUQ983097 GEM983097 GOI983097 GYE983097 HIA983097 HRW983097 IBS983097 ILO983097 IVK983097 JFG983097 JPC983097 JYY983097 KIU983097 KSQ983097 LCM983097 LMI983097 LWE983097 MGA983097 MPW983097 MZS983097 NJO983097 NTK983097 ODG983097 ONC983097 OWY983097 PGU983097 PQQ983097 QAM983097 QKI983097 QUE983097 REA983097 RNW983097 RXS983097 SHO983097 SRK983097 TBG983097 TLC983097 TUY983097 UEU983097 UOQ983097 UYM983097 VII983097 VSE983097 WCA983097 WLW983097 WVS983097">
      <formula1>1</formula1>
      <formula2>200</formula2>
    </dataValidation>
    <dataValidation allowBlank="1" showInputMessage="1" showErrorMessage="1" prompt="bez °C" sqref="J46:K46 JF46:JG46 TB46:TC46 ACX46:ACY46 AMT46:AMU46 AWP46:AWQ46 BGL46:BGM46 BQH46:BQI46 CAD46:CAE46 CJZ46:CKA46 CTV46:CTW46 DDR46:DDS46 DNN46:DNO46 DXJ46:DXK46 EHF46:EHG46 ERB46:ERC46 FAX46:FAY46 FKT46:FKU46 FUP46:FUQ46 GEL46:GEM46 GOH46:GOI46 GYD46:GYE46 HHZ46:HIA46 HRV46:HRW46 IBR46:IBS46 ILN46:ILO46 IVJ46:IVK46 JFF46:JFG46 JPB46:JPC46 JYX46:JYY46 KIT46:KIU46 KSP46:KSQ46 LCL46:LCM46 LMH46:LMI46 LWD46:LWE46 MFZ46:MGA46 MPV46:MPW46 MZR46:MZS46 NJN46:NJO46 NTJ46:NTK46 ODF46:ODG46 ONB46:ONC46 OWX46:OWY46 PGT46:PGU46 PQP46:PQQ46 QAL46:QAM46 QKH46:QKI46 QUD46:QUE46 RDZ46:REA46 RNV46:RNW46 RXR46:RXS46 SHN46:SHO46 SRJ46:SRK46 TBF46:TBG46 TLB46:TLC46 TUX46:TUY46 UET46:UEU46 UOP46:UOQ46 UYL46:UYM46 VIH46:VII46 VSD46:VSE46 WBZ46:WCA46 WLV46:WLW46 WVR46:WVS46 J65582:K65582 JF65582:JG65582 TB65582:TC65582 ACX65582:ACY65582 AMT65582:AMU65582 AWP65582:AWQ65582 BGL65582:BGM65582 BQH65582:BQI65582 CAD65582:CAE65582 CJZ65582:CKA65582 CTV65582:CTW65582 DDR65582:DDS65582 DNN65582:DNO65582 DXJ65582:DXK65582 EHF65582:EHG65582 ERB65582:ERC65582 FAX65582:FAY65582 FKT65582:FKU65582 FUP65582:FUQ65582 GEL65582:GEM65582 GOH65582:GOI65582 GYD65582:GYE65582 HHZ65582:HIA65582 HRV65582:HRW65582 IBR65582:IBS65582 ILN65582:ILO65582 IVJ65582:IVK65582 JFF65582:JFG65582 JPB65582:JPC65582 JYX65582:JYY65582 KIT65582:KIU65582 KSP65582:KSQ65582 LCL65582:LCM65582 LMH65582:LMI65582 LWD65582:LWE65582 MFZ65582:MGA65582 MPV65582:MPW65582 MZR65582:MZS65582 NJN65582:NJO65582 NTJ65582:NTK65582 ODF65582:ODG65582 ONB65582:ONC65582 OWX65582:OWY65582 PGT65582:PGU65582 PQP65582:PQQ65582 QAL65582:QAM65582 QKH65582:QKI65582 QUD65582:QUE65582 RDZ65582:REA65582 RNV65582:RNW65582 RXR65582:RXS65582 SHN65582:SHO65582 SRJ65582:SRK65582 TBF65582:TBG65582 TLB65582:TLC65582 TUX65582:TUY65582 UET65582:UEU65582 UOP65582:UOQ65582 UYL65582:UYM65582 VIH65582:VII65582 VSD65582:VSE65582 WBZ65582:WCA65582 WLV65582:WLW65582 WVR65582:WVS65582 J131118:K131118 JF131118:JG131118 TB131118:TC131118 ACX131118:ACY131118 AMT131118:AMU131118 AWP131118:AWQ131118 BGL131118:BGM131118 BQH131118:BQI131118 CAD131118:CAE131118 CJZ131118:CKA131118 CTV131118:CTW131118 DDR131118:DDS131118 DNN131118:DNO131118 DXJ131118:DXK131118 EHF131118:EHG131118 ERB131118:ERC131118 FAX131118:FAY131118 FKT131118:FKU131118 FUP131118:FUQ131118 GEL131118:GEM131118 GOH131118:GOI131118 GYD131118:GYE131118 HHZ131118:HIA131118 HRV131118:HRW131118 IBR131118:IBS131118 ILN131118:ILO131118 IVJ131118:IVK131118 JFF131118:JFG131118 JPB131118:JPC131118 JYX131118:JYY131118 KIT131118:KIU131118 KSP131118:KSQ131118 LCL131118:LCM131118 LMH131118:LMI131118 LWD131118:LWE131118 MFZ131118:MGA131118 MPV131118:MPW131118 MZR131118:MZS131118 NJN131118:NJO131118 NTJ131118:NTK131118 ODF131118:ODG131118 ONB131118:ONC131118 OWX131118:OWY131118 PGT131118:PGU131118 PQP131118:PQQ131118 QAL131118:QAM131118 QKH131118:QKI131118 QUD131118:QUE131118 RDZ131118:REA131118 RNV131118:RNW131118 RXR131118:RXS131118 SHN131118:SHO131118 SRJ131118:SRK131118 TBF131118:TBG131118 TLB131118:TLC131118 TUX131118:TUY131118 UET131118:UEU131118 UOP131118:UOQ131118 UYL131118:UYM131118 VIH131118:VII131118 VSD131118:VSE131118 WBZ131118:WCA131118 WLV131118:WLW131118 WVR131118:WVS131118 J196654:K196654 JF196654:JG196654 TB196654:TC196654 ACX196654:ACY196654 AMT196654:AMU196654 AWP196654:AWQ196654 BGL196654:BGM196654 BQH196654:BQI196654 CAD196654:CAE196654 CJZ196654:CKA196654 CTV196654:CTW196654 DDR196654:DDS196654 DNN196654:DNO196654 DXJ196654:DXK196654 EHF196654:EHG196654 ERB196654:ERC196654 FAX196654:FAY196654 FKT196654:FKU196654 FUP196654:FUQ196654 GEL196654:GEM196654 GOH196654:GOI196654 GYD196654:GYE196654 HHZ196654:HIA196654 HRV196654:HRW196654 IBR196654:IBS196654 ILN196654:ILO196654 IVJ196654:IVK196654 JFF196654:JFG196654 JPB196654:JPC196654 JYX196654:JYY196654 KIT196654:KIU196654 KSP196654:KSQ196654 LCL196654:LCM196654 LMH196654:LMI196654 LWD196654:LWE196654 MFZ196654:MGA196654 MPV196654:MPW196654 MZR196654:MZS196654 NJN196654:NJO196654 NTJ196654:NTK196654 ODF196654:ODG196654 ONB196654:ONC196654 OWX196654:OWY196654 PGT196654:PGU196654 PQP196654:PQQ196654 QAL196654:QAM196654 QKH196654:QKI196654 QUD196654:QUE196654 RDZ196654:REA196654 RNV196654:RNW196654 RXR196654:RXS196654 SHN196654:SHO196654 SRJ196654:SRK196654 TBF196654:TBG196654 TLB196654:TLC196654 TUX196654:TUY196654 UET196654:UEU196654 UOP196654:UOQ196654 UYL196654:UYM196654 VIH196654:VII196654 VSD196654:VSE196654 WBZ196654:WCA196654 WLV196654:WLW196654 WVR196654:WVS196654 J262190:K262190 JF262190:JG262190 TB262190:TC262190 ACX262190:ACY262190 AMT262190:AMU262190 AWP262190:AWQ262190 BGL262190:BGM262190 BQH262190:BQI262190 CAD262190:CAE262190 CJZ262190:CKA262190 CTV262190:CTW262190 DDR262190:DDS262190 DNN262190:DNO262190 DXJ262190:DXK262190 EHF262190:EHG262190 ERB262190:ERC262190 FAX262190:FAY262190 FKT262190:FKU262190 FUP262190:FUQ262190 GEL262190:GEM262190 GOH262190:GOI262190 GYD262190:GYE262190 HHZ262190:HIA262190 HRV262190:HRW262190 IBR262190:IBS262190 ILN262190:ILO262190 IVJ262190:IVK262190 JFF262190:JFG262190 JPB262190:JPC262190 JYX262190:JYY262190 KIT262190:KIU262190 KSP262190:KSQ262190 LCL262190:LCM262190 LMH262190:LMI262190 LWD262190:LWE262190 MFZ262190:MGA262190 MPV262190:MPW262190 MZR262190:MZS262190 NJN262190:NJO262190 NTJ262190:NTK262190 ODF262190:ODG262190 ONB262190:ONC262190 OWX262190:OWY262190 PGT262190:PGU262190 PQP262190:PQQ262190 QAL262190:QAM262190 QKH262190:QKI262190 QUD262190:QUE262190 RDZ262190:REA262190 RNV262190:RNW262190 RXR262190:RXS262190 SHN262190:SHO262190 SRJ262190:SRK262190 TBF262190:TBG262190 TLB262190:TLC262190 TUX262190:TUY262190 UET262190:UEU262190 UOP262190:UOQ262190 UYL262190:UYM262190 VIH262190:VII262190 VSD262190:VSE262190 WBZ262190:WCA262190 WLV262190:WLW262190 WVR262190:WVS262190 J327726:K327726 JF327726:JG327726 TB327726:TC327726 ACX327726:ACY327726 AMT327726:AMU327726 AWP327726:AWQ327726 BGL327726:BGM327726 BQH327726:BQI327726 CAD327726:CAE327726 CJZ327726:CKA327726 CTV327726:CTW327726 DDR327726:DDS327726 DNN327726:DNO327726 DXJ327726:DXK327726 EHF327726:EHG327726 ERB327726:ERC327726 FAX327726:FAY327726 FKT327726:FKU327726 FUP327726:FUQ327726 GEL327726:GEM327726 GOH327726:GOI327726 GYD327726:GYE327726 HHZ327726:HIA327726 HRV327726:HRW327726 IBR327726:IBS327726 ILN327726:ILO327726 IVJ327726:IVK327726 JFF327726:JFG327726 JPB327726:JPC327726 JYX327726:JYY327726 KIT327726:KIU327726 KSP327726:KSQ327726 LCL327726:LCM327726 LMH327726:LMI327726 LWD327726:LWE327726 MFZ327726:MGA327726 MPV327726:MPW327726 MZR327726:MZS327726 NJN327726:NJO327726 NTJ327726:NTK327726 ODF327726:ODG327726 ONB327726:ONC327726 OWX327726:OWY327726 PGT327726:PGU327726 PQP327726:PQQ327726 QAL327726:QAM327726 QKH327726:QKI327726 QUD327726:QUE327726 RDZ327726:REA327726 RNV327726:RNW327726 RXR327726:RXS327726 SHN327726:SHO327726 SRJ327726:SRK327726 TBF327726:TBG327726 TLB327726:TLC327726 TUX327726:TUY327726 UET327726:UEU327726 UOP327726:UOQ327726 UYL327726:UYM327726 VIH327726:VII327726 VSD327726:VSE327726 WBZ327726:WCA327726 WLV327726:WLW327726 WVR327726:WVS327726 J393262:K393262 JF393262:JG393262 TB393262:TC393262 ACX393262:ACY393262 AMT393262:AMU393262 AWP393262:AWQ393262 BGL393262:BGM393262 BQH393262:BQI393262 CAD393262:CAE393262 CJZ393262:CKA393262 CTV393262:CTW393262 DDR393262:DDS393262 DNN393262:DNO393262 DXJ393262:DXK393262 EHF393262:EHG393262 ERB393262:ERC393262 FAX393262:FAY393262 FKT393262:FKU393262 FUP393262:FUQ393262 GEL393262:GEM393262 GOH393262:GOI393262 GYD393262:GYE393262 HHZ393262:HIA393262 HRV393262:HRW393262 IBR393262:IBS393262 ILN393262:ILO393262 IVJ393262:IVK393262 JFF393262:JFG393262 JPB393262:JPC393262 JYX393262:JYY393262 KIT393262:KIU393262 KSP393262:KSQ393262 LCL393262:LCM393262 LMH393262:LMI393262 LWD393262:LWE393262 MFZ393262:MGA393262 MPV393262:MPW393262 MZR393262:MZS393262 NJN393262:NJO393262 NTJ393262:NTK393262 ODF393262:ODG393262 ONB393262:ONC393262 OWX393262:OWY393262 PGT393262:PGU393262 PQP393262:PQQ393262 QAL393262:QAM393262 QKH393262:QKI393262 QUD393262:QUE393262 RDZ393262:REA393262 RNV393262:RNW393262 RXR393262:RXS393262 SHN393262:SHO393262 SRJ393262:SRK393262 TBF393262:TBG393262 TLB393262:TLC393262 TUX393262:TUY393262 UET393262:UEU393262 UOP393262:UOQ393262 UYL393262:UYM393262 VIH393262:VII393262 VSD393262:VSE393262 WBZ393262:WCA393262 WLV393262:WLW393262 WVR393262:WVS393262 J458798:K458798 JF458798:JG458798 TB458798:TC458798 ACX458798:ACY458798 AMT458798:AMU458798 AWP458798:AWQ458798 BGL458798:BGM458798 BQH458798:BQI458798 CAD458798:CAE458798 CJZ458798:CKA458798 CTV458798:CTW458798 DDR458798:DDS458798 DNN458798:DNO458798 DXJ458798:DXK458798 EHF458798:EHG458798 ERB458798:ERC458798 FAX458798:FAY458798 FKT458798:FKU458798 FUP458798:FUQ458798 GEL458798:GEM458798 GOH458798:GOI458798 GYD458798:GYE458798 HHZ458798:HIA458798 HRV458798:HRW458798 IBR458798:IBS458798 ILN458798:ILO458798 IVJ458798:IVK458798 JFF458798:JFG458798 JPB458798:JPC458798 JYX458798:JYY458798 KIT458798:KIU458798 KSP458798:KSQ458798 LCL458798:LCM458798 LMH458798:LMI458798 LWD458798:LWE458798 MFZ458798:MGA458798 MPV458798:MPW458798 MZR458798:MZS458798 NJN458798:NJO458798 NTJ458798:NTK458798 ODF458798:ODG458798 ONB458798:ONC458798 OWX458798:OWY458798 PGT458798:PGU458798 PQP458798:PQQ458798 QAL458798:QAM458798 QKH458798:QKI458798 QUD458798:QUE458798 RDZ458798:REA458798 RNV458798:RNW458798 RXR458798:RXS458798 SHN458798:SHO458798 SRJ458798:SRK458798 TBF458798:TBG458798 TLB458798:TLC458798 TUX458798:TUY458798 UET458798:UEU458798 UOP458798:UOQ458798 UYL458798:UYM458798 VIH458798:VII458798 VSD458798:VSE458798 WBZ458798:WCA458798 WLV458798:WLW458798 WVR458798:WVS458798 J524334:K524334 JF524334:JG524334 TB524334:TC524334 ACX524334:ACY524334 AMT524334:AMU524334 AWP524334:AWQ524334 BGL524334:BGM524334 BQH524334:BQI524334 CAD524334:CAE524334 CJZ524334:CKA524334 CTV524334:CTW524334 DDR524334:DDS524334 DNN524334:DNO524334 DXJ524334:DXK524334 EHF524334:EHG524334 ERB524334:ERC524334 FAX524334:FAY524334 FKT524334:FKU524334 FUP524334:FUQ524334 GEL524334:GEM524334 GOH524334:GOI524334 GYD524334:GYE524334 HHZ524334:HIA524334 HRV524334:HRW524334 IBR524334:IBS524334 ILN524334:ILO524334 IVJ524334:IVK524334 JFF524334:JFG524334 JPB524334:JPC524334 JYX524334:JYY524334 KIT524334:KIU524334 KSP524334:KSQ524334 LCL524334:LCM524334 LMH524334:LMI524334 LWD524334:LWE524334 MFZ524334:MGA524334 MPV524334:MPW524334 MZR524334:MZS524334 NJN524334:NJO524334 NTJ524334:NTK524334 ODF524334:ODG524334 ONB524334:ONC524334 OWX524334:OWY524334 PGT524334:PGU524334 PQP524334:PQQ524334 QAL524334:QAM524334 QKH524334:QKI524334 QUD524334:QUE524334 RDZ524334:REA524334 RNV524334:RNW524334 RXR524334:RXS524334 SHN524334:SHO524334 SRJ524334:SRK524334 TBF524334:TBG524334 TLB524334:TLC524334 TUX524334:TUY524334 UET524334:UEU524334 UOP524334:UOQ524334 UYL524334:UYM524334 VIH524334:VII524334 VSD524334:VSE524334 WBZ524334:WCA524334 WLV524334:WLW524334 WVR524334:WVS524334 J589870:K589870 JF589870:JG589870 TB589870:TC589870 ACX589870:ACY589870 AMT589870:AMU589870 AWP589870:AWQ589870 BGL589870:BGM589870 BQH589870:BQI589870 CAD589870:CAE589870 CJZ589870:CKA589870 CTV589870:CTW589870 DDR589870:DDS589870 DNN589870:DNO589870 DXJ589870:DXK589870 EHF589870:EHG589870 ERB589870:ERC589870 FAX589870:FAY589870 FKT589870:FKU589870 FUP589870:FUQ589870 GEL589870:GEM589870 GOH589870:GOI589870 GYD589870:GYE589870 HHZ589870:HIA589870 HRV589870:HRW589870 IBR589870:IBS589870 ILN589870:ILO589870 IVJ589870:IVK589870 JFF589870:JFG589870 JPB589870:JPC589870 JYX589870:JYY589870 KIT589870:KIU589870 KSP589870:KSQ589870 LCL589870:LCM589870 LMH589870:LMI589870 LWD589870:LWE589870 MFZ589870:MGA589870 MPV589870:MPW589870 MZR589870:MZS589870 NJN589870:NJO589870 NTJ589870:NTK589870 ODF589870:ODG589870 ONB589870:ONC589870 OWX589870:OWY589870 PGT589870:PGU589870 PQP589870:PQQ589870 QAL589870:QAM589870 QKH589870:QKI589870 QUD589870:QUE589870 RDZ589870:REA589870 RNV589870:RNW589870 RXR589870:RXS589870 SHN589870:SHO589870 SRJ589870:SRK589870 TBF589870:TBG589870 TLB589870:TLC589870 TUX589870:TUY589870 UET589870:UEU589870 UOP589870:UOQ589870 UYL589870:UYM589870 VIH589870:VII589870 VSD589870:VSE589870 WBZ589870:WCA589870 WLV589870:WLW589870 WVR589870:WVS589870 J655406:K655406 JF655406:JG655406 TB655406:TC655406 ACX655406:ACY655406 AMT655406:AMU655406 AWP655406:AWQ655406 BGL655406:BGM655406 BQH655406:BQI655406 CAD655406:CAE655406 CJZ655406:CKA655406 CTV655406:CTW655406 DDR655406:DDS655406 DNN655406:DNO655406 DXJ655406:DXK655406 EHF655406:EHG655406 ERB655406:ERC655406 FAX655406:FAY655406 FKT655406:FKU655406 FUP655406:FUQ655406 GEL655406:GEM655406 GOH655406:GOI655406 GYD655406:GYE655406 HHZ655406:HIA655406 HRV655406:HRW655406 IBR655406:IBS655406 ILN655406:ILO655406 IVJ655406:IVK655406 JFF655406:JFG655406 JPB655406:JPC655406 JYX655406:JYY655406 KIT655406:KIU655406 KSP655406:KSQ655406 LCL655406:LCM655406 LMH655406:LMI655406 LWD655406:LWE655406 MFZ655406:MGA655406 MPV655406:MPW655406 MZR655406:MZS655406 NJN655406:NJO655406 NTJ655406:NTK655406 ODF655406:ODG655406 ONB655406:ONC655406 OWX655406:OWY655406 PGT655406:PGU655406 PQP655406:PQQ655406 QAL655406:QAM655406 QKH655406:QKI655406 QUD655406:QUE655406 RDZ655406:REA655406 RNV655406:RNW655406 RXR655406:RXS655406 SHN655406:SHO655406 SRJ655406:SRK655406 TBF655406:TBG655406 TLB655406:TLC655406 TUX655406:TUY655406 UET655406:UEU655406 UOP655406:UOQ655406 UYL655406:UYM655406 VIH655406:VII655406 VSD655406:VSE655406 WBZ655406:WCA655406 WLV655406:WLW655406 WVR655406:WVS655406 J720942:K720942 JF720942:JG720942 TB720942:TC720942 ACX720942:ACY720942 AMT720942:AMU720942 AWP720942:AWQ720942 BGL720942:BGM720942 BQH720942:BQI720942 CAD720942:CAE720942 CJZ720942:CKA720942 CTV720942:CTW720942 DDR720942:DDS720942 DNN720942:DNO720942 DXJ720942:DXK720942 EHF720942:EHG720942 ERB720942:ERC720942 FAX720942:FAY720942 FKT720942:FKU720942 FUP720942:FUQ720942 GEL720942:GEM720942 GOH720942:GOI720942 GYD720942:GYE720942 HHZ720942:HIA720942 HRV720942:HRW720942 IBR720942:IBS720942 ILN720942:ILO720942 IVJ720942:IVK720942 JFF720942:JFG720942 JPB720942:JPC720942 JYX720942:JYY720942 KIT720942:KIU720942 KSP720942:KSQ720942 LCL720942:LCM720942 LMH720942:LMI720942 LWD720942:LWE720942 MFZ720942:MGA720942 MPV720942:MPW720942 MZR720942:MZS720942 NJN720942:NJO720942 NTJ720942:NTK720942 ODF720942:ODG720942 ONB720942:ONC720942 OWX720942:OWY720942 PGT720942:PGU720942 PQP720942:PQQ720942 QAL720942:QAM720942 QKH720942:QKI720942 QUD720942:QUE720942 RDZ720942:REA720942 RNV720942:RNW720942 RXR720942:RXS720942 SHN720942:SHO720942 SRJ720942:SRK720942 TBF720942:TBG720942 TLB720942:TLC720942 TUX720942:TUY720942 UET720942:UEU720942 UOP720942:UOQ720942 UYL720942:UYM720942 VIH720942:VII720942 VSD720942:VSE720942 WBZ720942:WCA720942 WLV720942:WLW720942 WVR720942:WVS720942 J786478:K786478 JF786478:JG786478 TB786478:TC786478 ACX786478:ACY786478 AMT786478:AMU786478 AWP786478:AWQ786478 BGL786478:BGM786478 BQH786478:BQI786478 CAD786478:CAE786478 CJZ786478:CKA786478 CTV786478:CTW786478 DDR786478:DDS786478 DNN786478:DNO786478 DXJ786478:DXK786478 EHF786478:EHG786478 ERB786478:ERC786478 FAX786478:FAY786478 FKT786478:FKU786478 FUP786478:FUQ786478 GEL786478:GEM786478 GOH786478:GOI786478 GYD786478:GYE786478 HHZ786478:HIA786478 HRV786478:HRW786478 IBR786478:IBS786478 ILN786478:ILO786478 IVJ786478:IVK786478 JFF786478:JFG786478 JPB786478:JPC786478 JYX786478:JYY786478 KIT786478:KIU786478 KSP786478:KSQ786478 LCL786478:LCM786478 LMH786478:LMI786478 LWD786478:LWE786478 MFZ786478:MGA786478 MPV786478:MPW786478 MZR786478:MZS786478 NJN786478:NJO786478 NTJ786478:NTK786478 ODF786478:ODG786478 ONB786478:ONC786478 OWX786478:OWY786478 PGT786478:PGU786478 PQP786478:PQQ786478 QAL786478:QAM786478 QKH786478:QKI786478 QUD786478:QUE786478 RDZ786478:REA786478 RNV786478:RNW786478 RXR786478:RXS786478 SHN786478:SHO786478 SRJ786478:SRK786478 TBF786478:TBG786478 TLB786478:TLC786478 TUX786478:TUY786478 UET786478:UEU786478 UOP786478:UOQ786478 UYL786478:UYM786478 VIH786478:VII786478 VSD786478:VSE786478 WBZ786478:WCA786478 WLV786478:WLW786478 WVR786478:WVS786478 J852014:K852014 JF852014:JG852014 TB852014:TC852014 ACX852014:ACY852014 AMT852014:AMU852014 AWP852014:AWQ852014 BGL852014:BGM852014 BQH852014:BQI852014 CAD852014:CAE852014 CJZ852014:CKA852014 CTV852014:CTW852014 DDR852014:DDS852014 DNN852014:DNO852014 DXJ852014:DXK852014 EHF852014:EHG852014 ERB852014:ERC852014 FAX852014:FAY852014 FKT852014:FKU852014 FUP852014:FUQ852014 GEL852014:GEM852014 GOH852014:GOI852014 GYD852014:GYE852014 HHZ852014:HIA852014 HRV852014:HRW852014 IBR852014:IBS852014 ILN852014:ILO852014 IVJ852014:IVK852014 JFF852014:JFG852014 JPB852014:JPC852014 JYX852014:JYY852014 KIT852014:KIU852014 KSP852014:KSQ852014 LCL852014:LCM852014 LMH852014:LMI852014 LWD852014:LWE852014 MFZ852014:MGA852014 MPV852014:MPW852014 MZR852014:MZS852014 NJN852014:NJO852014 NTJ852014:NTK852014 ODF852014:ODG852014 ONB852014:ONC852014 OWX852014:OWY852014 PGT852014:PGU852014 PQP852014:PQQ852014 QAL852014:QAM852014 QKH852014:QKI852014 QUD852014:QUE852014 RDZ852014:REA852014 RNV852014:RNW852014 RXR852014:RXS852014 SHN852014:SHO852014 SRJ852014:SRK852014 TBF852014:TBG852014 TLB852014:TLC852014 TUX852014:TUY852014 UET852014:UEU852014 UOP852014:UOQ852014 UYL852014:UYM852014 VIH852014:VII852014 VSD852014:VSE852014 WBZ852014:WCA852014 WLV852014:WLW852014 WVR852014:WVS852014 J917550:K917550 JF917550:JG917550 TB917550:TC917550 ACX917550:ACY917550 AMT917550:AMU917550 AWP917550:AWQ917550 BGL917550:BGM917550 BQH917550:BQI917550 CAD917550:CAE917550 CJZ917550:CKA917550 CTV917550:CTW917550 DDR917550:DDS917550 DNN917550:DNO917550 DXJ917550:DXK917550 EHF917550:EHG917550 ERB917550:ERC917550 FAX917550:FAY917550 FKT917550:FKU917550 FUP917550:FUQ917550 GEL917550:GEM917550 GOH917550:GOI917550 GYD917550:GYE917550 HHZ917550:HIA917550 HRV917550:HRW917550 IBR917550:IBS917550 ILN917550:ILO917550 IVJ917550:IVK917550 JFF917550:JFG917550 JPB917550:JPC917550 JYX917550:JYY917550 KIT917550:KIU917550 KSP917550:KSQ917550 LCL917550:LCM917550 LMH917550:LMI917550 LWD917550:LWE917550 MFZ917550:MGA917550 MPV917550:MPW917550 MZR917550:MZS917550 NJN917550:NJO917550 NTJ917550:NTK917550 ODF917550:ODG917550 ONB917550:ONC917550 OWX917550:OWY917550 PGT917550:PGU917550 PQP917550:PQQ917550 QAL917550:QAM917550 QKH917550:QKI917550 QUD917550:QUE917550 RDZ917550:REA917550 RNV917550:RNW917550 RXR917550:RXS917550 SHN917550:SHO917550 SRJ917550:SRK917550 TBF917550:TBG917550 TLB917550:TLC917550 TUX917550:TUY917550 UET917550:UEU917550 UOP917550:UOQ917550 UYL917550:UYM917550 VIH917550:VII917550 VSD917550:VSE917550 WBZ917550:WCA917550 WLV917550:WLW917550 WVR917550:WVS917550 J983086:K983086 JF983086:JG983086 TB983086:TC983086 ACX983086:ACY983086 AMT983086:AMU983086 AWP983086:AWQ983086 BGL983086:BGM983086 BQH983086:BQI983086 CAD983086:CAE983086 CJZ983086:CKA983086 CTV983086:CTW983086 DDR983086:DDS983086 DNN983086:DNO983086 DXJ983086:DXK983086 EHF983086:EHG983086 ERB983086:ERC983086 FAX983086:FAY983086 FKT983086:FKU983086 FUP983086:FUQ983086 GEL983086:GEM983086 GOH983086:GOI983086 GYD983086:GYE983086 HHZ983086:HIA983086 HRV983086:HRW983086 IBR983086:IBS983086 ILN983086:ILO983086 IVJ983086:IVK983086 JFF983086:JFG983086 JPB983086:JPC983086 JYX983086:JYY983086 KIT983086:KIU983086 KSP983086:KSQ983086 LCL983086:LCM983086 LMH983086:LMI983086 LWD983086:LWE983086 MFZ983086:MGA983086 MPV983086:MPW983086 MZR983086:MZS983086 NJN983086:NJO983086 NTJ983086:NTK983086 ODF983086:ODG983086 ONB983086:ONC983086 OWX983086:OWY983086 PGT983086:PGU983086 PQP983086:PQQ983086 QAL983086:QAM983086 QKH983086:QKI983086 QUD983086:QUE983086 RDZ983086:REA983086 RNV983086:RNW983086 RXR983086:RXS983086 SHN983086:SHO983086 SRJ983086:SRK983086 TBF983086:TBG983086 TLB983086:TLC983086 TUX983086:TUY983086 UET983086:UEU983086 UOP983086:UOQ983086 UYL983086:UYM983086 VIH983086:VII983086 VSD983086:VSE983086 WBZ983086:WCA983086 WLV983086:WLW983086 WVR983086:WVS983086"/>
    <dataValidation allowBlank="1" showInputMessage="1" showErrorMessage="1" prompt="s dvojtečkou" sqref="C46:D47 IY46:IZ47 SU46:SV47 ACQ46:ACR47 AMM46:AMN47 AWI46:AWJ47 BGE46:BGF47 BQA46:BQB47 BZW46:BZX47 CJS46:CJT47 CTO46:CTP47 DDK46:DDL47 DNG46:DNH47 DXC46:DXD47 EGY46:EGZ47 EQU46:EQV47 FAQ46:FAR47 FKM46:FKN47 FUI46:FUJ47 GEE46:GEF47 GOA46:GOB47 GXW46:GXX47 HHS46:HHT47 HRO46:HRP47 IBK46:IBL47 ILG46:ILH47 IVC46:IVD47 JEY46:JEZ47 JOU46:JOV47 JYQ46:JYR47 KIM46:KIN47 KSI46:KSJ47 LCE46:LCF47 LMA46:LMB47 LVW46:LVX47 MFS46:MFT47 MPO46:MPP47 MZK46:MZL47 NJG46:NJH47 NTC46:NTD47 OCY46:OCZ47 OMU46:OMV47 OWQ46:OWR47 PGM46:PGN47 PQI46:PQJ47 QAE46:QAF47 QKA46:QKB47 QTW46:QTX47 RDS46:RDT47 RNO46:RNP47 RXK46:RXL47 SHG46:SHH47 SRC46:SRD47 TAY46:TAZ47 TKU46:TKV47 TUQ46:TUR47 UEM46:UEN47 UOI46:UOJ47 UYE46:UYF47 VIA46:VIB47 VRW46:VRX47 WBS46:WBT47 WLO46:WLP47 WVK46:WVL47 C65582:D65583 IY65582:IZ65583 SU65582:SV65583 ACQ65582:ACR65583 AMM65582:AMN65583 AWI65582:AWJ65583 BGE65582:BGF65583 BQA65582:BQB65583 BZW65582:BZX65583 CJS65582:CJT65583 CTO65582:CTP65583 DDK65582:DDL65583 DNG65582:DNH65583 DXC65582:DXD65583 EGY65582:EGZ65583 EQU65582:EQV65583 FAQ65582:FAR65583 FKM65582:FKN65583 FUI65582:FUJ65583 GEE65582:GEF65583 GOA65582:GOB65583 GXW65582:GXX65583 HHS65582:HHT65583 HRO65582:HRP65583 IBK65582:IBL65583 ILG65582:ILH65583 IVC65582:IVD65583 JEY65582:JEZ65583 JOU65582:JOV65583 JYQ65582:JYR65583 KIM65582:KIN65583 KSI65582:KSJ65583 LCE65582:LCF65583 LMA65582:LMB65583 LVW65582:LVX65583 MFS65582:MFT65583 MPO65582:MPP65583 MZK65582:MZL65583 NJG65582:NJH65583 NTC65582:NTD65583 OCY65582:OCZ65583 OMU65582:OMV65583 OWQ65582:OWR65583 PGM65582:PGN65583 PQI65582:PQJ65583 QAE65582:QAF65583 QKA65582:QKB65583 QTW65582:QTX65583 RDS65582:RDT65583 RNO65582:RNP65583 RXK65582:RXL65583 SHG65582:SHH65583 SRC65582:SRD65583 TAY65582:TAZ65583 TKU65582:TKV65583 TUQ65582:TUR65583 UEM65582:UEN65583 UOI65582:UOJ65583 UYE65582:UYF65583 VIA65582:VIB65583 VRW65582:VRX65583 WBS65582:WBT65583 WLO65582:WLP65583 WVK65582:WVL65583 C131118:D131119 IY131118:IZ131119 SU131118:SV131119 ACQ131118:ACR131119 AMM131118:AMN131119 AWI131118:AWJ131119 BGE131118:BGF131119 BQA131118:BQB131119 BZW131118:BZX131119 CJS131118:CJT131119 CTO131118:CTP131119 DDK131118:DDL131119 DNG131118:DNH131119 DXC131118:DXD131119 EGY131118:EGZ131119 EQU131118:EQV131119 FAQ131118:FAR131119 FKM131118:FKN131119 FUI131118:FUJ131119 GEE131118:GEF131119 GOA131118:GOB131119 GXW131118:GXX131119 HHS131118:HHT131119 HRO131118:HRP131119 IBK131118:IBL131119 ILG131118:ILH131119 IVC131118:IVD131119 JEY131118:JEZ131119 JOU131118:JOV131119 JYQ131118:JYR131119 KIM131118:KIN131119 KSI131118:KSJ131119 LCE131118:LCF131119 LMA131118:LMB131119 LVW131118:LVX131119 MFS131118:MFT131119 MPO131118:MPP131119 MZK131118:MZL131119 NJG131118:NJH131119 NTC131118:NTD131119 OCY131118:OCZ131119 OMU131118:OMV131119 OWQ131118:OWR131119 PGM131118:PGN131119 PQI131118:PQJ131119 QAE131118:QAF131119 QKA131118:QKB131119 QTW131118:QTX131119 RDS131118:RDT131119 RNO131118:RNP131119 RXK131118:RXL131119 SHG131118:SHH131119 SRC131118:SRD131119 TAY131118:TAZ131119 TKU131118:TKV131119 TUQ131118:TUR131119 UEM131118:UEN131119 UOI131118:UOJ131119 UYE131118:UYF131119 VIA131118:VIB131119 VRW131118:VRX131119 WBS131118:WBT131119 WLO131118:WLP131119 WVK131118:WVL131119 C196654:D196655 IY196654:IZ196655 SU196654:SV196655 ACQ196654:ACR196655 AMM196654:AMN196655 AWI196654:AWJ196655 BGE196654:BGF196655 BQA196654:BQB196655 BZW196654:BZX196655 CJS196654:CJT196655 CTO196654:CTP196655 DDK196654:DDL196655 DNG196654:DNH196655 DXC196654:DXD196655 EGY196654:EGZ196655 EQU196654:EQV196655 FAQ196654:FAR196655 FKM196654:FKN196655 FUI196654:FUJ196655 GEE196654:GEF196655 GOA196654:GOB196655 GXW196654:GXX196655 HHS196654:HHT196655 HRO196654:HRP196655 IBK196654:IBL196655 ILG196654:ILH196655 IVC196654:IVD196655 JEY196654:JEZ196655 JOU196654:JOV196655 JYQ196654:JYR196655 KIM196654:KIN196655 KSI196654:KSJ196655 LCE196654:LCF196655 LMA196654:LMB196655 LVW196654:LVX196655 MFS196654:MFT196655 MPO196654:MPP196655 MZK196654:MZL196655 NJG196654:NJH196655 NTC196654:NTD196655 OCY196654:OCZ196655 OMU196654:OMV196655 OWQ196654:OWR196655 PGM196654:PGN196655 PQI196654:PQJ196655 QAE196654:QAF196655 QKA196654:QKB196655 QTW196654:QTX196655 RDS196654:RDT196655 RNO196654:RNP196655 RXK196654:RXL196655 SHG196654:SHH196655 SRC196654:SRD196655 TAY196654:TAZ196655 TKU196654:TKV196655 TUQ196654:TUR196655 UEM196654:UEN196655 UOI196654:UOJ196655 UYE196654:UYF196655 VIA196654:VIB196655 VRW196654:VRX196655 WBS196654:WBT196655 WLO196654:WLP196655 WVK196654:WVL196655 C262190:D262191 IY262190:IZ262191 SU262190:SV262191 ACQ262190:ACR262191 AMM262190:AMN262191 AWI262190:AWJ262191 BGE262190:BGF262191 BQA262190:BQB262191 BZW262190:BZX262191 CJS262190:CJT262191 CTO262190:CTP262191 DDK262190:DDL262191 DNG262190:DNH262191 DXC262190:DXD262191 EGY262190:EGZ262191 EQU262190:EQV262191 FAQ262190:FAR262191 FKM262190:FKN262191 FUI262190:FUJ262191 GEE262190:GEF262191 GOA262190:GOB262191 GXW262190:GXX262191 HHS262190:HHT262191 HRO262190:HRP262191 IBK262190:IBL262191 ILG262190:ILH262191 IVC262190:IVD262191 JEY262190:JEZ262191 JOU262190:JOV262191 JYQ262190:JYR262191 KIM262190:KIN262191 KSI262190:KSJ262191 LCE262190:LCF262191 LMA262190:LMB262191 LVW262190:LVX262191 MFS262190:MFT262191 MPO262190:MPP262191 MZK262190:MZL262191 NJG262190:NJH262191 NTC262190:NTD262191 OCY262190:OCZ262191 OMU262190:OMV262191 OWQ262190:OWR262191 PGM262190:PGN262191 PQI262190:PQJ262191 QAE262190:QAF262191 QKA262190:QKB262191 QTW262190:QTX262191 RDS262190:RDT262191 RNO262190:RNP262191 RXK262190:RXL262191 SHG262190:SHH262191 SRC262190:SRD262191 TAY262190:TAZ262191 TKU262190:TKV262191 TUQ262190:TUR262191 UEM262190:UEN262191 UOI262190:UOJ262191 UYE262190:UYF262191 VIA262190:VIB262191 VRW262190:VRX262191 WBS262190:WBT262191 WLO262190:WLP262191 WVK262190:WVL262191 C327726:D327727 IY327726:IZ327727 SU327726:SV327727 ACQ327726:ACR327727 AMM327726:AMN327727 AWI327726:AWJ327727 BGE327726:BGF327727 BQA327726:BQB327727 BZW327726:BZX327727 CJS327726:CJT327727 CTO327726:CTP327727 DDK327726:DDL327727 DNG327726:DNH327727 DXC327726:DXD327727 EGY327726:EGZ327727 EQU327726:EQV327727 FAQ327726:FAR327727 FKM327726:FKN327727 FUI327726:FUJ327727 GEE327726:GEF327727 GOA327726:GOB327727 GXW327726:GXX327727 HHS327726:HHT327727 HRO327726:HRP327727 IBK327726:IBL327727 ILG327726:ILH327727 IVC327726:IVD327727 JEY327726:JEZ327727 JOU327726:JOV327727 JYQ327726:JYR327727 KIM327726:KIN327727 KSI327726:KSJ327727 LCE327726:LCF327727 LMA327726:LMB327727 LVW327726:LVX327727 MFS327726:MFT327727 MPO327726:MPP327727 MZK327726:MZL327727 NJG327726:NJH327727 NTC327726:NTD327727 OCY327726:OCZ327727 OMU327726:OMV327727 OWQ327726:OWR327727 PGM327726:PGN327727 PQI327726:PQJ327727 QAE327726:QAF327727 QKA327726:QKB327727 QTW327726:QTX327727 RDS327726:RDT327727 RNO327726:RNP327727 RXK327726:RXL327727 SHG327726:SHH327727 SRC327726:SRD327727 TAY327726:TAZ327727 TKU327726:TKV327727 TUQ327726:TUR327727 UEM327726:UEN327727 UOI327726:UOJ327727 UYE327726:UYF327727 VIA327726:VIB327727 VRW327726:VRX327727 WBS327726:WBT327727 WLO327726:WLP327727 WVK327726:WVL327727 C393262:D393263 IY393262:IZ393263 SU393262:SV393263 ACQ393262:ACR393263 AMM393262:AMN393263 AWI393262:AWJ393263 BGE393262:BGF393263 BQA393262:BQB393263 BZW393262:BZX393263 CJS393262:CJT393263 CTO393262:CTP393263 DDK393262:DDL393263 DNG393262:DNH393263 DXC393262:DXD393263 EGY393262:EGZ393263 EQU393262:EQV393263 FAQ393262:FAR393263 FKM393262:FKN393263 FUI393262:FUJ393263 GEE393262:GEF393263 GOA393262:GOB393263 GXW393262:GXX393263 HHS393262:HHT393263 HRO393262:HRP393263 IBK393262:IBL393263 ILG393262:ILH393263 IVC393262:IVD393263 JEY393262:JEZ393263 JOU393262:JOV393263 JYQ393262:JYR393263 KIM393262:KIN393263 KSI393262:KSJ393263 LCE393262:LCF393263 LMA393262:LMB393263 LVW393262:LVX393263 MFS393262:MFT393263 MPO393262:MPP393263 MZK393262:MZL393263 NJG393262:NJH393263 NTC393262:NTD393263 OCY393262:OCZ393263 OMU393262:OMV393263 OWQ393262:OWR393263 PGM393262:PGN393263 PQI393262:PQJ393263 QAE393262:QAF393263 QKA393262:QKB393263 QTW393262:QTX393263 RDS393262:RDT393263 RNO393262:RNP393263 RXK393262:RXL393263 SHG393262:SHH393263 SRC393262:SRD393263 TAY393262:TAZ393263 TKU393262:TKV393263 TUQ393262:TUR393263 UEM393262:UEN393263 UOI393262:UOJ393263 UYE393262:UYF393263 VIA393262:VIB393263 VRW393262:VRX393263 WBS393262:WBT393263 WLO393262:WLP393263 WVK393262:WVL393263 C458798:D458799 IY458798:IZ458799 SU458798:SV458799 ACQ458798:ACR458799 AMM458798:AMN458799 AWI458798:AWJ458799 BGE458798:BGF458799 BQA458798:BQB458799 BZW458798:BZX458799 CJS458798:CJT458799 CTO458798:CTP458799 DDK458798:DDL458799 DNG458798:DNH458799 DXC458798:DXD458799 EGY458798:EGZ458799 EQU458798:EQV458799 FAQ458798:FAR458799 FKM458798:FKN458799 FUI458798:FUJ458799 GEE458798:GEF458799 GOA458798:GOB458799 GXW458798:GXX458799 HHS458798:HHT458799 HRO458798:HRP458799 IBK458798:IBL458799 ILG458798:ILH458799 IVC458798:IVD458799 JEY458798:JEZ458799 JOU458798:JOV458799 JYQ458798:JYR458799 KIM458798:KIN458799 KSI458798:KSJ458799 LCE458798:LCF458799 LMA458798:LMB458799 LVW458798:LVX458799 MFS458798:MFT458799 MPO458798:MPP458799 MZK458798:MZL458799 NJG458798:NJH458799 NTC458798:NTD458799 OCY458798:OCZ458799 OMU458798:OMV458799 OWQ458798:OWR458799 PGM458798:PGN458799 PQI458798:PQJ458799 QAE458798:QAF458799 QKA458798:QKB458799 QTW458798:QTX458799 RDS458798:RDT458799 RNO458798:RNP458799 RXK458798:RXL458799 SHG458798:SHH458799 SRC458798:SRD458799 TAY458798:TAZ458799 TKU458798:TKV458799 TUQ458798:TUR458799 UEM458798:UEN458799 UOI458798:UOJ458799 UYE458798:UYF458799 VIA458798:VIB458799 VRW458798:VRX458799 WBS458798:WBT458799 WLO458798:WLP458799 WVK458798:WVL458799 C524334:D524335 IY524334:IZ524335 SU524334:SV524335 ACQ524334:ACR524335 AMM524334:AMN524335 AWI524334:AWJ524335 BGE524334:BGF524335 BQA524334:BQB524335 BZW524334:BZX524335 CJS524334:CJT524335 CTO524334:CTP524335 DDK524334:DDL524335 DNG524334:DNH524335 DXC524334:DXD524335 EGY524334:EGZ524335 EQU524334:EQV524335 FAQ524334:FAR524335 FKM524334:FKN524335 FUI524334:FUJ524335 GEE524334:GEF524335 GOA524334:GOB524335 GXW524334:GXX524335 HHS524334:HHT524335 HRO524334:HRP524335 IBK524334:IBL524335 ILG524334:ILH524335 IVC524334:IVD524335 JEY524334:JEZ524335 JOU524334:JOV524335 JYQ524334:JYR524335 KIM524334:KIN524335 KSI524334:KSJ524335 LCE524334:LCF524335 LMA524334:LMB524335 LVW524334:LVX524335 MFS524334:MFT524335 MPO524334:MPP524335 MZK524334:MZL524335 NJG524334:NJH524335 NTC524334:NTD524335 OCY524334:OCZ524335 OMU524334:OMV524335 OWQ524334:OWR524335 PGM524334:PGN524335 PQI524334:PQJ524335 QAE524334:QAF524335 QKA524334:QKB524335 QTW524334:QTX524335 RDS524334:RDT524335 RNO524334:RNP524335 RXK524334:RXL524335 SHG524334:SHH524335 SRC524334:SRD524335 TAY524334:TAZ524335 TKU524334:TKV524335 TUQ524334:TUR524335 UEM524334:UEN524335 UOI524334:UOJ524335 UYE524334:UYF524335 VIA524334:VIB524335 VRW524334:VRX524335 WBS524334:WBT524335 WLO524334:WLP524335 WVK524334:WVL524335 C589870:D589871 IY589870:IZ589871 SU589870:SV589871 ACQ589870:ACR589871 AMM589870:AMN589871 AWI589870:AWJ589871 BGE589870:BGF589871 BQA589870:BQB589871 BZW589870:BZX589871 CJS589870:CJT589871 CTO589870:CTP589871 DDK589870:DDL589871 DNG589870:DNH589871 DXC589870:DXD589871 EGY589870:EGZ589871 EQU589870:EQV589871 FAQ589870:FAR589871 FKM589870:FKN589871 FUI589870:FUJ589871 GEE589870:GEF589871 GOA589870:GOB589871 GXW589870:GXX589871 HHS589870:HHT589871 HRO589870:HRP589871 IBK589870:IBL589871 ILG589870:ILH589871 IVC589870:IVD589871 JEY589870:JEZ589871 JOU589870:JOV589871 JYQ589870:JYR589871 KIM589870:KIN589871 KSI589870:KSJ589871 LCE589870:LCF589871 LMA589870:LMB589871 LVW589870:LVX589871 MFS589870:MFT589871 MPO589870:MPP589871 MZK589870:MZL589871 NJG589870:NJH589871 NTC589870:NTD589871 OCY589870:OCZ589871 OMU589870:OMV589871 OWQ589870:OWR589871 PGM589870:PGN589871 PQI589870:PQJ589871 QAE589870:QAF589871 QKA589870:QKB589871 QTW589870:QTX589871 RDS589870:RDT589871 RNO589870:RNP589871 RXK589870:RXL589871 SHG589870:SHH589871 SRC589870:SRD589871 TAY589870:TAZ589871 TKU589870:TKV589871 TUQ589870:TUR589871 UEM589870:UEN589871 UOI589870:UOJ589871 UYE589870:UYF589871 VIA589870:VIB589871 VRW589870:VRX589871 WBS589870:WBT589871 WLO589870:WLP589871 WVK589870:WVL589871 C655406:D655407 IY655406:IZ655407 SU655406:SV655407 ACQ655406:ACR655407 AMM655406:AMN655407 AWI655406:AWJ655407 BGE655406:BGF655407 BQA655406:BQB655407 BZW655406:BZX655407 CJS655406:CJT655407 CTO655406:CTP655407 DDK655406:DDL655407 DNG655406:DNH655407 DXC655406:DXD655407 EGY655406:EGZ655407 EQU655406:EQV655407 FAQ655406:FAR655407 FKM655406:FKN655407 FUI655406:FUJ655407 GEE655406:GEF655407 GOA655406:GOB655407 GXW655406:GXX655407 HHS655406:HHT655407 HRO655406:HRP655407 IBK655406:IBL655407 ILG655406:ILH655407 IVC655406:IVD655407 JEY655406:JEZ655407 JOU655406:JOV655407 JYQ655406:JYR655407 KIM655406:KIN655407 KSI655406:KSJ655407 LCE655406:LCF655407 LMA655406:LMB655407 LVW655406:LVX655407 MFS655406:MFT655407 MPO655406:MPP655407 MZK655406:MZL655407 NJG655406:NJH655407 NTC655406:NTD655407 OCY655406:OCZ655407 OMU655406:OMV655407 OWQ655406:OWR655407 PGM655406:PGN655407 PQI655406:PQJ655407 QAE655406:QAF655407 QKA655406:QKB655407 QTW655406:QTX655407 RDS655406:RDT655407 RNO655406:RNP655407 RXK655406:RXL655407 SHG655406:SHH655407 SRC655406:SRD655407 TAY655406:TAZ655407 TKU655406:TKV655407 TUQ655406:TUR655407 UEM655406:UEN655407 UOI655406:UOJ655407 UYE655406:UYF655407 VIA655406:VIB655407 VRW655406:VRX655407 WBS655406:WBT655407 WLO655406:WLP655407 WVK655406:WVL655407 C720942:D720943 IY720942:IZ720943 SU720942:SV720943 ACQ720942:ACR720943 AMM720942:AMN720943 AWI720942:AWJ720943 BGE720942:BGF720943 BQA720942:BQB720943 BZW720942:BZX720943 CJS720942:CJT720943 CTO720942:CTP720943 DDK720942:DDL720943 DNG720942:DNH720943 DXC720942:DXD720943 EGY720942:EGZ720943 EQU720942:EQV720943 FAQ720942:FAR720943 FKM720942:FKN720943 FUI720942:FUJ720943 GEE720942:GEF720943 GOA720942:GOB720943 GXW720942:GXX720943 HHS720942:HHT720943 HRO720942:HRP720943 IBK720942:IBL720943 ILG720942:ILH720943 IVC720942:IVD720943 JEY720942:JEZ720943 JOU720942:JOV720943 JYQ720942:JYR720943 KIM720942:KIN720943 KSI720942:KSJ720943 LCE720942:LCF720943 LMA720942:LMB720943 LVW720942:LVX720943 MFS720942:MFT720943 MPO720942:MPP720943 MZK720942:MZL720943 NJG720942:NJH720943 NTC720942:NTD720943 OCY720942:OCZ720943 OMU720942:OMV720943 OWQ720942:OWR720943 PGM720942:PGN720943 PQI720942:PQJ720943 QAE720942:QAF720943 QKA720942:QKB720943 QTW720942:QTX720943 RDS720942:RDT720943 RNO720942:RNP720943 RXK720942:RXL720943 SHG720942:SHH720943 SRC720942:SRD720943 TAY720942:TAZ720943 TKU720942:TKV720943 TUQ720942:TUR720943 UEM720942:UEN720943 UOI720942:UOJ720943 UYE720942:UYF720943 VIA720942:VIB720943 VRW720942:VRX720943 WBS720942:WBT720943 WLO720942:WLP720943 WVK720942:WVL720943 C786478:D786479 IY786478:IZ786479 SU786478:SV786479 ACQ786478:ACR786479 AMM786478:AMN786479 AWI786478:AWJ786479 BGE786478:BGF786479 BQA786478:BQB786479 BZW786478:BZX786479 CJS786478:CJT786479 CTO786478:CTP786479 DDK786478:DDL786479 DNG786478:DNH786479 DXC786478:DXD786479 EGY786478:EGZ786479 EQU786478:EQV786479 FAQ786478:FAR786479 FKM786478:FKN786479 FUI786478:FUJ786479 GEE786478:GEF786479 GOA786478:GOB786479 GXW786478:GXX786479 HHS786478:HHT786479 HRO786478:HRP786479 IBK786478:IBL786479 ILG786478:ILH786479 IVC786478:IVD786479 JEY786478:JEZ786479 JOU786478:JOV786479 JYQ786478:JYR786479 KIM786478:KIN786479 KSI786478:KSJ786479 LCE786478:LCF786479 LMA786478:LMB786479 LVW786478:LVX786479 MFS786478:MFT786479 MPO786478:MPP786479 MZK786478:MZL786479 NJG786478:NJH786479 NTC786478:NTD786479 OCY786478:OCZ786479 OMU786478:OMV786479 OWQ786478:OWR786479 PGM786478:PGN786479 PQI786478:PQJ786479 QAE786478:QAF786479 QKA786478:QKB786479 QTW786478:QTX786479 RDS786478:RDT786479 RNO786478:RNP786479 RXK786478:RXL786479 SHG786478:SHH786479 SRC786478:SRD786479 TAY786478:TAZ786479 TKU786478:TKV786479 TUQ786478:TUR786479 UEM786478:UEN786479 UOI786478:UOJ786479 UYE786478:UYF786479 VIA786478:VIB786479 VRW786478:VRX786479 WBS786478:WBT786479 WLO786478:WLP786479 WVK786478:WVL786479 C852014:D852015 IY852014:IZ852015 SU852014:SV852015 ACQ852014:ACR852015 AMM852014:AMN852015 AWI852014:AWJ852015 BGE852014:BGF852015 BQA852014:BQB852015 BZW852014:BZX852015 CJS852014:CJT852015 CTO852014:CTP852015 DDK852014:DDL852015 DNG852014:DNH852015 DXC852014:DXD852015 EGY852014:EGZ852015 EQU852014:EQV852015 FAQ852014:FAR852015 FKM852014:FKN852015 FUI852014:FUJ852015 GEE852014:GEF852015 GOA852014:GOB852015 GXW852014:GXX852015 HHS852014:HHT852015 HRO852014:HRP852015 IBK852014:IBL852015 ILG852014:ILH852015 IVC852014:IVD852015 JEY852014:JEZ852015 JOU852014:JOV852015 JYQ852014:JYR852015 KIM852014:KIN852015 KSI852014:KSJ852015 LCE852014:LCF852015 LMA852014:LMB852015 LVW852014:LVX852015 MFS852014:MFT852015 MPO852014:MPP852015 MZK852014:MZL852015 NJG852014:NJH852015 NTC852014:NTD852015 OCY852014:OCZ852015 OMU852014:OMV852015 OWQ852014:OWR852015 PGM852014:PGN852015 PQI852014:PQJ852015 QAE852014:QAF852015 QKA852014:QKB852015 QTW852014:QTX852015 RDS852014:RDT852015 RNO852014:RNP852015 RXK852014:RXL852015 SHG852014:SHH852015 SRC852014:SRD852015 TAY852014:TAZ852015 TKU852014:TKV852015 TUQ852014:TUR852015 UEM852014:UEN852015 UOI852014:UOJ852015 UYE852014:UYF852015 VIA852014:VIB852015 VRW852014:VRX852015 WBS852014:WBT852015 WLO852014:WLP852015 WVK852014:WVL852015 C917550:D917551 IY917550:IZ917551 SU917550:SV917551 ACQ917550:ACR917551 AMM917550:AMN917551 AWI917550:AWJ917551 BGE917550:BGF917551 BQA917550:BQB917551 BZW917550:BZX917551 CJS917550:CJT917551 CTO917550:CTP917551 DDK917550:DDL917551 DNG917550:DNH917551 DXC917550:DXD917551 EGY917550:EGZ917551 EQU917550:EQV917551 FAQ917550:FAR917551 FKM917550:FKN917551 FUI917550:FUJ917551 GEE917550:GEF917551 GOA917550:GOB917551 GXW917550:GXX917551 HHS917550:HHT917551 HRO917550:HRP917551 IBK917550:IBL917551 ILG917550:ILH917551 IVC917550:IVD917551 JEY917550:JEZ917551 JOU917550:JOV917551 JYQ917550:JYR917551 KIM917550:KIN917551 KSI917550:KSJ917551 LCE917550:LCF917551 LMA917550:LMB917551 LVW917550:LVX917551 MFS917550:MFT917551 MPO917550:MPP917551 MZK917550:MZL917551 NJG917550:NJH917551 NTC917550:NTD917551 OCY917550:OCZ917551 OMU917550:OMV917551 OWQ917550:OWR917551 PGM917550:PGN917551 PQI917550:PQJ917551 QAE917550:QAF917551 QKA917550:QKB917551 QTW917550:QTX917551 RDS917550:RDT917551 RNO917550:RNP917551 RXK917550:RXL917551 SHG917550:SHH917551 SRC917550:SRD917551 TAY917550:TAZ917551 TKU917550:TKV917551 TUQ917550:TUR917551 UEM917550:UEN917551 UOI917550:UOJ917551 UYE917550:UYF917551 VIA917550:VIB917551 VRW917550:VRX917551 WBS917550:WBT917551 WLO917550:WLP917551 WVK917550:WVL917551 C983086:D983087 IY983086:IZ983087 SU983086:SV983087 ACQ983086:ACR983087 AMM983086:AMN983087 AWI983086:AWJ983087 BGE983086:BGF983087 BQA983086:BQB983087 BZW983086:BZX983087 CJS983086:CJT983087 CTO983086:CTP983087 DDK983086:DDL983087 DNG983086:DNH983087 DXC983086:DXD983087 EGY983086:EGZ983087 EQU983086:EQV983087 FAQ983086:FAR983087 FKM983086:FKN983087 FUI983086:FUJ983087 GEE983086:GEF983087 GOA983086:GOB983087 GXW983086:GXX983087 HHS983086:HHT983087 HRO983086:HRP983087 IBK983086:IBL983087 ILG983086:ILH983087 IVC983086:IVD983087 JEY983086:JEZ983087 JOU983086:JOV983087 JYQ983086:JYR983087 KIM983086:KIN983087 KSI983086:KSJ983087 LCE983086:LCF983087 LMA983086:LMB983087 LVW983086:LVX983087 MFS983086:MFT983087 MPO983086:MPP983087 MZK983086:MZL983087 NJG983086:NJH983087 NTC983086:NTD983087 OCY983086:OCZ983087 OMU983086:OMV983087 OWQ983086:OWR983087 PGM983086:PGN983087 PQI983086:PQJ983087 QAE983086:QAF983087 QKA983086:QKB983087 QTW983086:QTX983087 RDS983086:RDT983087 RNO983086:RNP983087 RXK983086:RXL983087 SHG983086:SHH983087 SRC983086:SRD983087 TAY983086:TAZ983087 TKU983086:TKV983087 TUQ983086:TUR983087 UEM983086:UEN983087 UOI983086:UOJ983087 UYE983086:UYF983087 VIA983086:VIB983087 VRW983086:VRX983087 WBS983086:WBT983087 WLO983086:WLP983087 WVK983086:WVL983087"/>
    <dataValidation allowBlank="1" showInputMessage="1" showErrorMessage="1" promptTitle="stisk Ctrl a ; (středníku)" prompt="zapíše dnešní datum" sqref="Q1:S1 JM1:JO1 TI1:TK1 ADE1:ADG1 ANA1:ANC1 AWW1:AWY1 BGS1:BGU1 BQO1:BQQ1 CAK1:CAM1 CKG1:CKI1 CUC1:CUE1 DDY1:DEA1 DNU1:DNW1 DXQ1:DXS1 EHM1:EHO1 ERI1:ERK1 FBE1:FBG1 FLA1:FLC1 FUW1:FUY1 GES1:GEU1 GOO1:GOQ1 GYK1:GYM1 HIG1:HII1 HSC1:HSE1 IBY1:ICA1 ILU1:ILW1 IVQ1:IVS1 JFM1:JFO1 JPI1:JPK1 JZE1:JZG1 KJA1:KJC1 KSW1:KSY1 LCS1:LCU1 LMO1:LMQ1 LWK1:LWM1 MGG1:MGI1 MQC1:MQE1 MZY1:NAA1 NJU1:NJW1 NTQ1:NTS1 ODM1:ODO1 ONI1:ONK1 OXE1:OXG1 PHA1:PHC1 PQW1:PQY1 QAS1:QAU1 QKO1:QKQ1 QUK1:QUM1 REG1:REI1 ROC1:ROE1 RXY1:RYA1 SHU1:SHW1 SRQ1:SRS1 TBM1:TBO1 TLI1:TLK1 TVE1:TVG1 UFA1:UFC1 UOW1:UOY1 UYS1:UYU1 VIO1:VIQ1 VSK1:VSM1 WCG1:WCI1 WMC1:WME1 WVY1:WWA1 Q65537:S65537 JM65537:JO65537 TI65537:TK65537 ADE65537:ADG65537 ANA65537:ANC65537 AWW65537:AWY65537 BGS65537:BGU65537 BQO65537:BQQ65537 CAK65537:CAM65537 CKG65537:CKI65537 CUC65537:CUE65537 DDY65537:DEA65537 DNU65537:DNW65537 DXQ65537:DXS65537 EHM65537:EHO65537 ERI65537:ERK65537 FBE65537:FBG65537 FLA65537:FLC65537 FUW65537:FUY65537 GES65537:GEU65537 GOO65537:GOQ65537 GYK65537:GYM65537 HIG65537:HII65537 HSC65537:HSE65537 IBY65537:ICA65537 ILU65537:ILW65537 IVQ65537:IVS65537 JFM65537:JFO65537 JPI65537:JPK65537 JZE65537:JZG65537 KJA65537:KJC65537 KSW65537:KSY65537 LCS65537:LCU65537 LMO65537:LMQ65537 LWK65537:LWM65537 MGG65537:MGI65537 MQC65537:MQE65537 MZY65537:NAA65537 NJU65537:NJW65537 NTQ65537:NTS65537 ODM65537:ODO65537 ONI65537:ONK65537 OXE65537:OXG65537 PHA65537:PHC65537 PQW65537:PQY65537 QAS65537:QAU65537 QKO65537:QKQ65537 QUK65537:QUM65537 REG65537:REI65537 ROC65537:ROE65537 RXY65537:RYA65537 SHU65537:SHW65537 SRQ65537:SRS65537 TBM65537:TBO65537 TLI65537:TLK65537 TVE65537:TVG65537 UFA65537:UFC65537 UOW65537:UOY65537 UYS65537:UYU65537 VIO65537:VIQ65537 VSK65537:VSM65537 WCG65537:WCI65537 WMC65537:WME65537 WVY65537:WWA65537 Q131073:S131073 JM131073:JO131073 TI131073:TK131073 ADE131073:ADG131073 ANA131073:ANC131073 AWW131073:AWY131073 BGS131073:BGU131073 BQO131073:BQQ131073 CAK131073:CAM131073 CKG131073:CKI131073 CUC131073:CUE131073 DDY131073:DEA131073 DNU131073:DNW131073 DXQ131073:DXS131073 EHM131073:EHO131073 ERI131073:ERK131073 FBE131073:FBG131073 FLA131073:FLC131073 FUW131073:FUY131073 GES131073:GEU131073 GOO131073:GOQ131073 GYK131073:GYM131073 HIG131073:HII131073 HSC131073:HSE131073 IBY131073:ICA131073 ILU131073:ILW131073 IVQ131073:IVS131073 JFM131073:JFO131073 JPI131073:JPK131073 JZE131073:JZG131073 KJA131073:KJC131073 KSW131073:KSY131073 LCS131073:LCU131073 LMO131073:LMQ131073 LWK131073:LWM131073 MGG131073:MGI131073 MQC131073:MQE131073 MZY131073:NAA131073 NJU131073:NJW131073 NTQ131073:NTS131073 ODM131073:ODO131073 ONI131073:ONK131073 OXE131073:OXG131073 PHA131073:PHC131073 PQW131073:PQY131073 QAS131073:QAU131073 QKO131073:QKQ131073 QUK131073:QUM131073 REG131073:REI131073 ROC131073:ROE131073 RXY131073:RYA131073 SHU131073:SHW131073 SRQ131073:SRS131073 TBM131073:TBO131073 TLI131073:TLK131073 TVE131073:TVG131073 UFA131073:UFC131073 UOW131073:UOY131073 UYS131073:UYU131073 VIO131073:VIQ131073 VSK131073:VSM131073 WCG131073:WCI131073 WMC131073:WME131073 WVY131073:WWA131073 Q196609:S196609 JM196609:JO196609 TI196609:TK196609 ADE196609:ADG196609 ANA196609:ANC196609 AWW196609:AWY196609 BGS196609:BGU196609 BQO196609:BQQ196609 CAK196609:CAM196609 CKG196609:CKI196609 CUC196609:CUE196609 DDY196609:DEA196609 DNU196609:DNW196609 DXQ196609:DXS196609 EHM196609:EHO196609 ERI196609:ERK196609 FBE196609:FBG196609 FLA196609:FLC196609 FUW196609:FUY196609 GES196609:GEU196609 GOO196609:GOQ196609 GYK196609:GYM196609 HIG196609:HII196609 HSC196609:HSE196609 IBY196609:ICA196609 ILU196609:ILW196609 IVQ196609:IVS196609 JFM196609:JFO196609 JPI196609:JPK196609 JZE196609:JZG196609 KJA196609:KJC196609 KSW196609:KSY196609 LCS196609:LCU196609 LMO196609:LMQ196609 LWK196609:LWM196609 MGG196609:MGI196609 MQC196609:MQE196609 MZY196609:NAA196609 NJU196609:NJW196609 NTQ196609:NTS196609 ODM196609:ODO196609 ONI196609:ONK196609 OXE196609:OXG196609 PHA196609:PHC196609 PQW196609:PQY196609 QAS196609:QAU196609 QKO196609:QKQ196609 QUK196609:QUM196609 REG196609:REI196609 ROC196609:ROE196609 RXY196609:RYA196609 SHU196609:SHW196609 SRQ196609:SRS196609 TBM196609:TBO196609 TLI196609:TLK196609 TVE196609:TVG196609 UFA196609:UFC196609 UOW196609:UOY196609 UYS196609:UYU196609 VIO196609:VIQ196609 VSK196609:VSM196609 WCG196609:WCI196609 WMC196609:WME196609 WVY196609:WWA196609 Q262145:S262145 JM262145:JO262145 TI262145:TK262145 ADE262145:ADG262145 ANA262145:ANC262145 AWW262145:AWY262145 BGS262145:BGU262145 BQO262145:BQQ262145 CAK262145:CAM262145 CKG262145:CKI262145 CUC262145:CUE262145 DDY262145:DEA262145 DNU262145:DNW262145 DXQ262145:DXS262145 EHM262145:EHO262145 ERI262145:ERK262145 FBE262145:FBG262145 FLA262145:FLC262145 FUW262145:FUY262145 GES262145:GEU262145 GOO262145:GOQ262145 GYK262145:GYM262145 HIG262145:HII262145 HSC262145:HSE262145 IBY262145:ICA262145 ILU262145:ILW262145 IVQ262145:IVS262145 JFM262145:JFO262145 JPI262145:JPK262145 JZE262145:JZG262145 KJA262145:KJC262145 KSW262145:KSY262145 LCS262145:LCU262145 LMO262145:LMQ262145 LWK262145:LWM262145 MGG262145:MGI262145 MQC262145:MQE262145 MZY262145:NAA262145 NJU262145:NJW262145 NTQ262145:NTS262145 ODM262145:ODO262145 ONI262145:ONK262145 OXE262145:OXG262145 PHA262145:PHC262145 PQW262145:PQY262145 QAS262145:QAU262145 QKO262145:QKQ262145 QUK262145:QUM262145 REG262145:REI262145 ROC262145:ROE262145 RXY262145:RYA262145 SHU262145:SHW262145 SRQ262145:SRS262145 TBM262145:TBO262145 TLI262145:TLK262145 TVE262145:TVG262145 UFA262145:UFC262145 UOW262145:UOY262145 UYS262145:UYU262145 VIO262145:VIQ262145 VSK262145:VSM262145 WCG262145:WCI262145 WMC262145:WME262145 WVY262145:WWA262145 Q327681:S327681 JM327681:JO327681 TI327681:TK327681 ADE327681:ADG327681 ANA327681:ANC327681 AWW327681:AWY327681 BGS327681:BGU327681 BQO327681:BQQ327681 CAK327681:CAM327681 CKG327681:CKI327681 CUC327681:CUE327681 DDY327681:DEA327681 DNU327681:DNW327681 DXQ327681:DXS327681 EHM327681:EHO327681 ERI327681:ERK327681 FBE327681:FBG327681 FLA327681:FLC327681 FUW327681:FUY327681 GES327681:GEU327681 GOO327681:GOQ327681 GYK327681:GYM327681 HIG327681:HII327681 HSC327681:HSE327681 IBY327681:ICA327681 ILU327681:ILW327681 IVQ327681:IVS327681 JFM327681:JFO327681 JPI327681:JPK327681 JZE327681:JZG327681 KJA327681:KJC327681 KSW327681:KSY327681 LCS327681:LCU327681 LMO327681:LMQ327681 LWK327681:LWM327681 MGG327681:MGI327681 MQC327681:MQE327681 MZY327681:NAA327681 NJU327681:NJW327681 NTQ327681:NTS327681 ODM327681:ODO327681 ONI327681:ONK327681 OXE327681:OXG327681 PHA327681:PHC327681 PQW327681:PQY327681 QAS327681:QAU327681 QKO327681:QKQ327681 QUK327681:QUM327681 REG327681:REI327681 ROC327681:ROE327681 RXY327681:RYA327681 SHU327681:SHW327681 SRQ327681:SRS327681 TBM327681:TBO327681 TLI327681:TLK327681 TVE327681:TVG327681 UFA327681:UFC327681 UOW327681:UOY327681 UYS327681:UYU327681 VIO327681:VIQ327681 VSK327681:VSM327681 WCG327681:WCI327681 WMC327681:WME327681 WVY327681:WWA327681 Q393217:S393217 JM393217:JO393217 TI393217:TK393217 ADE393217:ADG393217 ANA393217:ANC393217 AWW393217:AWY393217 BGS393217:BGU393217 BQO393217:BQQ393217 CAK393217:CAM393217 CKG393217:CKI393217 CUC393217:CUE393217 DDY393217:DEA393217 DNU393217:DNW393217 DXQ393217:DXS393217 EHM393217:EHO393217 ERI393217:ERK393217 FBE393217:FBG393217 FLA393217:FLC393217 FUW393217:FUY393217 GES393217:GEU393217 GOO393217:GOQ393217 GYK393217:GYM393217 HIG393217:HII393217 HSC393217:HSE393217 IBY393217:ICA393217 ILU393217:ILW393217 IVQ393217:IVS393217 JFM393217:JFO393217 JPI393217:JPK393217 JZE393217:JZG393217 KJA393217:KJC393217 KSW393217:KSY393217 LCS393217:LCU393217 LMO393217:LMQ393217 LWK393217:LWM393217 MGG393217:MGI393217 MQC393217:MQE393217 MZY393217:NAA393217 NJU393217:NJW393217 NTQ393217:NTS393217 ODM393217:ODO393217 ONI393217:ONK393217 OXE393217:OXG393217 PHA393217:PHC393217 PQW393217:PQY393217 QAS393217:QAU393217 QKO393217:QKQ393217 QUK393217:QUM393217 REG393217:REI393217 ROC393217:ROE393217 RXY393217:RYA393217 SHU393217:SHW393217 SRQ393217:SRS393217 TBM393217:TBO393217 TLI393217:TLK393217 TVE393217:TVG393217 UFA393217:UFC393217 UOW393217:UOY393217 UYS393217:UYU393217 VIO393217:VIQ393217 VSK393217:VSM393217 WCG393217:WCI393217 WMC393217:WME393217 WVY393217:WWA393217 Q458753:S458753 JM458753:JO458753 TI458753:TK458753 ADE458753:ADG458753 ANA458753:ANC458753 AWW458753:AWY458753 BGS458753:BGU458753 BQO458753:BQQ458753 CAK458753:CAM458753 CKG458753:CKI458753 CUC458753:CUE458753 DDY458753:DEA458753 DNU458753:DNW458753 DXQ458753:DXS458753 EHM458753:EHO458753 ERI458753:ERK458753 FBE458753:FBG458753 FLA458753:FLC458753 FUW458753:FUY458753 GES458753:GEU458753 GOO458753:GOQ458753 GYK458753:GYM458753 HIG458753:HII458753 HSC458753:HSE458753 IBY458753:ICA458753 ILU458753:ILW458753 IVQ458753:IVS458753 JFM458753:JFO458753 JPI458753:JPK458753 JZE458753:JZG458753 KJA458753:KJC458753 KSW458753:KSY458753 LCS458753:LCU458753 LMO458753:LMQ458753 LWK458753:LWM458753 MGG458753:MGI458753 MQC458753:MQE458753 MZY458753:NAA458753 NJU458753:NJW458753 NTQ458753:NTS458753 ODM458753:ODO458753 ONI458753:ONK458753 OXE458753:OXG458753 PHA458753:PHC458753 PQW458753:PQY458753 QAS458753:QAU458753 QKO458753:QKQ458753 QUK458753:QUM458753 REG458753:REI458753 ROC458753:ROE458753 RXY458753:RYA458753 SHU458753:SHW458753 SRQ458753:SRS458753 TBM458753:TBO458753 TLI458753:TLK458753 TVE458753:TVG458753 UFA458753:UFC458753 UOW458753:UOY458753 UYS458753:UYU458753 VIO458753:VIQ458753 VSK458753:VSM458753 WCG458753:WCI458753 WMC458753:WME458753 WVY458753:WWA458753 Q524289:S524289 JM524289:JO524289 TI524289:TK524289 ADE524289:ADG524289 ANA524289:ANC524289 AWW524289:AWY524289 BGS524289:BGU524289 BQO524289:BQQ524289 CAK524289:CAM524289 CKG524289:CKI524289 CUC524289:CUE524289 DDY524289:DEA524289 DNU524289:DNW524289 DXQ524289:DXS524289 EHM524289:EHO524289 ERI524289:ERK524289 FBE524289:FBG524289 FLA524289:FLC524289 FUW524289:FUY524289 GES524289:GEU524289 GOO524289:GOQ524289 GYK524289:GYM524289 HIG524289:HII524289 HSC524289:HSE524289 IBY524289:ICA524289 ILU524289:ILW524289 IVQ524289:IVS524289 JFM524289:JFO524289 JPI524289:JPK524289 JZE524289:JZG524289 KJA524289:KJC524289 KSW524289:KSY524289 LCS524289:LCU524289 LMO524289:LMQ524289 LWK524289:LWM524289 MGG524289:MGI524289 MQC524289:MQE524289 MZY524289:NAA524289 NJU524289:NJW524289 NTQ524289:NTS524289 ODM524289:ODO524289 ONI524289:ONK524289 OXE524289:OXG524289 PHA524289:PHC524289 PQW524289:PQY524289 QAS524289:QAU524289 QKO524289:QKQ524289 QUK524289:QUM524289 REG524289:REI524289 ROC524289:ROE524289 RXY524289:RYA524289 SHU524289:SHW524289 SRQ524289:SRS524289 TBM524289:TBO524289 TLI524289:TLK524289 TVE524289:TVG524289 UFA524289:UFC524289 UOW524289:UOY524289 UYS524289:UYU524289 VIO524289:VIQ524289 VSK524289:VSM524289 WCG524289:WCI524289 WMC524289:WME524289 WVY524289:WWA524289 Q589825:S589825 JM589825:JO589825 TI589825:TK589825 ADE589825:ADG589825 ANA589825:ANC589825 AWW589825:AWY589825 BGS589825:BGU589825 BQO589825:BQQ589825 CAK589825:CAM589825 CKG589825:CKI589825 CUC589825:CUE589825 DDY589825:DEA589825 DNU589825:DNW589825 DXQ589825:DXS589825 EHM589825:EHO589825 ERI589825:ERK589825 FBE589825:FBG589825 FLA589825:FLC589825 FUW589825:FUY589825 GES589825:GEU589825 GOO589825:GOQ589825 GYK589825:GYM589825 HIG589825:HII589825 HSC589825:HSE589825 IBY589825:ICA589825 ILU589825:ILW589825 IVQ589825:IVS589825 JFM589825:JFO589825 JPI589825:JPK589825 JZE589825:JZG589825 KJA589825:KJC589825 KSW589825:KSY589825 LCS589825:LCU589825 LMO589825:LMQ589825 LWK589825:LWM589825 MGG589825:MGI589825 MQC589825:MQE589825 MZY589825:NAA589825 NJU589825:NJW589825 NTQ589825:NTS589825 ODM589825:ODO589825 ONI589825:ONK589825 OXE589825:OXG589825 PHA589825:PHC589825 PQW589825:PQY589825 QAS589825:QAU589825 QKO589825:QKQ589825 QUK589825:QUM589825 REG589825:REI589825 ROC589825:ROE589825 RXY589825:RYA589825 SHU589825:SHW589825 SRQ589825:SRS589825 TBM589825:TBO589825 TLI589825:TLK589825 TVE589825:TVG589825 UFA589825:UFC589825 UOW589825:UOY589825 UYS589825:UYU589825 VIO589825:VIQ589825 VSK589825:VSM589825 WCG589825:WCI589825 WMC589825:WME589825 WVY589825:WWA589825 Q655361:S655361 JM655361:JO655361 TI655361:TK655361 ADE655361:ADG655361 ANA655361:ANC655361 AWW655361:AWY655361 BGS655361:BGU655361 BQO655361:BQQ655361 CAK655361:CAM655361 CKG655361:CKI655361 CUC655361:CUE655361 DDY655361:DEA655361 DNU655361:DNW655361 DXQ655361:DXS655361 EHM655361:EHO655361 ERI655361:ERK655361 FBE655361:FBG655361 FLA655361:FLC655361 FUW655361:FUY655361 GES655361:GEU655361 GOO655361:GOQ655361 GYK655361:GYM655361 HIG655361:HII655361 HSC655361:HSE655361 IBY655361:ICA655361 ILU655361:ILW655361 IVQ655361:IVS655361 JFM655361:JFO655361 JPI655361:JPK655361 JZE655361:JZG655361 KJA655361:KJC655361 KSW655361:KSY655361 LCS655361:LCU655361 LMO655361:LMQ655361 LWK655361:LWM655361 MGG655361:MGI655361 MQC655361:MQE655361 MZY655361:NAA655361 NJU655361:NJW655361 NTQ655361:NTS655361 ODM655361:ODO655361 ONI655361:ONK655361 OXE655361:OXG655361 PHA655361:PHC655361 PQW655361:PQY655361 QAS655361:QAU655361 QKO655361:QKQ655361 QUK655361:QUM655361 REG655361:REI655361 ROC655361:ROE655361 RXY655361:RYA655361 SHU655361:SHW655361 SRQ655361:SRS655361 TBM655361:TBO655361 TLI655361:TLK655361 TVE655361:TVG655361 UFA655361:UFC655361 UOW655361:UOY655361 UYS655361:UYU655361 VIO655361:VIQ655361 VSK655361:VSM655361 WCG655361:WCI655361 WMC655361:WME655361 WVY655361:WWA655361 Q720897:S720897 JM720897:JO720897 TI720897:TK720897 ADE720897:ADG720897 ANA720897:ANC720897 AWW720897:AWY720897 BGS720897:BGU720897 BQO720897:BQQ720897 CAK720897:CAM720897 CKG720897:CKI720897 CUC720897:CUE720897 DDY720897:DEA720897 DNU720897:DNW720897 DXQ720897:DXS720897 EHM720897:EHO720897 ERI720897:ERK720897 FBE720897:FBG720897 FLA720897:FLC720897 FUW720897:FUY720897 GES720897:GEU720897 GOO720897:GOQ720897 GYK720897:GYM720897 HIG720897:HII720897 HSC720897:HSE720897 IBY720897:ICA720897 ILU720897:ILW720897 IVQ720897:IVS720897 JFM720897:JFO720897 JPI720897:JPK720897 JZE720897:JZG720897 KJA720897:KJC720897 KSW720897:KSY720897 LCS720897:LCU720897 LMO720897:LMQ720897 LWK720897:LWM720897 MGG720897:MGI720897 MQC720897:MQE720897 MZY720897:NAA720897 NJU720897:NJW720897 NTQ720897:NTS720897 ODM720897:ODO720897 ONI720897:ONK720897 OXE720897:OXG720897 PHA720897:PHC720897 PQW720897:PQY720897 QAS720897:QAU720897 QKO720897:QKQ720897 QUK720897:QUM720897 REG720897:REI720897 ROC720897:ROE720897 RXY720897:RYA720897 SHU720897:SHW720897 SRQ720897:SRS720897 TBM720897:TBO720897 TLI720897:TLK720897 TVE720897:TVG720897 UFA720897:UFC720897 UOW720897:UOY720897 UYS720897:UYU720897 VIO720897:VIQ720897 VSK720897:VSM720897 WCG720897:WCI720897 WMC720897:WME720897 WVY720897:WWA720897 Q786433:S786433 JM786433:JO786433 TI786433:TK786433 ADE786433:ADG786433 ANA786433:ANC786433 AWW786433:AWY786433 BGS786433:BGU786433 BQO786433:BQQ786433 CAK786433:CAM786433 CKG786433:CKI786433 CUC786433:CUE786433 DDY786433:DEA786433 DNU786433:DNW786433 DXQ786433:DXS786433 EHM786433:EHO786433 ERI786433:ERK786433 FBE786433:FBG786433 FLA786433:FLC786433 FUW786433:FUY786433 GES786433:GEU786433 GOO786433:GOQ786433 GYK786433:GYM786433 HIG786433:HII786433 HSC786433:HSE786433 IBY786433:ICA786433 ILU786433:ILW786433 IVQ786433:IVS786433 JFM786433:JFO786433 JPI786433:JPK786433 JZE786433:JZG786433 KJA786433:KJC786433 KSW786433:KSY786433 LCS786433:LCU786433 LMO786433:LMQ786433 LWK786433:LWM786433 MGG786433:MGI786433 MQC786433:MQE786433 MZY786433:NAA786433 NJU786433:NJW786433 NTQ786433:NTS786433 ODM786433:ODO786433 ONI786433:ONK786433 OXE786433:OXG786433 PHA786433:PHC786433 PQW786433:PQY786433 QAS786433:QAU786433 QKO786433:QKQ786433 QUK786433:QUM786433 REG786433:REI786433 ROC786433:ROE786433 RXY786433:RYA786433 SHU786433:SHW786433 SRQ786433:SRS786433 TBM786433:TBO786433 TLI786433:TLK786433 TVE786433:TVG786433 UFA786433:UFC786433 UOW786433:UOY786433 UYS786433:UYU786433 VIO786433:VIQ786433 VSK786433:VSM786433 WCG786433:WCI786433 WMC786433:WME786433 WVY786433:WWA786433 Q851969:S851969 JM851969:JO851969 TI851969:TK851969 ADE851969:ADG851969 ANA851969:ANC851969 AWW851969:AWY851969 BGS851969:BGU851969 BQO851969:BQQ851969 CAK851969:CAM851969 CKG851969:CKI851969 CUC851969:CUE851969 DDY851969:DEA851969 DNU851969:DNW851969 DXQ851969:DXS851969 EHM851969:EHO851969 ERI851969:ERK851969 FBE851969:FBG851969 FLA851969:FLC851969 FUW851969:FUY851969 GES851969:GEU851969 GOO851969:GOQ851969 GYK851969:GYM851969 HIG851969:HII851969 HSC851969:HSE851969 IBY851969:ICA851969 ILU851969:ILW851969 IVQ851969:IVS851969 JFM851969:JFO851969 JPI851969:JPK851969 JZE851969:JZG851969 KJA851969:KJC851969 KSW851969:KSY851969 LCS851969:LCU851969 LMO851969:LMQ851969 LWK851969:LWM851969 MGG851969:MGI851969 MQC851969:MQE851969 MZY851969:NAA851969 NJU851969:NJW851969 NTQ851969:NTS851969 ODM851969:ODO851969 ONI851969:ONK851969 OXE851969:OXG851969 PHA851969:PHC851969 PQW851969:PQY851969 QAS851969:QAU851969 QKO851969:QKQ851969 QUK851969:QUM851969 REG851969:REI851969 ROC851969:ROE851969 RXY851969:RYA851969 SHU851969:SHW851969 SRQ851969:SRS851969 TBM851969:TBO851969 TLI851969:TLK851969 TVE851969:TVG851969 UFA851969:UFC851969 UOW851969:UOY851969 UYS851969:UYU851969 VIO851969:VIQ851969 VSK851969:VSM851969 WCG851969:WCI851969 WMC851969:WME851969 WVY851969:WWA851969 Q917505:S917505 JM917505:JO917505 TI917505:TK917505 ADE917505:ADG917505 ANA917505:ANC917505 AWW917505:AWY917505 BGS917505:BGU917505 BQO917505:BQQ917505 CAK917505:CAM917505 CKG917505:CKI917505 CUC917505:CUE917505 DDY917505:DEA917505 DNU917505:DNW917505 DXQ917505:DXS917505 EHM917505:EHO917505 ERI917505:ERK917505 FBE917505:FBG917505 FLA917505:FLC917505 FUW917505:FUY917505 GES917505:GEU917505 GOO917505:GOQ917505 GYK917505:GYM917505 HIG917505:HII917505 HSC917505:HSE917505 IBY917505:ICA917505 ILU917505:ILW917505 IVQ917505:IVS917505 JFM917505:JFO917505 JPI917505:JPK917505 JZE917505:JZG917505 KJA917505:KJC917505 KSW917505:KSY917505 LCS917505:LCU917505 LMO917505:LMQ917505 LWK917505:LWM917505 MGG917505:MGI917505 MQC917505:MQE917505 MZY917505:NAA917505 NJU917505:NJW917505 NTQ917505:NTS917505 ODM917505:ODO917505 ONI917505:ONK917505 OXE917505:OXG917505 PHA917505:PHC917505 PQW917505:PQY917505 QAS917505:QAU917505 QKO917505:QKQ917505 QUK917505:QUM917505 REG917505:REI917505 ROC917505:ROE917505 RXY917505:RYA917505 SHU917505:SHW917505 SRQ917505:SRS917505 TBM917505:TBO917505 TLI917505:TLK917505 TVE917505:TVG917505 UFA917505:UFC917505 UOW917505:UOY917505 UYS917505:UYU917505 VIO917505:VIQ917505 VSK917505:VSM917505 WCG917505:WCI917505 WMC917505:WME917505 WVY917505:WWA917505 Q983041:S983041 JM983041:JO983041 TI983041:TK983041 ADE983041:ADG983041 ANA983041:ANC983041 AWW983041:AWY983041 BGS983041:BGU983041 BQO983041:BQQ983041 CAK983041:CAM983041 CKG983041:CKI983041 CUC983041:CUE983041 DDY983041:DEA983041 DNU983041:DNW983041 DXQ983041:DXS983041 EHM983041:EHO983041 ERI983041:ERK983041 FBE983041:FBG983041 FLA983041:FLC983041 FUW983041:FUY983041 GES983041:GEU983041 GOO983041:GOQ983041 GYK983041:GYM983041 HIG983041:HII983041 HSC983041:HSE983041 IBY983041:ICA983041 ILU983041:ILW983041 IVQ983041:IVS983041 JFM983041:JFO983041 JPI983041:JPK983041 JZE983041:JZG983041 KJA983041:KJC983041 KSW983041:KSY983041 LCS983041:LCU983041 LMO983041:LMQ983041 LWK983041:LWM983041 MGG983041:MGI983041 MQC983041:MQE983041 MZY983041:NAA983041 NJU983041:NJW983041 NTQ983041:NTS983041 ODM983041:ODO983041 ONI983041:ONK983041 OXE983041:OXG983041 PHA983041:PHC983041 PQW983041:PQY983041 QAS983041:QAU983041 QKO983041:QKQ983041 QUK983041:QUM983041 REG983041:REI983041 ROC983041:ROE983041 RXY983041:RYA983041 SHU983041:SHW983041 SRQ983041:SRS983041 TBM983041:TBO983041 TLI983041:TLK983041 TVE983041:TVG983041 UFA983041:UFC983041 UOW983041:UOY983041 UYS983041:UYU983041 VIO983041:VIQ983041 VSK983041:VSM983041 WCG983041:WCI983041 WMC983041:WME983041 WVY983041:WWA983041"/>
    <dataValidation type="list" showErrorMessage="1" prompt="Vyber dráhu" sqref="L1:N1 JH1:JJ1 TD1:TF1 ACZ1:ADB1 AMV1:AMX1 AWR1:AWT1 BGN1:BGP1 BQJ1:BQL1 CAF1:CAH1 CKB1:CKD1 CTX1:CTZ1 DDT1:DDV1 DNP1:DNR1 DXL1:DXN1 EHH1:EHJ1 ERD1:ERF1 FAZ1:FBB1 FKV1:FKX1 FUR1:FUT1 GEN1:GEP1 GOJ1:GOL1 GYF1:GYH1 HIB1:HID1 HRX1:HRZ1 IBT1:IBV1 ILP1:ILR1 IVL1:IVN1 JFH1:JFJ1 JPD1:JPF1 JYZ1:JZB1 KIV1:KIX1 KSR1:KST1 LCN1:LCP1 LMJ1:LML1 LWF1:LWH1 MGB1:MGD1 MPX1:MPZ1 MZT1:MZV1 NJP1:NJR1 NTL1:NTN1 ODH1:ODJ1 OND1:ONF1 OWZ1:OXB1 PGV1:PGX1 PQR1:PQT1 QAN1:QAP1 QKJ1:QKL1 QUF1:QUH1 REB1:RED1 RNX1:RNZ1 RXT1:RXV1 SHP1:SHR1 SRL1:SRN1 TBH1:TBJ1 TLD1:TLF1 TUZ1:TVB1 UEV1:UEX1 UOR1:UOT1 UYN1:UYP1 VIJ1:VIL1 VSF1:VSH1 WCB1:WCD1 WLX1:WLZ1 WVT1:WVV1 L65537:N65537 JH65537:JJ65537 TD65537:TF65537 ACZ65537:ADB65537 AMV65537:AMX65537 AWR65537:AWT65537 BGN65537:BGP65537 BQJ65537:BQL65537 CAF65537:CAH65537 CKB65537:CKD65537 CTX65537:CTZ65537 DDT65537:DDV65537 DNP65537:DNR65537 DXL65537:DXN65537 EHH65537:EHJ65537 ERD65537:ERF65537 FAZ65537:FBB65537 FKV65537:FKX65537 FUR65537:FUT65537 GEN65537:GEP65537 GOJ65537:GOL65537 GYF65537:GYH65537 HIB65537:HID65537 HRX65537:HRZ65537 IBT65537:IBV65537 ILP65537:ILR65537 IVL65537:IVN65537 JFH65537:JFJ65537 JPD65537:JPF65537 JYZ65537:JZB65537 KIV65537:KIX65537 KSR65537:KST65537 LCN65537:LCP65537 LMJ65537:LML65537 LWF65537:LWH65537 MGB65537:MGD65537 MPX65537:MPZ65537 MZT65537:MZV65537 NJP65537:NJR65537 NTL65537:NTN65537 ODH65537:ODJ65537 OND65537:ONF65537 OWZ65537:OXB65537 PGV65537:PGX65537 PQR65537:PQT65537 QAN65537:QAP65537 QKJ65537:QKL65537 QUF65537:QUH65537 REB65537:RED65537 RNX65537:RNZ65537 RXT65537:RXV65537 SHP65537:SHR65537 SRL65537:SRN65537 TBH65537:TBJ65537 TLD65537:TLF65537 TUZ65537:TVB65537 UEV65537:UEX65537 UOR65537:UOT65537 UYN65537:UYP65537 VIJ65537:VIL65537 VSF65537:VSH65537 WCB65537:WCD65537 WLX65537:WLZ65537 WVT65537:WVV65537 L131073:N131073 JH131073:JJ131073 TD131073:TF131073 ACZ131073:ADB131073 AMV131073:AMX131073 AWR131073:AWT131073 BGN131073:BGP131073 BQJ131073:BQL131073 CAF131073:CAH131073 CKB131073:CKD131073 CTX131073:CTZ131073 DDT131073:DDV131073 DNP131073:DNR131073 DXL131073:DXN131073 EHH131073:EHJ131073 ERD131073:ERF131073 FAZ131073:FBB131073 FKV131073:FKX131073 FUR131073:FUT131073 GEN131073:GEP131073 GOJ131073:GOL131073 GYF131073:GYH131073 HIB131073:HID131073 HRX131073:HRZ131073 IBT131073:IBV131073 ILP131073:ILR131073 IVL131073:IVN131073 JFH131073:JFJ131073 JPD131073:JPF131073 JYZ131073:JZB131073 KIV131073:KIX131073 KSR131073:KST131073 LCN131073:LCP131073 LMJ131073:LML131073 LWF131073:LWH131073 MGB131073:MGD131073 MPX131073:MPZ131073 MZT131073:MZV131073 NJP131073:NJR131073 NTL131073:NTN131073 ODH131073:ODJ131073 OND131073:ONF131073 OWZ131073:OXB131073 PGV131073:PGX131073 PQR131073:PQT131073 QAN131073:QAP131073 QKJ131073:QKL131073 QUF131073:QUH131073 REB131073:RED131073 RNX131073:RNZ131073 RXT131073:RXV131073 SHP131073:SHR131073 SRL131073:SRN131073 TBH131073:TBJ131073 TLD131073:TLF131073 TUZ131073:TVB131073 UEV131073:UEX131073 UOR131073:UOT131073 UYN131073:UYP131073 VIJ131073:VIL131073 VSF131073:VSH131073 WCB131073:WCD131073 WLX131073:WLZ131073 WVT131073:WVV131073 L196609:N196609 JH196609:JJ196609 TD196609:TF196609 ACZ196609:ADB196609 AMV196609:AMX196609 AWR196609:AWT196609 BGN196609:BGP196609 BQJ196609:BQL196609 CAF196609:CAH196609 CKB196609:CKD196609 CTX196609:CTZ196609 DDT196609:DDV196609 DNP196609:DNR196609 DXL196609:DXN196609 EHH196609:EHJ196609 ERD196609:ERF196609 FAZ196609:FBB196609 FKV196609:FKX196609 FUR196609:FUT196609 GEN196609:GEP196609 GOJ196609:GOL196609 GYF196609:GYH196609 HIB196609:HID196609 HRX196609:HRZ196609 IBT196609:IBV196609 ILP196609:ILR196609 IVL196609:IVN196609 JFH196609:JFJ196609 JPD196609:JPF196609 JYZ196609:JZB196609 KIV196609:KIX196609 KSR196609:KST196609 LCN196609:LCP196609 LMJ196609:LML196609 LWF196609:LWH196609 MGB196609:MGD196609 MPX196609:MPZ196609 MZT196609:MZV196609 NJP196609:NJR196609 NTL196609:NTN196609 ODH196609:ODJ196609 OND196609:ONF196609 OWZ196609:OXB196609 PGV196609:PGX196609 PQR196609:PQT196609 QAN196609:QAP196609 QKJ196609:QKL196609 QUF196609:QUH196609 REB196609:RED196609 RNX196609:RNZ196609 RXT196609:RXV196609 SHP196609:SHR196609 SRL196609:SRN196609 TBH196609:TBJ196609 TLD196609:TLF196609 TUZ196609:TVB196609 UEV196609:UEX196609 UOR196609:UOT196609 UYN196609:UYP196609 VIJ196609:VIL196609 VSF196609:VSH196609 WCB196609:WCD196609 WLX196609:WLZ196609 WVT196609:WVV196609 L262145:N262145 JH262145:JJ262145 TD262145:TF262145 ACZ262145:ADB262145 AMV262145:AMX262145 AWR262145:AWT262145 BGN262145:BGP262145 BQJ262145:BQL262145 CAF262145:CAH262145 CKB262145:CKD262145 CTX262145:CTZ262145 DDT262145:DDV262145 DNP262145:DNR262145 DXL262145:DXN262145 EHH262145:EHJ262145 ERD262145:ERF262145 FAZ262145:FBB262145 FKV262145:FKX262145 FUR262145:FUT262145 GEN262145:GEP262145 GOJ262145:GOL262145 GYF262145:GYH262145 HIB262145:HID262145 HRX262145:HRZ262145 IBT262145:IBV262145 ILP262145:ILR262145 IVL262145:IVN262145 JFH262145:JFJ262145 JPD262145:JPF262145 JYZ262145:JZB262145 KIV262145:KIX262145 KSR262145:KST262145 LCN262145:LCP262145 LMJ262145:LML262145 LWF262145:LWH262145 MGB262145:MGD262145 MPX262145:MPZ262145 MZT262145:MZV262145 NJP262145:NJR262145 NTL262145:NTN262145 ODH262145:ODJ262145 OND262145:ONF262145 OWZ262145:OXB262145 PGV262145:PGX262145 PQR262145:PQT262145 QAN262145:QAP262145 QKJ262145:QKL262145 QUF262145:QUH262145 REB262145:RED262145 RNX262145:RNZ262145 RXT262145:RXV262145 SHP262145:SHR262145 SRL262145:SRN262145 TBH262145:TBJ262145 TLD262145:TLF262145 TUZ262145:TVB262145 UEV262145:UEX262145 UOR262145:UOT262145 UYN262145:UYP262145 VIJ262145:VIL262145 VSF262145:VSH262145 WCB262145:WCD262145 WLX262145:WLZ262145 WVT262145:WVV262145 L327681:N327681 JH327681:JJ327681 TD327681:TF327681 ACZ327681:ADB327681 AMV327681:AMX327681 AWR327681:AWT327681 BGN327681:BGP327681 BQJ327681:BQL327681 CAF327681:CAH327681 CKB327681:CKD327681 CTX327681:CTZ327681 DDT327681:DDV327681 DNP327681:DNR327681 DXL327681:DXN327681 EHH327681:EHJ327681 ERD327681:ERF327681 FAZ327681:FBB327681 FKV327681:FKX327681 FUR327681:FUT327681 GEN327681:GEP327681 GOJ327681:GOL327681 GYF327681:GYH327681 HIB327681:HID327681 HRX327681:HRZ327681 IBT327681:IBV327681 ILP327681:ILR327681 IVL327681:IVN327681 JFH327681:JFJ327681 JPD327681:JPF327681 JYZ327681:JZB327681 KIV327681:KIX327681 KSR327681:KST327681 LCN327681:LCP327681 LMJ327681:LML327681 LWF327681:LWH327681 MGB327681:MGD327681 MPX327681:MPZ327681 MZT327681:MZV327681 NJP327681:NJR327681 NTL327681:NTN327681 ODH327681:ODJ327681 OND327681:ONF327681 OWZ327681:OXB327681 PGV327681:PGX327681 PQR327681:PQT327681 QAN327681:QAP327681 QKJ327681:QKL327681 QUF327681:QUH327681 REB327681:RED327681 RNX327681:RNZ327681 RXT327681:RXV327681 SHP327681:SHR327681 SRL327681:SRN327681 TBH327681:TBJ327681 TLD327681:TLF327681 TUZ327681:TVB327681 UEV327681:UEX327681 UOR327681:UOT327681 UYN327681:UYP327681 VIJ327681:VIL327681 VSF327681:VSH327681 WCB327681:WCD327681 WLX327681:WLZ327681 WVT327681:WVV327681 L393217:N393217 JH393217:JJ393217 TD393217:TF393217 ACZ393217:ADB393217 AMV393217:AMX393217 AWR393217:AWT393217 BGN393217:BGP393217 BQJ393217:BQL393217 CAF393217:CAH393217 CKB393217:CKD393217 CTX393217:CTZ393217 DDT393217:DDV393217 DNP393217:DNR393217 DXL393217:DXN393217 EHH393217:EHJ393217 ERD393217:ERF393217 FAZ393217:FBB393217 FKV393217:FKX393217 FUR393217:FUT393217 GEN393217:GEP393217 GOJ393217:GOL393217 GYF393217:GYH393217 HIB393217:HID393217 HRX393217:HRZ393217 IBT393217:IBV393217 ILP393217:ILR393217 IVL393217:IVN393217 JFH393217:JFJ393217 JPD393217:JPF393217 JYZ393217:JZB393217 KIV393217:KIX393217 KSR393217:KST393217 LCN393217:LCP393217 LMJ393217:LML393217 LWF393217:LWH393217 MGB393217:MGD393217 MPX393217:MPZ393217 MZT393217:MZV393217 NJP393217:NJR393217 NTL393217:NTN393217 ODH393217:ODJ393217 OND393217:ONF393217 OWZ393217:OXB393217 PGV393217:PGX393217 PQR393217:PQT393217 QAN393217:QAP393217 QKJ393217:QKL393217 QUF393217:QUH393217 REB393217:RED393217 RNX393217:RNZ393217 RXT393217:RXV393217 SHP393217:SHR393217 SRL393217:SRN393217 TBH393217:TBJ393217 TLD393217:TLF393217 TUZ393217:TVB393217 UEV393217:UEX393217 UOR393217:UOT393217 UYN393217:UYP393217 VIJ393217:VIL393217 VSF393217:VSH393217 WCB393217:WCD393217 WLX393217:WLZ393217 WVT393217:WVV393217 L458753:N458753 JH458753:JJ458753 TD458753:TF458753 ACZ458753:ADB458753 AMV458753:AMX458753 AWR458753:AWT458753 BGN458753:BGP458753 BQJ458753:BQL458753 CAF458753:CAH458753 CKB458753:CKD458753 CTX458753:CTZ458753 DDT458753:DDV458753 DNP458753:DNR458753 DXL458753:DXN458753 EHH458753:EHJ458753 ERD458753:ERF458753 FAZ458753:FBB458753 FKV458753:FKX458753 FUR458753:FUT458753 GEN458753:GEP458753 GOJ458753:GOL458753 GYF458753:GYH458753 HIB458753:HID458753 HRX458753:HRZ458753 IBT458753:IBV458753 ILP458753:ILR458753 IVL458753:IVN458753 JFH458753:JFJ458753 JPD458753:JPF458753 JYZ458753:JZB458753 KIV458753:KIX458753 KSR458753:KST458753 LCN458753:LCP458753 LMJ458753:LML458753 LWF458753:LWH458753 MGB458753:MGD458753 MPX458753:MPZ458753 MZT458753:MZV458753 NJP458753:NJR458753 NTL458753:NTN458753 ODH458753:ODJ458753 OND458753:ONF458753 OWZ458753:OXB458753 PGV458753:PGX458753 PQR458753:PQT458753 QAN458753:QAP458753 QKJ458753:QKL458753 QUF458753:QUH458753 REB458753:RED458753 RNX458753:RNZ458753 RXT458753:RXV458753 SHP458753:SHR458753 SRL458753:SRN458753 TBH458753:TBJ458753 TLD458753:TLF458753 TUZ458753:TVB458753 UEV458753:UEX458753 UOR458753:UOT458753 UYN458753:UYP458753 VIJ458753:VIL458753 VSF458753:VSH458753 WCB458753:WCD458753 WLX458753:WLZ458753 WVT458753:WVV458753 L524289:N524289 JH524289:JJ524289 TD524289:TF524289 ACZ524289:ADB524289 AMV524289:AMX524289 AWR524289:AWT524289 BGN524289:BGP524289 BQJ524289:BQL524289 CAF524289:CAH524289 CKB524289:CKD524289 CTX524289:CTZ524289 DDT524289:DDV524289 DNP524289:DNR524289 DXL524289:DXN524289 EHH524289:EHJ524289 ERD524289:ERF524289 FAZ524289:FBB524289 FKV524289:FKX524289 FUR524289:FUT524289 GEN524289:GEP524289 GOJ524289:GOL524289 GYF524289:GYH524289 HIB524289:HID524289 HRX524289:HRZ524289 IBT524289:IBV524289 ILP524289:ILR524289 IVL524289:IVN524289 JFH524289:JFJ524289 JPD524289:JPF524289 JYZ524289:JZB524289 KIV524289:KIX524289 KSR524289:KST524289 LCN524289:LCP524289 LMJ524289:LML524289 LWF524289:LWH524289 MGB524289:MGD524289 MPX524289:MPZ524289 MZT524289:MZV524289 NJP524289:NJR524289 NTL524289:NTN524289 ODH524289:ODJ524289 OND524289:ONF524289 OWZ524289:OXB524289 PGV524289:PGX524289 PQR524289:PQT524289 QAN524289:QAP524289 QKJ524289:QKL524289 QUF524289:QUH524289 REB524289:RED524289 RNX524289:RNZ524289 RXT524289:RXV524289 SHP524289:SHR524289 SRL524289:SRN524289 TBH524289:TBJ524289 TLD524289:TLF524289 TUZ524289:TVB524289 UEV524289:UEX524289 UOR524289:UOT524289 UYN524289:UYP524289 VIJ524289:VIL524289 VSF524289:VSH524289 WCB524289:WCD524289 WLX524289:WLZ524289 WVT524289:WVV524289 L589825:N589825 JH589825:JJ589825 TD589825:TF589825 ACZ589825:ADB589825 AMV589825:AMX589825 AWR589825:AWT589825 BGN589825:BGP589825 BQJ589825:BQL589825 CAF589825:CAH589825 CKB589825:CKD589825 CTX589825:CTZ589825 DDT589825:DDV589825 DNP589825:DNR589825 DXL589825:DXN589825 EHH589825:EHJ589825 ERD589825:ERF589825 FAZ589825:FBB589825 FKV589825:FKX589825 FUR589825:FUT589825 GEN589825:GEP589825 GOJ589825:GOL589825 GYF589825:GYH589825 HIB589825:HID589825 HRX589825:HRZ589825 IBT589825:IBV589825 ILP589825:ILR589825 IVL589825:IVN589825 JFH589825:JFJ589825 JPD589825:JPF589825 JYZ589825:JZB589825 KIV589825:KIX589825 KSR589825:KST589825 LCN589825:LCP589825 LMJ589825:LML589825 LWF589825:LWH589825 MGB589825:MGD589825 MPX589825:MPZ589825 MZT589825:MZV589825 NJP589825:NJR589825 NTL589825:NTN589825 ODH589825:ODJ589825 OND589825:ONF589825 OWZ589825:OXB589825 PGV589825:PGX589825 PQR589825:PQT589825 QAN589825:QAP589825 QKJ589825:QKL589825 QUF589825:QUH589825 REB589825:RED589825 RNX589825:RNZ589825 RXT589825:RXV589825 SHP589825:SHR589825 SRL589825:SRN589825 TBH589825:TBJ589825 TLD589825:TLF589825 TUZ589825:TVB589825 UEV589825:UEX589825 UOR589825:UOT589825 UYN589825:UYP589825 VIJ589825:VIL589825 VSF589825:VSH589825 WCB589825:WCD589825 WLX589825:WLZ589825 WVT589825:WVV589825 L655361:N655361 JH655361:JJ655361 TD655361:TF655361 ACZ655361:ADB655361 AMV655361:AMX655361 AWR655361:AWT655361 BGN655361:BGP655361 BQJ655361:BQL655361 CAF655361:CAH655361 CKB655361:CKD655361 CTX655361:CTZ655361 DDT655361:DDV655361 DNP655361:DNR655361 DXL655361:DXN655361 EHH655361:EHJ655361 ERD655361:ERF655361 FAZ655361:FBB655361 FKV655361:FKX655361 FUR655361:FUT655361 GEN655361:GEP655361 GOJ655361:GOL655361 GYF655361:GYH655361 HIB655361:HID655361 HRX655361:HRZ655361 IBT655361:IBV655361 ILP655361:ILR655361 IVL655361:IVN655361 JFH655361:JFJ655361 JPD655361:JPF655361 JYZ655361:JZB655361 KIV655361:KIX655361 KSR655361:KST655361 LCN655361:LCP655361 LMJ655361:LML655361 LWF655361:LWH655361 MGB655361:MGD655361 MPX655361:MPZ655361 MZT655361:MZV655361 NJP655361:NJR655361 NTL655361:NTN655361 ODH655361:ODJ655361 OND655361:ONF655361 OWZ655361:OXB655361 PGV655361:PGX655361 PQR655361:PQT655361 QAN655361:QAP655361 QKJ655361:QKL655361 QUF655361:QUH655361 REB655361:RED655361 RNX655361:RNZ655361 RXT655361:RXV655361 SHP655361:SHR655361 SRL655361:SRN655361 TBH655361:TBJ655361 TLD655361:TLF655361 TUZ655361:TVB655361 UEV655361:UEX655361 UOR655361:UOT655361 UYN655361:UYP655361 VIJ655361:VIL655361 VSF655361:VSH655361 WCB655361:WCD655361 WLX655361:WLZ655361 WVT655361:WVV655361 L720897:N720897 JH720897:JJ720897 TD720897:TF720897 ACZ720897:ADB720897 AMV720897:AMX720897 AWR720897:AWT720897 BGN720897:BGP720897 BQJ720897:BQL720897 CAF720897:CAH720897 CKB720897:CKD720897 CTX720897:CTZ720897 DDT720897:DDV720897 DNP720897:DNR720897 DXL720897:DXN720897 EHH720897:EHJ720897 ERD720897:ERF720897 FAZ720897:FBB720897 FKV720897:FKX720897 FUR720897:FUT720897 GEN720897:GEP720897 GOJ720897:GOL720897 GYF720897:GYH720897 HIB720897:HID720897 HRX720897:HRZ720897 IBT720897:IBV720897 ILP720897:ILR720897 IVL720897:IVN720897 JFH720897:JFJ720897 JPD720897:JPF720897 JYZ720897:JZB720897 KIV720897:KIX720897 KSR720897:KST720897 LCN720897:LCP720897 LMJ720897:LML720897 LWF720897:LWH720897 MGB720897:MGD720897 MPX720897:MPZ720897 MZT720897:MZV720897 NJP720897:NJR720897 NTL720897:NTN720897 ODH720897:ODJ720897 OND720897:ONF720897 OWZ720897:OXB720897 PGV720897:PGX720897 PQR720897:PQT720897 QAN720897:QAP720897 QKJ720897:QKL720897 QUF720897:QUH720897 REB720897:RED720897 RNX720897:RNZ720897 RXT720897:RXV720897 SHP720897:SHR720897 SRL720897:SRN720897 TBH720897:TBJ720897 TLD720897:TLF720897 TUZ720897:TVB720897 UEV720897:UEX720897 UOR720897:UOT720897 UYN720897:UYP720897 VIJ720897:VIL720897 VSF720897:VSH720897 WCB720897:WCD720897 WLX720897:WLZ720897 WVT720897:WVV720897 L786433:N786433 JH786433:JJ786433 TD786433:TF786433 ACZ786433:ADB786433 AMV786433:AMX786433 AWR786433:AWT786433 BGN786433:BGP786433 BQJ786433:BQL786433 CAF786433:CAH786433 CKB786433:CKD786433 CTX786433:CTZ786433 DDT786433:DDV786433 DNP786433:DNR786433 DXL786433:DXN786433 EHH786433:EHJ786433 ERD786433:ERF786433 FAZ786433:FBB786433 FKV786433:FKX786433 FUR786433:FUT786433 GEN786433:GEP786433 GOJ786433:GOL786433 GYF786433:GYH786433 HIB786433:HID786433 HRX786433:HRZ786433 IBT786433:IBV786433 ILP786433:ILR786433 IVL786433:IVN786433 JFH786433:JFJ786433 JPD786433:JPF786433 JYZ786433:JZB786433 KIV786433:KIX786433 KSR786433:KST786433 LCN786433:LCP786433 LMJ786433:LML786433 LWF786433:LWH786433 MGB786433:MGD786433 MPX786433:MPZ786433 MZT786433:MZV786433 NJP786433:NJR786433 NTL786433:NTN786433 ODH786433:ODJ786433 OND786433:ONF786433 OWZ786433:OXB786433 PGV786433:PGX786433 PQR786433:PQT786433 QAN786433:QAP786433 QKJ786433:QKL786433 QUF786433:QUH786433 REB786433:RED786433 RNX786433:RNZ786433 RXT786433:RXV786433 SHP786433:SHR786433 SRL786433:SRN786433 TBH786433:TBJ786433 TLD786433:TLF786433 TUZ786433:TVB786433 UEV786433:UEX786433 UOR786433:UOT786433 UYN786433:UYP786433 VIJ786433:VIL786433 VSF786433:VSH786433 WCB786433:WCD786433 WLX786433:WLZ786433 WVT786433:WVV786433 L851969:N851969 JH851969:JJ851969 TD851969:TF851969 ACZ851969:ADB851969 AMV851969:AMX851969 AWR851969:AWT851969 BGN851969:BGP851969 BQJ851969:BQL851969 CAF851969:CAH851969 CKB851969:CKD851969 CTX851969:CTZ851969 DDT851969:DDV851969 DNP851969:DNR851969 DXL851969:DXN851969 EHH851969:EHJ851969 ERD851969:ERF851969 FAZ851969:FBB851969 FKV851969:FKX851969 FUR851969:FUT851969 GEN851969:GEP851969 GOJ851969:GOL851969 GYF851969:GYH851969 HIB851969:HID851969 HRX851969:HRZ851969 IBT851969:IBV851969 ILP851969:ILR851969 IVL851969:IVN851969 JFH851969:JFJ851969 JPD851969:JPF851969 JYZ851969:JZB851969 KIV851969:KIX851969 KSR851969:KST851969 LCN851969:LCP851969 LMJ851969:LML851969 LWF851969:LWH851969 MGB851969:MGD851969 MPX851969:MPZ851969 MZT851969:MZV851969 NJP851969:NJR851969 NTL851969:NTN851969 ODH851969:ODJ851969 OND851969:ONF851969 OWZ851969:OXB851969 PGV851969:PGX851969 PQR851969:PQT851969 QAN851969:QAP851969 QKJ851969:QKL851969 QUF851969:QUH851969 REB851969:RED851969 RNX851969:RNZ851969 RXT851969:RXV851969 SHP851969:SHR851969 SRL851969:SRN851969 TBH851969:TBJ851969 TLD851969:TLF851969 TUZ851969:TVB851969 UEV851969:UEX851969 UOR851969:UOT851969 UYN851969:UYP851969 VIJ851969:VIL851969 VSF851969:VSH851969 WCB851969:WCD851969 WLX851969:WLZ851969 WVT851969:WVV851969 L917505:N917505 JH917505:JJ917505 TD917505:TF917505 ACZ917505:ADB917505 AMV917505:AMX917505 AWR917505:AWT917505 BGN917505:BGP917505 BQJ917505:BQL917505 CAF917505:CAH917505 CKB917505:CKD917505 CTX917505:CTZ917505 DDT917505:DDV917505 DNP917505:DNR917505 DXL917505:DXN917505 EHH917505:EHJ917505 ERD917505:ERF917505 FAZ917505:FBB917505 FKV917505:FKX917505 FUR917505:FUT917505 GEN917505:GEP917505 GOJ917505:GOL917505 GYF917505:GYH917505 HIB917505:HID917505 HRX917505:HRZ917505 IBT917505:IBV917505 ILP917505:ILR917505 IVL917505:IVN917505 JFH917505:JFJ917505 JPD917505:JPF917505 JYZ917505:JZB917505 KIV917505:KIX917505 KSR917505:KST917505 LCN917505:LCP917505 LMJ917505:LML917505 LWF917505:LWH917505 MGB917505:MGD917505 MPX917505:MPZ917505 MZT917505:MZV917505 NJP917505:NJR917505 NTL917505:NTN917505 ODH917505:ODJ917505 OND917505:ONF917505 OWZ917505:OXB917505 PGV917505:PGX917505 PQR917505:PQT917505 QAN917505:QAP917505 QKJ917505:QKL917505 QUF917505:QUH917505 REB917505:RED917505 RNX917505:RNZ917505 RXT917505:RXV917505 SHP917505:SHR917505 SRL917505:SRN917505 TBH917505:TBJ917505 TLD917505:TLF917505 TUZ917505:TVB917505 UEV917505:UEX917505 UOR917505:UOT917505 UYN917505:UYP917505 VIJ917505:VIL917505 VSF917505:VSH917505 WCB917505:WCD917505 WLX917505:WLZ917505 WVT917505:WVV917505 L983041:N983041 JH983041:JJ983041 TD983041:TF983041 ACZ983041:ADB983041 AMV983041:AMX983041 AWR983041:AWT983041 BGN983041:BGP983041 BQJ983041:BQL983041 CAF983041:CAH983041 CKB983041:CKD983041 CTX983041:CTZ983041 DDT983041:DDV983041 DNP983041:DNR983041 DXL983041:DXN983041 EHH983041:EHJ983041 ERD983041:ERF983041 FAZ983041:FBB983041 FKV983041:FKX983041 FUR983041:FUT983041 GEN983041:GEP983041 GOJ983041:GOL983041 GYF983041:GYH983041 HIB983041:HID983041 HRX983041:HRZ983041 IBT983041:IBV983041 ILP983041:ILR983041 IVL983041:IVN983041 JFH983041:JFJ983041 JPD983041:JPF983041 JYZ983041:JZB983041 KIV983041:KIX983041 KSR983041:KST983041 LCN983041:LCP983041 LMJ983041:LML983041 LWF983041:LWH983041 MGB983041:MGD983041 MPX983041:MPZ983041 MZT983041:MZV983041 NJP983041:NJR983041 NTL983041:NTN983041 ODH983041:ODJ983041 OND983041:ONF983041 OWZ983041:OXB983041 PGV983041:PGX983041 PQR983041:PQT983041 QAN983041:QAP983041 QKJ983041:QKL983041 QUF983041:QUH983041 REB983041:RED983041 RNX983041:RNZ983041 RXT983041:RXV983041 SHP983041:SHR983041 SRL983041:SRN983041 TBH983041:TBJ983041 TLD983041:TLF983041 TUZ983041:TVB983041 UEV983041:UEX983041 UOR983041:UOT983041 UYN983041:UYP983041 VIJ983041:VIL983041 VSF983041:VSH983041 WCB983041:WCD983041 WLX983041:WLZ983041 WVT983041:WVV983041">
      <formula1>$P$92:$P$104</formula1>
    </dataValidation>
    <dataValidation type="list" showInputMessage="1" showErrorMessage="1" sqref="L3:S3 JH3:JO3 TD3:TK3 ACZ3:ADG3 AMV3:ANC3 AWR3:AWY3 BGN3:BGU3 BQJ3:BQQ3 CAF3:CAM3 CKB3:CKI3 CTX3:CUE3 DDT3:DEA3 DNP3:DNW3 DXL3:DXS3 EHH3:EHO3 ERD3:ERK3 FAZ3:FBG3 FKV3:FLC3 FUR3:FUY3 GEN3:GEU3 GOJ3:GOQ3 GYF3:GYM3 HIB3:HII3 HRX3:HSE3 IBT3:ICA3 ILP3:ILW3 IVL3:IVS3 JFH3:JFO3 JPD3:JPK3 JYZ3:JZG3 KIV3:KJC3 KSR3:KSY3 LCN3:LCU3 LMJ3:LMQ3 LWF3:LWM3 MGB3:MGI3 MPX3:MQE3 MZT3:NAA3 NJP3:NJW3 NTL3:NTS3 ODH3:ODO3 OND3:ONK3 OWZ3:OXG3 PGV3:PHC3 PQR3:PQY3 QAN3:QAU3 QKJ3:QKQ3 QUF3:QUM3 REB3:REI3 RNX3:ROE3 RXT3:RYA3 SHP3:SHW3 SRL3:SRS3 TBH3:TBO3 TLD3:TLK3 TUZ3:TVG3 UEV3:UFC3 UOR3:UOY3 UYN3:UYU3 VIJ3:VIQ3 VSF3:VSM3 WCB3:WCI3 WLX3:WME3 WVT3:WWA3 L65539:S65539 JH65539:JO65539 TD65539:TK65539 ACZ65539:ADG65539 AMV65539:ANC65539 AWR65539:AWY65539 BGN65539:BGU65539 BQJ65539:BQQ65539 CAF65539:CAM65539 CKB65539:CKI65539 CTX65539:CUE65539 DDT65539:DEA65539 DNP65539:DNW65539 DXL65539:DXS65539 EHH65539:EHO65539 ERD65539:ERK65539 FAZ65539:FBG65539 FKV65539:FLC65539 FUR65539:FUY65539 GEN65539:GEU65539 GOJ65539:GOQ65539 GYF65539:GYM65539 HIB65539:HII65539 HRX65539:HSE65539 IBT65539:ICA65539 ILP65539:ILW65539 IVL65539:IVS65539 JFH65539:JFO65539 JPD65539:JPK65539 JYZ65539:JZG65539 KIV65539:KJC65539 KSR65539:KSY65539 LCN65539:LCU65539 LMJ65539:LMQ65539 LWF65539:LWM65539 MGB65539:MGI65539 MPX65539:MQE65539 MZT65539:NAA65539 NJP65539:NJW65539 NTL65539:NTS65539 ODH65539:ODO65539 OND65539:ONK65539 OWZ65539:OXG65539 PGV65539:PHC65539 PQR65539:PQY65539 QAN65539:QAU65539 QKJ65539:QKQ65539 QUF65539:QUM65539 REB65539:REI65539 RNX65539:ROE65539 RXT65539:RYA65539 SHP65539:SHW65539 SRL65539:SRS65539 TBH65539:TBO65539 TLD65539:TLK65539 TUZ65539:TVG65539 UEV65539:UFC65539 UOR65539:UOY65539 UYN65539:UYU65539 VIJ65539:VIQ65539 VSF65539:VSM65539 WCB65539:WCI65539 WLX65539:WME65539 WVT65539:WWA65539 L131075:S131075 JH131075:JO131075 TD131075:TK131075 ACZ131075:ADG131075 AMV131075:ANC131075 AWR131075:AWY131075 BGN131075:BGU131075 BQJ131075:BQQ131075 CAF131075:CAM131075 CKB131075:CKI131075 CTX131075:CUE131075 DDT131075:DEA131075 DNP131075:DNW131075 DXL131075:DXS131075 EHH131075:EHO131075 ERD131075:ERK131075 FAZ131075:FBG131075 FKV131075:FLC131075 FUR131075:FUY131075 GEN131075:GEU131075 GOJ131075:GOQ131075 GYF131075:GYM131075 HIB131075:HII131075 HRX131075:HSE131075 IBT131075:ICA131075 ILP131075:ILW131075 IVL131075:IVS131075 JFH131075:JFO131075 JPD131075:JPK131075 JYZ131075:JZG131075 KIV131075:KJC131075 KSR131075:KSY131075 LCN131075:LCU131075 LMJ131075:LMQ131075 LWF131075:LWM131075 MGB131075:MGI131075 MPX131075:MQE131075 MZT131075:NAA131075 NJP131075:NJW131075 NTL131075:NTS131075 ODH131075:ODO131075 OND131075:ONK131075 OWZ131075:OXG131075 PGV131075:PHC131075 PQR131075:PQY131075 QAN131075:QAU131075 QKJ131075:QKQ131075 QUF131075:QUM131075 REB131075:REI131075 RNX131075:ROE131075 RXT131075:RYA131075 SHP131075:SHW131075 SRL131075:SRS131075 TBH131075:TBO131075 TLD131075:TLK131075 TUZ131075:TVG131075 UEV131075:UFC131075 UOR131075:UOY131075 UYN131075:UYU131075 VIJ131075:VIQ131075 VSF131075:VSM131075 WCB131075:WCI131075 WLX131075:WME131075 WVT131075:WWA131075 L196611:S196611 JH196611:JO196611 TD196611:TK196611 ACZ196611:ADG196611 AMV196611:ANC196611 AWR196611:AWY196611 BGN196611:BGU196611 BQJ196611:BQQ196611 CAF196611:CAM196611 CKB196611:CKI196611 CTX196611:CUE196611 DDT196611:DEA196611 DNP196611:DNW196611 DXL196611:DXS196611 EHH196611:EHO196611 ERD196611:ERK196611 FAZ196611:FBG196611 FKV196611:FLC196611 FUR196611:FUY196611 GEN196611:GEU196611 GOJ196611:GOQ196611 GYF196611:GYM196611 HIB196611:HII196611 HRX196611:HSE196611 IBT196611:ICA196611 ILP196611:ILW196611 IVL196611:IVS196611 JFH196611:JFO196611 JPD196611:JPK196611 JYZ196611:JZG196611 KIV196611:KJC196611 KSR196611:KSY196611 LCN196611:LCU196611 LMJ196611:LMQ196611 LWF196611:LWM196611 MGB196611:MGI196611 MPX196611:MQE196611 MZT196611:NAA196611 NJP196611:NJW196611 NTL196611:NTS196611 ODH196611:ODO196611 OND196611:ONK196611 OWZ196611:OXG196611 PGV196611:PHC196611 PQR196611:PQY196611 QAN196611:QAU196611 QKJ196611:QKQ196611 QUF196611:QUM196611 REB196611:REI196611 RNX196611:ROE196611 RXT196611:RYA196611 SHP196611:SHW196611 SRL196611:SRS196611 TBH196611:TBO196611 TLD196611:TLK196611 TUZ196611:TVG196611 UEV196611:UFC196611 UOR196611:UOY196611 UYN196611:UYU196611 VIJ196611:VIQ196611 VSF196611:VSM196611 WCB196611:WCI196611 WLX196611:WME196611 WVT196611:WWA196611 L262147:S262147 JH262147:JO262147 TD262147:TK262147 ACZ262147:ADG262147 AMV262147:ANC262147 AWR262147:AWY262147 BGN262147:BGU262147 BQJ262147:BQQ262147 CAF262147:CAM262147 CKB262147:CKI262147 CTX262147:CUE262147 DDT262147:DEA262147 DNP262147:DNW262147 DXL262147:DXS262147 EHH262147:EHO262147 ERD262147:ERK262147 FAZ262147:FBG262147 FKV262147:FLC262147 FUR262147:FUY262147 GEN262147:GEU262147 GOJ262147:GOQ262147 GYF262147:GYM262147 HIB262147:HII262147 HRX262147:HSE262147 IBT262147:ICA262147 ILP262147:ILW262147 IVL262147:IVS262147 JFH262147:JFO262147 JPD262147:JPK262147 JYZ262147:JZG262147 KIV262147:KJC262147 KSR262147:KSY262147 LCN262147:LCU262147 LMJ262147:LMQ262147 LWF262147:LWM262147 MGB262147:MGI262147 MPX262147:MQE262147 MZT262147:NAA262147 NJP262147:NJW262147 NTL262147:NTS262147 ODH262147:ODO262147 OND262147:ONK262147 OWZ262147:OXG262147 PGV262147:PHC262147 PQR262147:PQY262147 QAN262147:QAU262147 QKJ262147:QKQ262147 QUF262147:QUM262147 REB262147:REI262147 RNX262147:ROE262147 RXT262147:RYA262147 SHP262147:SHW262147 SRL262147:SRS262147 TBH262147:TBO262147 TLD262147:TLK262147 TUZ262147:TVG262147 UEV262147:UFC262147 UOR262147:UOY262147 UYN262147:UYU262147 VIJ262147:VIQ262147 VSF262147:VSM262147 WCB262147:WCI262147 WLX262147:WME262147 WVT262147:WWA262147 L327683:S327683 JH327683:JO327683 TD327683:TK327683 ACZ327683:ADG327683 AMV327683:ANC327683 AWR327683:AWY327683 BGN327683:BGU327683 BQJ327683:BQQ327683 CAF327683:CAM327683 CKB327683:CKI327683 CTX327683:CUE327683 DDT327683:DEA327683 DNP327683:DNW327683 DXL327683:DXS327683 EHH327683:EHO327683 ERD327683:ERK327683 FAZ327683:FBG327683 FKV327683:FLC327683 FUR327683:FUY327683 GEN327683:GEU327683 GOJ327683:GOQ327683 GYF327683:GYM327683 HIB327683:HII327683 HRX327683:HSE327683 IBT327683:ICA327683 ILP327683:ILW327683 IVL327683:IVS327683 JFH327683:JFO327683 JPD327683:JPK327683 JYZ327683:JZG327683 KIV327683:KJC327683 KSR327683:KSY327683 LCN327683:LCU327683 LMJ327683:LMQ327683 LWF327683:LWM327683 MGB327683:MGI327683 MPX327683:MQE327683 MZT327683:NAA327683 NJP327683:NJW327683 NTL327683:NTS327683 ODH327683:ODO327683 OND327683:ONK327683 OWZ327683:OXG327683 PGV327683:PHC327683 PQR327683:PQY327683 QAN327683:QAU327683 QKJ327683:QKQ327683 QUF327683:QUM327683 REB327683:REI327683 RNX327683:ROE327683 RXT327683:RYA327683 SHP327683:SHW327683 SRL327683:SRS327683 TBH327683:TBO327683 TLD327683:TLK327683 TUZ327683:TVG327683 UEV327683:UFC327683 UOR327683:UOY327683 UYN327683:UYU327683 VIJ327683:VIQ327683 VSF327683:VSM327683 WCB327683:WCI327683 WLX327683:WME327683 WVT327683:WWA327683 L393219:S393219 JH393219:JO393219 TD393219:TK393219 ACZ393219:ADG393219 AMV393219:ANC393219 AWR393219:AWY393219 BGN393219:BGU393219 BQJ393219:BQQ393219 CAF393219:CAM393219 CKB393219:CKI393219 CTX393219:CUE393219 DDT393219:DEA393219 DNP393219:DNW393219 DXL393219:DXS393219 EHH393219:EHO393219 ERD393219:ERK393219 FAZ393219:FBG393219 FKV393219:FLC393219 FUR393219:FUY393219 GEN393219:GEU393219 GOJ393219:GOQ393219 GYF393219:GYM393219 HIB393219:HII393219 HRX393219:HSE393219 IBT393219:ICA393219 ILP393219:ILW393219 IVL393219:IVS393219 JFH393219:JFO393219 JPD393219:JPK393219 JYZ393219:JZG393219 KIV393219:KJC393219 KSR393219:KSY393219 LCN393219:LCU393219 LMJ393219:LMQ393219 LWF393219:LWM393219 MGB393219:MGI393219 MPX393219:MQE393219 MZT393219:NAA393219 NJP393219:NJW393219 NTL393219:NTS393219 ODH393219:ODO393219 OND393219:ONK393219 OWZ393219:OXG393219 PGV393219:PHC393219 PQR393219:PQY393219 QAN393219:QAU393219 QKJ393219:QKQ393219 QUF393219:QUM393219 REB393219:REI393219 RNX393219:ROE393219 RXT393219:RYA393219 SHP393219:SHW393219 SRL393219:SRS393219 TBH393219:TBO393219 TLD393219:TLK393219 TUZ393219:TVG393219 UEV393219:UFC393219 UOR393219:UOY393219 UYN393219:UYU393219 VIJ393219:VIQ393219 VSF393219:VSM393219 WCB393219:WCI393219 WLX393219:WME393219 WVT393219:WWA393219 L458755:S458755 JH458755:JO458755 TD458755:TK458755 ACZ458755:ADG458755 AMV458755:ANC458755 AWR458755:AWY458755 BGN458755:BGU458755 BQJ458755:BQQ458755 CAF458755:CAM458755 CKB458755:CKI458755 CTX458755:CUE458755 DDT458755:DEA458755 DNP458755:DNW458755 DXL458755:DXS458755 EHH458755:EHO458755 ERD458755:ERK458755 FAZ458755:FBG458755 FKV458755:FLC458755 FUR458755:FUY458755 GEN458755:GEU458755 GOJ458755:GOQ458755 GYF458755:GYM458755 HIB458755:HII458755 HRX458755:HSE458755 IBT458755:ICA458755 ILP458755:ILW458755 IVL458755:IVS458755 JFH458755:JFO458755 JPD458755:JPK458755 JYZ458755:JZG458755 KIV458755:KJC458755 KSR458755:KSY458755 LCN458755:LCU458755 LMJ458755:LMQ458755 LWF458755:LWM458755 MGB458755:MGI458755 MPX458755:MQE458755 MZT458755:NAA458755 NJP458755:NJW458755 NTL458755:NTS458755 ODH458755:ODO458755 OND458755:ONK458755 OWZ458755:OXG458755 PGV458755:PHC458755 PQR458755:PQY458755 QAN458755:QAU458755 QKJ458755:QKQ458755 QUF458755:QUM458755 REB458755:REI458755 RNX458755:ROE458755 RXT458755:RYA458755 SHP458755:SHW458755 SRL458755:SRS458755 TBH458755:TBO458755 TLD458755:TLK458755 TUZ458755:TVG458755 UEV458755:UFC458755 UOR458755:UOY458755 UYN458755:UYU458755 VIJ458755:VIQ458755 VSF458755:VSM458755 WCB458755:WCI458755 WLX458755:WME458755 WVT458755:WWA458755 L524291:S524291 JH524291:JO524291 TD524291:TK524291 ACZ524291:ADG524291 AMV524291:ANC524291 AWR524291:AWY524291 BGN524291:BGU524291 BQJ524291:BQQ524291 CAF524291:CAM524291 CKB524291:CKI524291 CTX524291:CUE524291 DDT524291:DEA524291 DNP524291:DNW524291 DXL524291:DXS524291 EHH524291:EHO524291 ERD524291:ERK524291 FAZ524291:FBG524291 FKV524291:FLC524291 FUR524291:FUY524291 GEN524291:GEU524291 GOJ524291:GOQ524291 GYF524291:GYM524291 HIB524291:HII524291 HRX524291:HSE524291 IBT524291:ICA524291 ILP524291:ILW524291 IVL524291:IVS524291 JFH524291:JFO524291 JPD524291:JPK524291 JYZ524291:JZG524291 KIV524291:KJC524291 KSR524291:KSY524291 LCN524291:LCU524291 LMJ524291:LMQ524291 LWF524291:LWM524291 MGB524291:MGI524291 MPX524291:MQE524291 MZT524291:NAA524291 NJP524291:NJW524291 NTL524291:NTS524291 ODH524291:ODO524291 OND524291:ONK524291 OWZ524291:OXG524291 PGV524291:PHC524291 PQR524291:PQY524291 QAN524291:QAU524291 QKJ524291:QKQ524291 QUF524291:QUM524291 REB524291:REI524291 RNX524291:ROE524291 RXT524291:RYA524291 SHP524291:SHW524291 SRL524291:SRS524291 TBH524291:TBO524291 TLD524291:TLK524291 TUZ524291:TVG524291 UEV524291:UFC524291 UOR524291:UOY524291 UYN524291:UYU524291 VIJ524291:VIQ524291 VSF524291:VSM524291 WCB524291:WCI524291 WLX524291:WME524291 WVT524291:WWA524291 L589827:S589827 JH589827:JO589827 TD589827:TK589827 ACZ589827:ADG589827 AMV589827:ANC589827 AWR589827:AWY589827 BGN589827:BGU589827 BQJ589827:BQQ589827 CAF589827:CAM589827 CKB589827:CKI589827 CTX589827:CUE589827 DDT589827:DEA589827 DNP589827:DNW589827 DXL589827:DXS589827 EHH589827:EHO589827 ERD589827:ERK589827 FAZ589827:FBG589827 FKV589827:FLC589827 FUR589827:FUY589827 GEN589827:GEU589827 GOJ589827:GOQ589827 GYF589827:GYM589827 HIB589827:HII589827 HRX589827:HSE589827 IBT589827:ICA589827 ILP589827:ILW589827 IVL589827:IVS589827 JFH589827:JFO589827 JPD589827:JPK589827 JYZ589827:JZG589827 KIV589827:KJC589827 KSR589827:KSY589827 LCN589827:LCU589827 LMJ589827:LMQ589827 LWF589827:LWM589827 MGB589827:MGI589827 MPX589827:MQE589827 MZT589827:NAA589827 NJP589827:NJW589827 NTL589827:NTS589827 ODH589827:ODO589827 OND589827:ONK589827 OWZ589827:OXG589827 PGV589827:PHC589827 PQR589827:PQY589827 QAN589827:QAU589827 QKJ589827:QKQ589827 QUF589827:QUM589827 REB589827:REI589827 RNX589827:ROE589827 RXT589827:RYA589827 SHP589827:SHW589827 SRL589827:SRS589827 TBH589827:TBO589827 TLD589827:TLK589827 TUZ589827:TVG589827 UEV589827:UFC589827 UOR589827:UOY589827 UYN589827:UYU589827 VIJ589827:VIQ589827 VSF589827:VSM589827 WCB589827:WCI589827 WLX589827:WME589827 WVT589827:WWA589827 L655363:S655363 JH655363:JO655363 TD655363:TK655363 ACZ655363:ADG655363 AMV655363:ANC655363 AWR655363:AWY655363 BGN655363:BGU655363 BQJ655363:BQQ655363 CAF655363:CAM655363 CKB655363:CKI655363 CTX655363:CUE655363 DDT655363:DEA655363 DNP655363:DNW655363 DXL655363:DXS655363 EHH655363:EHO655363 ERD655363:ERK655363 FAZ655363:FBG655363 FKV655363:FLC655363 FUR655363:FUY655363 GEN655363:GEU655363 GOJ655363:GOQ655363 GYF655363:GYM655363 HIB655363:HII655363 HRX655363:HSE655363 IBT655363:ICA655363 ILP655363:ILW655363 IVL655363:IVS655363 JFH655363:JFO655363 JPD655363:JPK655363 JYZ655363:JZG655363 KIV655363:KJC655363 KSR655363:KSY655363 LCN655363:LCU655363 LMJ655363:LMQ655363 LWF655363:LWM655363 MGB655363:MGI655363 MPX655363:MQE655363 MZT655363:NAA655363 NJP655363:NJW655363 NTL655363:NTS655363 ODH655363:ODO655363 OND655363:ONK655363 OWZ655363:OXG655363 PGV655363:PHC655363 PQR655363:PQY655363 QAN655363:QAU655363 QKJ655363:QKQ655363 QUF655363:QUM655363 REB655363:REI655363 RNX655363:ROE655363 RXT655363:RYA655363 SHP655363:SHW655363 SRL655363:SRS655363 TBH655363:TBO655363 TLD655363:TLK655363 TUZ655363:TVG655363 UEV655363:UFC655363 UOR655363:UOY655363 UYN655363:UYU655363 VIJ655363:VIQ655363 VSF655363:VSM655363 WCB655363:WCI655363 WLX655363:WME655363 WVT655363:WWA655363 L720899:S720899 JH720899:JO720899 TD720899:TK720899 ACZ720899:ADG720899 AMV720899:ANC720899 AWR720899:AWY720899 BGN720899:BGU720899 BQJ720899:BQQ720899 CAF720899:CAM720899 CKB720899:CKI720899 CTX720899:CUE720899 DDT720899:DEA720899 DNP720899:DNW720899 DXL720899:DXS720899 EHH720899:EHO720899 ERD720899:ERK720899 FAZ720899:FBG720899 FKV720899:FLC720899 FUR720899:FUY720899 GEN720899:GEU720899 GOJ720899:GOQ720899 GYF720899:GYM720899 HIB720899:HII720899 HRX720899:HSE720899 IBT720899:ICA720899 ILP720899:ILW720899 IVL720899:IVS720899 JFH720899:JFO720899 JPD720899:JPK720899 JYZ720899:JZG720899 KIV720899:KJC720899 KSR720899:KSY720899 LCN720899:LCU720899 LMJ720899:LMQ720899 LWF720899:LWM720899 MGB720899:MGI720899 MPX720899:MQE720899 MZT720899:NAA720899 NJP720899:NJW720899 NTL720899:NTS720899 ODH720899:ODO720899 OND720899:ONK720899 OWZ720899:OXG720899 PGV720899:PHC720899 PQR720899:PQY720899 QAN720899:QAU720899 QKJ720899:QKQ720899 QUF720899:QUM720899 REB720899:REI720899 RNX720899:ROE720899 RXT720899:RYA720899 SHP720899:SHW720899 SRL720899:SRS720899 TBH720899:TBO720899 TLD720899:TLK720899 TUZ720899:TVG720899 UEV720899:UFC720899 UOR720899:UOY720899 UYN720899:UYU720899 VIJ720899:VIQ720899 VSF720899:VSM720899 WCB720899:WCI720899 WLX720899:WME720899 WVT720899:WWA720899 L786435:S786435 JH786435:JO786435 TD786435:TK786435 ACZ786435:ADG786435 AMV786435:ANC786435 AWR786435:AWY786435 BGN786435:BGU786435 BQJ786435:BQQ786435 CAF786435:CAM786435 CKB786435:CKI786435 CTX786435:CUE786435 DDT786435:DEA786435 DNP786435:DNW786435 DXL786435:DXS786435 EHH786435:EHO786435 ERD786435:ERK786435 FAZ786435:FBG786435 FKV786435:FLC786435 FUR786435:FUY786435 GEN786435:GEU786435 GOJ786435:GOQ786435 GYF786435:GYM786435 HIB786435:HII786435 HRX786435:HSE786435 IBT786435:ICA786435 ILP786435:ILW786435 IVL786435:IVS786435 JFH786435:JFO786435 JPD786435:JPK786435 JYZ786435:JZG786435 KIV786435:KJC786435 KSR786435:KSY786435 LCN786435:LCU786435 LMJ786435:LMQ786435 LWF786435:LWM786435 MGB786435:MGI786435 MPX786435:MQE786435 MZT786435:NAA786435 NJP786435:NJW786435 NTL786435:NTS786435 ODH786435:ODO786435 OND786435:ONK786435 OWZ786435:OXG786435 PGV786435:PHC786435 PQR786435:PQY786435 QAN786435:QAU786435 QKJ786435:QKQ786435 QUF786435:QUM786435 REB786435:REI786435 RNX786435:ROE786435 RXT786435:RYA786435 SHP786435:SHW786435 SRL786435:SRS786435 TBH786435:TBO786435 TLD786435:TLK786435 TUZ786435:TVG786435 UEV786435:UFC786435 UOR786435:UOY786435 UYN786435:UYU786435 VIJ786435:VIQ786435 VSF786435:VSM786435 WCB786435:WCI786435 WLX786435:WME786435 WVT786435:WWA786435 L851971:S851971 JH851971:JO851971 TD851971:TK851971 ACZ851971:ADG851971 AMV851971:ANC851971 AWR851971:AWY851971 BGN851971:BGU851971 BQJ851971:BQQ851971 CAF851971:CAM851971 CKB851971:CKI851971 CTX851971:CUE851971 DDT851971:DEA851971 DNP851971:DNW851971 DXL851971:DXS851971 EHH851971:EHO851971 ERD851971:ERK851971 FAZ851971:FBG851971 FKV851971:FLC851971 FUR851971:FUY851971 GEN851971:GEU851971 GOJ851971:GOQ851971 GYF851971:GYM851971 HIB851971:HII851971 HRX851971:HSE851971 IBT851971:ICA851971 ILP851971:ILW851971 IVL851971:IVS851971 JFH851971:JFO851971 JPD851971:JPK851971 JYZ851971:JZG851971 KIV851971:KJC851971 KSR851971:KSY851971 LCN851971:LCU851971 LMJ851971:LMQ851971 LWF851971:LWM851971 MGB851971:MGI851971 MPX851971:MQE851971 MZT851971:NAA851971 NJP851971:NJW851971 NTL851971:NTS851971 ODH851971:ODO851971 OND851971:ONK851971 OWZ851971:OXG851971 PGV851971:PHC851971 PQR851971:PQY851971 QAN851971:QAU851971 QKJ851971:QKQ851971 QUF851971:QUM851971 REB851971:REI851971 RNX851971:ROE851971 RXT851971:RYA851971 SHP851971:SHW851971 SRL851971:SRS851971 TBH851971:TBO851971 TLD851971:TLK851971 TUZ851971:TVG851971 UEV851971:UFC851971 UOR851971:UOY851971 UYN851971:UYU851971 VIJ851971:VIQ851971 VSF851971:VSM851971 WCB851971:WCI851971 WLX851971:WME851971 WVT851971:WWA851971 L917507:S917507 JH917507:JO917507 TD917507:TK917507 ACZ917507:ADG917507 AMV917507:ANC917507 AWR917507:AWY917507 BGN917507:BGU917507 BQJ917507:BQQ917507 CAF917507:CAM917507 CKB917507:CKI917507 CTX917507:CUE917507 DDT917507:DEA917507 DNP917507:DNW917507 DXL917507:DXS917507 EHH917507:EHO917507 ERD917507:ERK917507 FAZ917507:FBG917507 FKV917507:FLC917507 FUR917507:FUY917507 GEN917507:GEU917507 GOJ917507:GOQ917507 GYF917507:GYM917507 HIB917507:HII917507 HRX917507:HSE917507 IBT917507:ICA917507 ILP917507:ILW917507 IVL917507:IVS917507 JFH917507:JFO917507 JPD917507:JPK917507 JYZ917507:JZG917507 KIV917507:KJC917507 KSR917507:KSY917507 LCN917507:LCU917507 LMJ917507:LMQ917507 LWF917507:LWM917507 MGB917507:MGI917507 MPX917507:MQE917507 MZT917507:NAA917507 NJP917507:NJW917507 NTL917507:NTS917507 ODH917507:ODO917507 OND917507:ONK917507 OWZ917507:OXG917507 PGV917507:PHC917507 PQR917507:PQY917507 QAN917507:QAU917507 QKJ917507:QKQ917507 QUF917507:QUM917507 REB917507:REI917507 RNX917507:ROE917507 RXT917507:RYA917507 SHP917507:SHW917507 SRL917507:SRS917507 TBH917507:TBO917507 TLD917507:TLK917507 TUZ917507:TVG917507 UEV917507:UFC917507 UOR917507:UOY917507 UYN917507:UYU917507 VIJ917507:VIQ917507 VSF917507:VSM917507 WCB917507:WCI917507 WLX917507:WME917507 WVT917507:WWA917507 L983043:S983043 JH983043:JO983043 TD983043:TK983043 ACZ983043:ADG983043 AMV983043:ANC983043 AWR983043:AWY983043 BGN983043:BGU983043 BQJ983043:BQQ983043 CAF983043:CAM983043 CKB983043:CKI983043 CTX983043:CUE983043 DDT983043:DEA983043 DNP983043:DNW983043 DXL983043:DXS983043 EHH983043:EHO983043 ERD983043:ERK983043 FAZ983043:FBG983043 FKV983043:FLC983043 FUR983043:FUY983043 GEN983043:GEU983043 GOJ983043:GOQ983043 GYF983043:GYM983043 HIB983043:HII983043 HRX983043:HSE983043 IBT983043:ICA983043 ILP983043:ILW983043 IVL983043:IVS983043 JFH983043:JFO983043 JPD983043:JPK983043 JYZ983043:JZG983043 KIV983043:KJC983043 KSR983043:KSY983043 LCN983043:LCU983043 LMJ983043:LMQ983043 LWF983043:LWM983043 MGB983043:MGI983043 MPX983043:MQE983043 MZT983043:NAA983043 NJP983043:NJW983043 NTL983043:NTS983043 ODH983043:ODO983043 OND983043:ONK983043 OWZ983043:OXG983043 PGV983043:PHC983043 PQR983043:PQY983043 QAN983043:QAU983043 QKJ983043:QKQ983043 QUF983043:QUM983043 REB983043:REI983043 RNX983043:ROE983043 RXT983043:RYA983043 SHP983043:SHW983043 SRL983043:SRS983043 TBH983043:TBO983043 TLD983043:TLK983043 TUZ983043:TVG983043 UEV983043:UFC983043 UOR983043:UOY983043 UYN983043:UYU983043 VIJ983043:VIQ983043 VSF983043:VSM983043 WCB983043:WCI983043 WLX983043:WME983043 WVT983043:WWA983043 B3:I3 IX3:JE3 ST3:TA3 ACP3:ACW3 AML3:AMS3 AWH3:AWO3 BGD3:BGK3 BPZ3:BQG3 BZV3:CAC3 CJR3:CJY3 CTN3:CTU3 DDJ3:DDQ3 DNF3:DNM3 DXB3:DXI3 EGX3:EHE3 EQT3:ERA3 FAP3:FAW3 FKL3:FKS3 FUH3:FUO3 GED3:GEK3 GNZ3:GOG3 GXV3:GYC3 HHR3:HHY3 HRN3:HRU3 IBJ3:IBQ3 ILF3:ILM3 IVB3:IVI3 JEX3:JFE3 JOT3:JPA3 JYP3:JYW3 KIL3:KIS3 KSH3:KSO3 LCD3:LCK3 LLZ3:LMG3 LVV3:LWC3 MFR3:MFY3 MPN3:MPU3 MZJ3:MZQ3 NJF3:NJM3 NTB3:NTI3 OCX3:ODE3 OMT3:ONA3 OWP3:OWW3 PGL3:PGS3 PQH3:PQO3 QAD3:QAK3 QJZ3:QKG3 QTV3:QUC3 RDR3:RDY3 RNN3:RNU3 RXJ3:RXQ3 SHF3:SHM3 SRB3:SRI3 TAX3:TBE3 TKT3:TLA3 TUP3:TUW3 UEL3:UES3 UOH3:UOO3 UYD3:UYK3 VHZ3:VIG3 VRV3:VSC3 WBR3:WBY3 WLN3:WLU3 WVJ3:WVQ3 B65539:I65539 IX65539:JE65539 ST65539:TA65539 ACP65539:ACW65539 AML65539:AMS65539 AWH65539:AWO65539 BGD65539:BGK65539 BPZ65539:BQG65539 BZV65539:CAC65539 CJR65539:CJY65539 CTN65539:CTU65539 DDJ65539:DDQ65539 DNF65539:DNM65539 DXB65539:DXI65539 EGX65539:EHE65539 EQT65539:ERA65539 FAP65539:FAW65539 FKL65539:FKS65539 FUH65539:FUO65539 GED65539:GEK65539 GNZ65539:GOG65539 GXV65539:GYC65539 HHR65539:HHY65539 HRN65539:HRU65539 IBJ65539:IBQ65539 ILF65539:ILM65539 IVB65539:IVI65539 JEX65539:JFE65539 JOT65539:JPA65539 JYP65539:JYW65539 KIL65539:KIS65539 KSH65539:KSO65539 LCD65539:LCK65539 LLZ65539:LMG65539 LVV65539:LWC65539 MFR65539:MFY65539 MPN65539:MPU65539 MZJ65539:MZQ65539 NJF65539:NJM65539 NTB65539:NTI65539 OCX65539:ODE65539 OMT65539:ONA65539 OWP65539:OWW65539 PGL65539:PGS65539 PQH65539:PQO65539 QAD65539:QAK65539 QJZ65539:QKG65539 QTV65539:QUC65539 RDR65539:RDY65539 RNN65539:RNU65539 RXJ65539:RXQ65539 SHF65539:SHM65539 SRB65539:SRI65539 TAX65539:TBE65539 TKT65539:TLA65539 TUP65539:TUW65539 UEL65539:UES65539 UOH65539:UOO65539 UYD65539:UYK65539 VHZ65539:VIG65539 VRV65539:VSC65539 WBR65539:WBY65539 WLN65539:WLU65539 WVJ65539:WVQ65539 B131075:I131075 IX131075:JE131075 ST131075:TA131075 ACP131075:ACW131075 AML131075:AMS131075 AWH131075:AWO131075 BGD131075:BGK131075 BPZ131075:BQG131075 BZV131075:CAC131075 CJR131075:CJY131075 CTN131075:CTU131075 DDJ131075:DDQ131075 DNF131075:DNM131075 DXB131075:DXI131075 EGX131075:EHE131075 EQT131075:ERA131075 FAP131075:FAW131075 FKL131075:FKS131075 FUH131075:FUO131075 GED131075:GEK131075 GNZ131075:GOG131075 GXV131075:GYC131075 HHR131075:HHY131075 HRN131075:HRU131075 IBJ131075:IBQ131075 ILF131075:ILM131075 IVB131075:IVI131075 JEX131075:JFE131075 JOT131075:JPA131075 JYP131075:JYW131075 KIL131075:KIS131075 KSH131075:KSO131075 LCD131075:LCK131075 LLZ131075:LMG131075 LVV131075:LWC131075 MFR131075:MFY131075 MPN131075:MPU131075 MZJ131075:MZQ131075 NJF131075:NJM131075 NTB131075:NTI131075 OCX131075:ODE131075 OMT131075:ONA131075 OWP131075:OWW131075 PGL131075:PGS131075 PQH131075:PQO131075 QAD131075:QAK131075 QJZ131075:QKG131075 QTV131075:QUC131075 RDR131075:RDY131075 RNN131075:RNU131075 RXJ131075:RXQ131075 SHF131075:SHM131075 SRB131075:SRI131075 TAX131075:TBE131075 TKT131075:TLA131075 TUP131075:TUW131075 UEL131075:UES131075 UOH131075:UOO131075 UYD131075:UYK131075 VHZ131075:VIG131075 VRV131075:VSC131075 WBR131075:WBY131075 WLN131075:WLU131075 WVJ131075:WVQ131075 B196611:I196611 IX196611:JE196611 ST196611:TA196611 ACP196611:ACW196611 AML196611:AMS196611 AWH196611:AWO196611 BGD196611:BGK196611 BPZ196611:BQG196611 BZV196611:CAC196611 CJR196611:CJY196611 CTN196611:CTU196611 DDJ196611:DDQ196611 DNF196611:DNM196611 DXB196611:DXI196611 EGX196611:EHE196611 EQT196611:ERA196611 FAP196611:FAW196611 FKL196611:FKS196611 FUH196611:FUO196611 GED196611:GEK196611 GNZ196611:GOG196611 GXV196611:GYC196611 HHR196611:HHY196611 HRN196611:HRU196611 IBJ196611:IBQ196611 ILF196611:ILM196611 IVB196611:IVI196611 JEX196611:JFE196611 JOT196611:JPA196611 JYP196611:JYW196611 KIL196611:KIS196611 KSH196611:KSO196611 LCD196611:LCK196611 LLZ196611:LMG196611 LVV196611:LWC196611 MFR196611:MFY196611 MPN196611:MPU196611 MZJ196611:MZQ196611 NJF196611:NJM196611 NTB196611:NTI196611 OCX196611:ODE196611 OMT196611:ONA196611 OWP196611:OWW196611 PGL196611:PGS196611 PQH196611:PQO196611 QAD196611:QAK196611 QJZ196611:QKG196611 QTV196611:QUC196611 RDR196611:RDY196611 RNN196611:RNU196611 RXJ196611:RXQ196611 SHF196611:SHM196611 SRB196611:SRI196611 TAX196611:TBE196611 TKT196611:TLA196611 TUP196611:TUW196611 UEL196611:UES196611 UOH196611:UOO196611 UYD196611:UYK196611 VHZ196611:VIG196611 VRV196611:VSC196611 WBR196611:WBY196611 WLN196611:WLU196611 WVJ196611:WVQ196611 B262147:I262147 IX262147:JE262147 ST262147:TA262147 ACP262147:ACW262147 AML262147:AMS262147 AWH262147:AWO262147 BGD262147:BGK262147 BPZ262147:BQG262147 BZV262147:CAC262147 CJR262147:CJY262147 CTN262147:CTU262147 DDJ262147:DDQ262147 DNF262147:DNM262147 DXB262147:DXI262147 EGX262147:EHE262147 EQT262147:ERA262147 FAP262147:FAW262147 FKL262147:FKS262147 FUH262147:FUO262147 GED262147:GEK262147 GNZ262147:GOG262147 GXV262147:GYC262147 HHR262147:HHY262147 HRN262147:HRU262147 IBJ262147:IBQ262147 ILF262147:ILM262147 IVB262147:IVI262147 JEX262147:JFE262147 JOT262147:JPA262147 JYP262147:JYW262147 KIL262147:KIS262147 KSH262147:KSO262147 LCD262147:LCK262147 LLZ262147:LMG262147 LVV262147:LWC262147 MFR262147:MFY262147 MPN262147:MPU262147 MZJ262147:MZQ262147 NJF262147:NJM262147 NTB262147:NTI262147 OCX262147:ODE262147 OMT262147:ONA262147 OWP262147:OWW262147 PGL262147:PGS262147 PQH262147:PQO262147 QAD262147:QAK262147 QJZ262147:QKG262147 QTV262147:QUC262147 RDR262147:RDY262147 RNN262147:RNU262147 RXJ262147:RXQ262147 SHF262147:SHM262147 SRB262147:SRI262147 TAX262147:TBE262147 TKT262147:TLA262147 TUP262147:TUW262147 UEL262147:UES262147 UOH262147:UOO262147 UYD262147:UYK262147 VHZ262147:VIG262147 VRV262147:VSC262147 WBR262147:WBY262147 WLN262147:WLU262147 WVJ262147:WVQ262147 B327683:I327683 IX327683:JE327683 ST327683:TA327683 ACP327683:ACW327683 AML327683:AMS327683 AWH327683:AWO327683 BGD327683:BGK327683 BPZ327683:BQG327683 BZV327683:CAC327683 CJR327683:CJY327683 CTN327683:CTU327683 DDJ327683:DDQ327683 DNF327683:DNM327683 DXB327683:DXI327683 EGX327683:EHE327683 EQT327683:ERA327683 FAP327683:FAW327683 FKL327683:FKS327683 FUH327683:FUO327683 GED327683:GEK327683 GNZ327683:GOG327683 GXV327683:GYC327683 HHR327683:HHY327683 HRN327683:HRU327683 IBJ327683:IBQ327683 ILF327683:ILM327683 IVB327683:IVI327683 JEX327683:JFE327683 JOT327683:JPA327683 JYP327683:JYW327683 KIL327683:KIS327683 KSH327683:KSO327683 LCD327683:LCK327683 LLZ327683:LMG327683 LVV327683:LWC327683 MFR327683:MFY327683 MPN327683:MPU327683 MZJ327683:MZQ327683 NJF327683:NJM327683 NTB327683:NTI327683 OCX327683:ODE327683 OMT327683:ONA327683 OWP327683:OWW327683 PGL327683:PGS327683 PQH327683:PQO327683 QAD327683:QAK327683 QJZ327683:QKG327683 QTV327683:QUC327683 RDR327683:RDY327683 RNN327683:RNU327683 RXJ327683:RXQ327683 SHF327683:SHM327683 SRB327683:SRI327683 TAX327683:TBE327683 TKT327683:TLA327683 TUP327683:TUW327683 UEL327683:UES327683 UOH327683:UOO327683 UYD327683:UYK327683 VHZ327683:VIG327683 VRV327683:VSC327683 WBR327683:WBY327683 WLN327683:WLU327683 WVJ327683:WVQ327683 B393219:I393219 IX393219:JE393219 ST393219:TA393219 ACP393219:ACW393219 AML393219:AMS393219 AWH393219:AWO393219 BGD393219:BGK393219 BPZ393219:BQG393219 BZV393219:CAC393219 CJR393219:CJY393219 CTN393219:CTU393219 DDJ393219:DDQ393219 DNF393219:DNM393219 DXB393219:DXI393219 EGX393219:EHE393219 EQT393219:ERA393219 FAP393219:FAW393219 FKL393219:FKS393219 FUH393219:FUO393219 GED393219:GEK393219 GNZ393219:GOG393219 GXV393219:GYC393219 HHR393219:HHY393219 HRN393219:HRU393219 IBJ393219:IBQ393219 ILF393219:ILM393219 IVB393219:IVI393219 JEX393219:JFE393219 JOT393219:JPA393219 JYP393219:JYW393219 KIL393219:KIS393219 KSH393219:KSO393219 LCD393219:LCK393219 LLZ393219:LMG393219 LVV393219:LWC393219 MFR393219:MFY393219 MPN393219:MPU393219 MZJ393219:MZQ393219 NJF393219:NJM393219 NTB393219:NTI393219 OCX393219:ODE393219 OMT393219:ONA393219 OWP393219:OWW393219 PGL393219:PGS393219 PQH393219:PQO393219 QAD393219:QAK393219 QJZ393219:QKG393219 QTV393219:QUC393219 RDR393219:RDY393219 RNN393219:RNU393219 RXJ393219:RXQ393219 SHF393219:SHM393219 SRB393219:SRI393219 TAX393219:TBE393219 TKT393219:TLA393219 TUP393219:TUW393219 UEL393219:UES393219 UOH393219:UOO393219 UYD393219:UYK393219 VHZ393219:VIG393219 VRV393219:VSC393219 WBR393219:WBY393219 WLN393219:WLU393219 WVJ393219:WVQ393219 B458755:I458755 IX458755:JE458755 ST458755:TA458755 ACP458755:ACW458755 AML458755:AMS458755 AWH458755:AWO458755 BGD458755:BGK458755 BPZ458755:BQG458755 BZV458755:CAC458755 CJR458755:CJY458755 CTN458755:CTU458755 DDJ458755:DDQ458755 DNF458755:DNM458755 DXB458755:DXI458755 EGX458755:EHE458755 EQT458755:ERA458755 FAP458755:FAW458755 FKL458755:FKS458755 FUH458755:FUO458755 GED458755:GEK458755 GNZ458755:GOG458755 GXV458755:GYC458755 HHR458755:HHY458755 HRN458755:HRU458755 IBJ458755:IBQ458755 ILF458755:ILM458755 IVB458755:IVI458755 JEX458755:JFE458755 JOT458755:JPA458755 JYP458755:JYW458755 KIL458755:KIS458755 KSH458755:KSO458755 LCD458755:LCK458755 LLZ458755:LMG458755 LVV458755:LWC458755 MFR458755:MFY458755 MPN458755:MPU458755 MZJ458755:MZQ458755 NJF458755:NJM458755 NTB458755:NTI458755 OCX458755:ODE458755 OMT458755:ONA458755 OWP458755:OWW458755 PGL458755:PGS458755 PQH458755:PQO458755 QAD458755:QAK458755 QJZ458755:QKG458755 QTV458755:QUC458755 RDR458755:RDY458755 RNN458755:RNU458755 RXJ458755:RXQ458755 SHF458755:SHM458755 SRB458755:SRI458755 TAX458755:TBE458755 TKT458755:TLA458755 TUP458755:TUW458755 UEL458755:UES458755 UOH458755:UOO458755 UYD458755:UYK458755 VHZ458755:VIG458755 VRV458755:VSC458755 WBR458755:WBY458755 WLN458755:WLU458755 WVJ458755:WVQ458755 B524291:I524291 IX524291:JE524291 ST524291:TA524291 ACP524291:ACW524291 AML524291:AMS524291 AWH524291:AWO524291 BGD524291:BGK524291 BPZ524291:BQG524291 BZV524291:CAC524291 CJR524291:CJY524291 CTN524291:CTU524291 DDJ524291:DDQ524291 DNF524291:DNM524291 DXB524291:DXI524291 EGX524291:EHE524291 EQT524291:ERA524291 FAP524291:FAW524291 FKL524291:FKS524291 FUH524291:FUO524291 GED524291:GEK524291 GNZ524291:GOG524291 GXV524291:GYC524291 HHR524291:HHY524291 HRN524291:HRU524291 IBJ524291:IBQ524291 ILF524291:ILM524291 IVB524291:IVI524291 JEX524291:JFE524291 JOT524291:JPA524291 JYP524291:JYW524291 KIL524291:KIS524291 KSH524291:KSO524291 LCD524291:LCK524291 LLZ524291:LMG524291 LVV524291:LWC524291 MFR524291:MFY524291 MPN524291:MPU524291 MZJ524291:MZQ524291 NJF524291:NJM524291 NTB524291:NTI524291 OCX524291:ODE524291 OMT524291:ONA524291 OWP524291:OWW524291 PGL524291:PGS524291 PQH524291:PQO524291 QAD524291:QAK524291 QJZ524291:QKG524291 QTV524291:QUC524291 RDR524291:RDY524291 RNN524291:RNU524291 RXJ524291:RXQ524291 SHF524291:SHM524291 SRB524291:SRI524291 TAX524291:TBE524291 TKT524291:TLA524291 TUP524291:TUW524291 UEL524291:UES524291 UOH524291:UOO524291 UYD524291:UYK524291 VHZ524291:VIG524291 VRV524291:VSC524291 WBR524291:WBY524291 WLN524291:WLU524291 WVJ524291:WVQ524291 B589827:I589827 IX589827:JE589827 ST589827:TA589827 ACP589827:ACW589827 AML589827:AMS589827 AWH589827:AWO589827 BGD589827:BGK589827 BPZ589827:BQG589827 BZV589827:CAC589827 CJR589827:CJY589827 CTN589827:CTU589827 DDJ589827:DDQ589827 DNF589827:DNM589827 DXB589827:DXI589827 EGX589827:EHE589827 EQT589827:ERA589827 FAP589827:FAW589827 FKL589827:FKS589827 FUH589827:FUO589827 GED589827:GEK589827 GNZ589827:GOG589827 GXV589827:GYC589827 HHR589827:HHY589827 HRN589827:HRU589827 IBJ589827:IBQ589827 ILF589827:ILM589827 IVB589827:IVI589827 JEX589827:JFE589827 JOT589827:JPA589827 JYP589827:JYW589827 KIL589827:KIS589827 KSH589827:KSO589827 LCD589827:LCK589827 LLZ589827:LMG589827 LVV589827:LWC589827 MFR589827:MFY589827 MPN589827:MPU589827 MZJ589827:MZQ589827 NJF589827:NJM589827 NTB589827:NTI589827 OCX589827:ODE589827 OMT589827:ONA589827 OWP589827:OWW589827 PGL589827:PGS589827 PQH589827:PQO589827 QAD589827:QAK589827 QJZ589827:QKG589827 QTV589827:QUC589827 RDR589827:RDY589827 RNN589827:RNU589827 RXJ589827:RXQ589827 SHF589827:SHM589827 SRB589827:SRI589827 TAX589827:TBE589827 TKT589827:TLA589827 TUP589827:TUW589827 UEL589827:UES589827 UOH589827:UOO589827 UYD589827:UYK589827 VHZ589827:VIG589827 VRV589827:VSC589827 WBR589827:WBY589827 WLN589827:WLU589827 WVJ589827:WVQ589827 B655363:I655363 IX655363:JE655363 ST655363:TA655363 ACP655363:ACW655363 AML655363:AMS655363 AWH655363:AWO655363 BGD655363:BGK655363 BPZ655363:BQG655363 BZV655363:CAC655363 CJR655363:CJY655363 CTN655363:CTU655363 DDJ655363:DDQ655363 DNF655363:DNM655363 DXB655363:DXI655363 EGX655363:EHE655363 EQT655363:ERA655363 FAP655363:FAW655363 FKL655363:FKS655363 FUH655363:FUO655363 GED655363:GEK655363 GNZ655363:GOG655363 GXV655363:GYC655363 HHR655363:HHY655363 HRN655363:HRU655363 IBJ655363:IBQ655363 ILF655363:ILM655363 IVB655363:IVI655363 JEX655363:JFE655363 JOT655363:JPA655363 JYP655363:JYW655363 KIL655363:KIS655363 KSH655363:KSO655363 LCD655363:LCK655363 LLZ655363:LMG655363 LVV655363:LWC655363 MFR655363:MFY655363 MPN655363:MPU655363 MZJ655363:MZQ655363 NJF655363:NJM655363 NTB655363:NTI655363 OCX655363:ODE655363 OMT655363:ONA655363 OWP655363:OWW655363 PGL655363:PGS655363 PQH655363:PQO655363 QAD655363:QAK655363 QJZ655363:QKG655363 QTV655363:QUC655363 RDR655363:RDY655363 RNN655363:RNU655363 RXJ655363:RXQ655363 SHF655363:SHM655363 SRB655363:SRI655363 TAX655363:TBE655363 TKT655363:TLA655363 TUP655363:TUW655363 UEL655363:UES655363 UOH655363:UOO655363 UYD655363:UYK655363 VHZ655363:VIG655363 VRV655363:VSC655363 WBR655363:WBY655363 WLN655363:WLU655363 WVJ655363:WVQ655363 B720899:I720899 IX720899:JE720899 ST720899:TA720899 ACP720899:ACW720899 AML720899:AMS720899 AWH720899:AWO720899 BGD720899:BGK720899 BPZ720899:BQG720899 BZV720899:CAC720899 CJR720899:CJY720899 CTN720899:CTU720899 DDJ720899:DDQ720899 DNF720899:DNM720899 DXB720899:DXI720899 EGX720899:EHE720899 EQT720899:ERA720899 FAP720899:FAW720899 FKL720899:FKS720899 FUH720899:FUO720899 GED720899:GEK720899 GNZ720899:GOG720899 GXV720899:GYC720899 HHR720899:HHY720899 HRN720899:HRU720899 IBJ720899:IBQ720899 ILF720899:ILM720899 IVB720899:IVI720899 JEX720899:JFE720899 JOT720899:JPA720899 JYP720899:JYW720899 KIL720899:KIS720899 KSH720899:KSO720899 LCD720899:LCK720899 LLZ720899:LMG720899 LVV720899:LWC720899 MFR720899:MFY720899 MPN720899:MPU720899 MZJ720899:MZQ720899 NJF720899:NJM720899 NTB720899:NTI720899 OCX720899:ODE720899 OMT720899:ONA720899 OWP720899:OWW720899 PGL720899:PGS720899 PQH720899:PQO720899 QAD720899:QAK720899 QJZ720899:QKG720899 QTV720899:QUC720899 RDR720899:RDY720899 RNN720899:RNU720899 RXJ720899:RXQ720899 SHF720899:SHM720899 SRB720899:SRI720899 TAX720899:TBE720899 TKT720899:TLA720899 TUP720899:TUW720899 UEL720899:UES720899 UOH720899:UOO720899 UYD720899:UYK720899 VHZ720899:VIG720899 VRV720899:VSC720899 WBR720899:WBY720899 WLN720899:WLU720899 WVJ720899:WVQ720899 B786435:I786435 IX786435:JE786435 ST786435:TA786435 ACP786435:ACW786435 AML786435:AMS786435 AWH786435:AWO786435 BGD786435:BGK786435 BPZ786435:BQG786435 BZV786435:CAC786435 CJR786435:CJY786435 CTN786435:CTU786435 DDJ786435:DDQ786435 DNF786435:DNM786435 DXB786435:DXI786435 EGX786435:EHE786435 EQT786435:ERA786435 FAP786435:FAW786435 FKL786435:FKS786435 FUH786435:FUO786435 GED786435:GEK786435 GNZ786435:GOG786435 GXV786435:GYC786435 HHR786435:HHY786435 HRN786435:HRU786435 IBJ786435:IBQ786435 ILF786435:ILM786435 IVB786435:IVI786435 JEX786435:JFE786435 JOT786435:JPA786435 JYP786435:JYW786435 KIL786435:KIS786435 KSH786435:KSO786435 LCD786435:LCK786435 LLZ786435:LMG786435 LVV786435:LWC786435 MFR786435:MFY786435 MPN786435:MPU786435 MZJ786435:MZQ786435 NJF786435:NJM786435 NTB786435:NTI786435 OCX786435:ODE786435 OMT786435:ONA786435 OWP786435:OWW786435 PGL786435:PGS786435 PQH786435:PQO786435 QAD786435:QAK786435 QJZ786435:QKG786435 QTV786435:QUC786435 RDR786435:RDY786435 RNN786435:RNU786435 RXJ786435:RXQ786435 SHF786435:SHM786435 SRB786435:SRI786435 TAX786435:TBE786435 TKT786435:TLA786435 TUP786435:TUW786435 UEL786435:UES786435 UOH786435:UOO786435 UYD786435:UYK786435 VHZ786435:VIG786435 VRV786435:VSC786435 WBR786435:WBY786435 WLN786435:WLU786435 WVJ786435:WVQ786435 B851971:I851971 IX851971:JE851971 ST851971:TA851971 ACP851971:ACW851971 AML851971:AMS851971 AWH851971:AWO851971 BGD851971:BGK851971 BPZ851971:BQG851971 BZV851971:CAC851971 CJR851971:CJY851971 CTN851971:CTU851971 DDJ851971:DDQ851971 DNF851971:DNM851971 DXB851971:DXI851971 EGX851971:EHE851971 EQT851971:ERA851971 FAP851971:FAW851971 FKL851971:FKS851971 FUH851971:FUO851971 GED851971:GEK851971 GNZ851971:GOG851971 GXV851971:GYC851971 HHR851971:HHY851971 HRN851971:HRU851971 IBJ851971:IBQ851971 ILF851971:ILM851971 IVB851971:IVI851971 JEX851971:JFE851971 JOT851971:JPA851971 JYP851971:JYW851971 KIL851971:KIS851971 KSH851971:KSO851971 LCD851971:LCK851971 LLZ851971:LMG851971 LVV851971:LWC851971 MFR851971:MFY851971 MPN851971:MPU851971 MZJ851971:MZQ851971 NJF851971:NJM851971 NTB851971:NTI851971 OCX851971:ODE851971 OMT851971:ONA851971 OWP851971:OWW851971 PGL851971:PGS851971 PQH851971:PQO851971 QAD851971:QAK851971 QJZ851971:QKG851971 QTV851971:QUC851971 RDR851971:RDY851971 RNN851971:RNU851971 RXJ851971:RXQ851971 SHF851971:SHM851971 SRB851971:SRI851971 TAX851971:TBE851971 TKT851971:TLA851971 TUP851971:TUW851971 UEL851971:UES851971 UOH851971:UOO851971 UYD851971:UYK851971 VHZ851971:VIG851971 VRV851971:VSC851971 WBR851971:WBY851971 WLN851971:WLU851971 WVJ851971:WVQ851971 B917507:I917507 IX917507:JE917507 ST917507:TA917507 ACP917507:ACW917507 AML917507:AMS917507 AWH917507:AWO917507 BGD917507:BGK917507 BPZ917507:BQG917507 BZV917507:CAC917507 CJR917507:CJY917507 CTN917507:CTU917507 DDJ917507:DDQ917507 DNF917507:DNM917507 DXB917507:DXI917507 EGX917507:EHE917507 EQT917507:ERA917507 FAP917507:FAW917507 FKL917507:FKS917507 FUH917507:FUO917507 GED917507:GEK917507 GNZ917507:GOG917507 GXV917507:GYC917507 HHR917507:HHY917507 HRN917507:HRU917507 IBJ917507:IBQ917507 ILF917507:ILM917507 IVB917507:IVI917507 JEX917507:JFE917507 JOT917507:JPA917507 JYP917507:JYW917507 KIL917507:KIS917507 KSH917507:KSO917507 LCD917507:LCK917507 LLZ917507:LMG917507 LVV917507:LWC917507 MFR917507:MFY917507 MPN917507:MPU917507 MZJ917507:MZQ917507 NJF917507:NJM917507 NTB917507:NTI917507 OCX917507:ODE917507 OMT917507:ONA917507 OWP917507:OWW917507 PGL917507:PGS917507 PQH917507:PQO917507 QAD917507:QAK917507 QJZ917507:QKG917507 QTV917507:QUC917507 RDR917507:RDY917507 RNN917507:RNU917507 RXJ917507:RXQ917507 SHF917507:SHM917507 SRB917507:SRI917507 TAX917507:TBE917507 TKT917507:TLA917507 TUP917507:TUW917507 UEL917507:UES917507 UOH917507:UOO917507 UYD917507:UYK917507 VHZ917507:VIG917507 VRV917507:VSC917507 WBR917507:WBY917507 WLN917507:WLU917507 WVJ917507:WVQ917507 B983043:I983043 IX983043:JE983043 ST983043:TA983043 ACP983043:ACW983043 AML983043:AMS983043 AWH983043:AWO983043 BGD983043:BGK983043 BPZ983043:BQG983043 BZV983043:CAC983043 CJR983043:CJY983043 CTN983043:CTU983043 DDJ983043:DDQ983043 DNF983043:DNM983043 DXB983043:DXI983043 EGX983043:EHE983043 EQT983043:ERA983043 FAP983043:FAW983043 FKL983043:FKS983043 FUH983043:FUO983043 GED983043:GEK983043 GNZ983043:GOG983043 GXV983043:GYC983043 HHR983043:HHY983043 HRN983043:HRU983043 IBJ983043:IBQ983043 ILF983043:ILM983043 IVB983043:IVI983043 JEX983043:JFE983043 JOT983043:JPA983043 JYP983043:JYW983043 KIL983043:KIS983043 KSH983043:KSO983043 LCD983043:LCK983043 LLZ983043:LMG983043 LVV983043:LWC983043 MFR983043:MFY983043 MPN983043:MPU983043 MZJ983043:MZQ983043 NJF983043:NJM983043 NTB983043:NTI983043 OCX983043:ODE983043 OMT983043:ONA983043 OWP983043:OWW983043 PGL983043:PGS983043 PQH983043:PQO983043 QAD983043:QAK983043 QJZ983043:QKG983043 QTV983043:QUC983043 RDR983043:RDY983043 RNN983043:RNU983043 RXJ983043:RXQ983043 SHF983043:SHM983043 SRB983043:SRI983043 TAX983043:TBE983043 TKT983043:TLA983043 TUP983043:TUW983043 UEL983043:UES983043 UOH983043:UOO983043 UYD983043:UYK983043 VHZ983043:VIG983043 VRV983043:VSC983043 WBR983043:WBY983043 WLN983043:WLU983043 WVJ983043:WVQ983043">
      <formula1>$B$268:$B$282</formula1>
    </dataValidation>
    <dataValidation type="whole" allowBlank="1" showInputMessage="1" showErrorMessage="1" sqref="K58 JG58 TC58 ACY58 AMU58 AWQ58 BGM58 BQI58 CAE58 CKA58 CTW58 DDS58 DNO58 DXK58 EHG58 ERC58 FAY58 FKU58 FUQ58 GEM58 GOI58 GYE58 HIA58 HRW58 IBS58 ILO58 IVK58 JFG58 JPC58 JYY58 KIU58 KSQ58 LCM58 LMI58 LWE58 MGA58 MPW58 MZS58 NJO58 NTK58 ODG58 ONC58 OWY58 PGU58 PQQ58 QAM58 QKI58 QUE58 REA58 RNW58 RXS58 SHO58 SRK58 TBG58 TLC58 TUY58 UEU58 UOQ58 UYM58 VII58 VSE58 WCA58 WLW58 WVS58 K65594 JG65594 TC65594 ACY65594 AMU65594 AWQ65594 BGM65594 BQI65594 CAE65594 CKA65594 CTW65594 DDS65594 DNO65594 DXK65594 EHG65594 ERC65594 FAY65594 FKU65594 FUQ65594 GEM65594 GOI65594 GYE65594 HIA65594 HRW65594 IBS65594 ILO65594 IVK65594 JFG65594 JPC65594 JYY65594 KIU65594 KSQ65594 LCM65594 LMI65594 LWE65594 MGA65594 MPW65594 MZS65594 NJO65594 NTK65594 ODG65594 ONC65594 OWY65594 PGU65594 PQQ65594 QAM65594 QKI65594 QUE65594 REA65594 RNW65594 RXS65594 SHO65594 SRK65594 TBG65594 TLC65594 TUY65594 UEU65594 UOQ65594 UYM65594 VII65594 VSE65594 WCA65594 WLW65594 WVS65594 K131130 JG131130 TC131130 ACY131130 AMU131130 AWQ131130 BGM131130 BQI131130 CAE131130 CKA131130 CTW131130 DDS131130 DNO131130 DXK131130 EHG131130 ERC131130 FAY131130 FKU131130 FUQ131130 GEM131130 GOI131130 GYE131130 HIA131130 HRW131130 IBS131130 ILO131130 IVK131130 JFG131130 JPC131130 JYY131130 KIU131130 KSQ131130 LCM131130 LMI131130 LWE131130 MGA131130 MPW131130 MZS131130 NJO131130 NTK131130 ODG131130 ONC131130 OWY131130 PGU131130 PQQ131130 QAM131130 QKI131130 QUE131130 REA131130 RNW131130 RXS131130 SHO131130 SRK131130 TBG131130 TLC131130 TUY131130 UEU131130 UOQ131130 UYM131130 VII131130 VSE131130 WCA131130 WLW131130 WVS131130 K196666 JG196666 TC196666 ACY196666 AMU196666 AWQ196666 BGM196666 BQI196666 CAE196666 CKA196666 CTW196666 DDS196666 DNO196666 DXK196666 EHG196666 ERC196666 FAY196666 FKU196666 FUQ196666 GEM196666 GOI196666 GYE196666 HIA196666 HRW196666 IBS196666 ILO196666 IVK196666 JFG196666 JPC196666 JYY196666 KIU196666 KSQ196666 LCM196666 LMI196666 LWE196666 MGA196666 MPW196666 MZS196666 NJO196666 NTK196666 ODG196666 ONC196666 OWY196666 PGU196666 PQQ196666 QAM196666 QKI196666 QUE196666 REA196666 RNW196666 RXS196666 SHO196666 SRK196666 TBG196666 TLC196666 TUY196666 UEU196666 UOQ196666 UYM196666 VII196666 VSE196666 WCA196666 WLW196666 WVS196666 K262202 JG262202 TC262202 ACY262202 AMU262202 AWQ262202 BGM262202 BQI262202 CAE262202 CKA262202 CTW262202 DDS262202 DNO262202 DXK262202 EHG262202 ERC262202 FAY262202 FKU262202 FUQ262202 GEM262202 GOI262202 GYE262202 HIA262202 HRW262202 IBS262202 ILO262202 IVK262202 JFG262202 JPC262202 JYY262202 KIU262202 KSQ262202 LCM262202 LMI262202 LWE262202 MGA262202 MPW262202 MZS262202 NJO262202 NTK262202 ODG262202 ONC262202 OWY262202 PGU262202 PQQ262202 QAM262202 QKI262202 QUE262202 REA262202 RNW262202 RXS262202 SHO262202 SRK262202 TBG262202 TLC262202 TUY262202 UEU262202 UOQ262202 UYM262202 VII262202 VSE262202 WCA262202 WLW262202 WVS262202 K327738 JG327738 TC327738 ACY327738 AMU327738 AWQ327738 BGM327738 BQI327738 CAE327738 CKA327738 CTW327738 DDS327738 DNO327738 DXK327738 EHG327738 ERC327738 FAY327738 FKU327738 FUQ327738 GEM327738 GOI327738 GYE327738 HIA327738 HRW327738 IBS327738 ILO327738 IVK327738 JFG327738 JPC327738 JYY327738 KIU327738 KSQ327738 LCM327738 LMI327738 LWE327738 MGA327738 MPW327738 MZS327738 NJO327738 NTK327738 ODG327738 ONC327738 OWY327738 PGU327738 PQQ327738 QAM327738 QKI327738 QUE327738 REA327738 RNW327738 RXS327738 SHO327738 SRK327738 TBG327738 TLC327738 TUY327738 UEU327738 UOQ327738 UYM327738 VII327738 VSE327738 WCA327738 WLW327738 WVS327738 K393274 JG393274 TC393274 ACY393274 AMU393274 AWQ393274 BGM393274 BQI393274 CAE393274 CKA393274 CTW393274 DDS393274 DNO393274 DXK393274 EHG393274 ERC393274 FAY393274 FKU393274 FUQ393274 GEM393274 GOI393274 GYE393274 HIA393274 HRW393274 IBS393274 ILO393274 IVK393274 JFG393274 JPC393274 JYY393274 KIU393274 KSQ393274 LCM393274 LMI393274 LWE393274 MGA393274 MPW393274 MZS393274 NJO393274 NTK393274 ODG393274 ONC393274 OWY393274 PGU393274 PQQ393274 QAM393274 QKI393274 QUE393274 REA393274 RNW393274 RXS393274 SHO393274 SRK393274 TBG393274 TLC393274 TUY393274 UEU393274 UOQ393274 UYM393274 VII393274 VSE393274 WCA393274 WLW393274 WVS393274 K458810 JG458810 TC458810 ACY458810 AMU458810 AWQ458810 BGM458810 BQI458810 CAE458810 CKA458810 CTW458810 DDS458810 DNO458810 DXK458810 EHG458810 ERC458810 FAY458810 FKU458810 FUQ458810 GEM458810 GOI458810 GYE458810 HIA458810 HRW458810 IBS458810 ILO458810 IVK458810 JFG458810 JPC458810 JYY458810 KIU458810 KSQ458810 LCM458810 LMI458810 LWE458810 MGA458810 MPW458810 MZS458810 NJO458810 NTK458810 ODG458810 ONC458810 OWY458810 PGU458810 PQQ458810 QAM458810 QKI458810 QUE458810 REA458810 RNW458810 RXS458810 SHO458810 SRK458810 TBG458810 TLC458810 TUY458810 UEU458810 UOQ458810 UYM458810 VII458810 VSE458810 WCA458810 WLW458810 WVS458810 K524346 JG524346 TC524346 ACY524346 AMU524346 AWQ524346 BGM524346 BQI524346 CAE524346 CKA524346 CTW524346 DDS524346 DNO524346 DXK524346 EHG524346 ERC524346 FAY524346 FKU524346 FUQ524346 GEM524346 GOI524346 GYE524346 HIA524346 HRW524346 IBS524346 ILO524346 IVK524346 JFG524346 JPC524346 JYY524346 KIU524346 KSQ524346 LCM524346 LMI524346 LWE524346 MGA524346 MPW524346 MZS524346 NJO524346 NTK524346 ODG524346 ONC524346 OWY524346 PGU524346 PQQ524346 QAM524346 QKI524346 QUE524346 REA524346 RNW524346 RXS524346 SHO524346 SRK524346 TBG524346 TLC524346 TUY524346 UEU524346 UOQ524346 UYM524346 VII524346 VSE524346 WCA524346 WLW524346 WVS524346 K589882 JG589882 TC589882 ACY589882 AMU589882 AWQ589882 BGM589882 BQI589882 CAE589882 CKA589882 CTW589882 DDS589882 DNO589882 DXK589882 EHG589882 ERC589882 FAY589882 FKU589882 FUQ589882 GEM589882 GOI589882 GYE589882 HIA589882 HRW589882 IBS589882 ILO589882 IVK589882 JFG589882 JPC589882 JYY589882 KIU589882 KSQ589882 LCM589882 LMI589882 LWE589882 MGA589882 MPW589882 MZS589882 NJO589882 NTK589882 ODG589882 ONC589882 OWY589882 PGU589882 PQQ589882 QAM589882 QKI589882 QUE589882 REA589882 RNW589882 RXS589882 SHO589882 SRK589882 TBG589882 TLC589882 TUY589882 UEU589882 UOQ589882 UYM589882 VII589882 VSE589882 WCA589882 WLW589882 WVS589882 K655418 JG655418 TC655418 ACY655418 AMU655418 AWQ655418 BGM655418 BQI655418 CAE655418 CKA655418 CTW655418 DDS655418 DNO655418 DXK655418 EHG655418 ERC655418 FAY655418 FKU655418 FUQ655418 GEM655418 GOI655418 GYE655418 HIA655418 HRW655418 IBS655418 ILO655418 IVK655418 JFG655418 JPC655418 JYY655418 KIU655418 KSQ655418 LCM655418 LMI655418 LWE655418 MGA655418 MPW655418 MZS655418 NJO655418 NTK655418 ODG655418 ONC655418 OWY655418 PGU655418 PQQ655418 QAM655418 QKI655418 QUE655418 REA655418 RNW655418 RXS655418 SHO655418 SRK655418 TBG655418 TLC655418 TUY655418 UEU655418 UOQ655418 UYM655418 VII655418 VSE655418 WCA655418 WLW655418 WVS655418 K720954 JG720954 TC720954 ACY720954 AMU720954 AWQ720954 BGM720954 BQI720954 CAE720954 CKA720954 CTW720954 DDS720954 DNO720954 DXK720954 EHG720954 ERC720954 FAY720954 FKU720954 FUQ720954 GEM720954 GOI720954 GYE720954 HIA720954 HRW720954 IBS720954 ILO720954 IVK720954 JFG720954 JPC720954 JYY720954 KIU720954 KSQ720954 LCM720954 LMI720954 LWE720954 MGA720954 MPW720954 MZS720954 NJO720954 NTK720954 ODG720954 ONC720954 OWY720954 PGU720954 PQQ720954 QAM720954 QKI720954 QUE720954 REA720954 RNW720954 RXS720954 SHO720954 SRK720954 TBG720954 TLC720954 TUY720954 UEU720954 UOQ720954 UYM720954 VII720954 VSE720954 WCA720954 WLW720954 WVS720954 K786490 JG786490 TC786490 ACY786490 AMU786490 AWQ786490 BGM786490 BQI786490 CAE786490 CKA786490 CTW786490 DDS786490 DNO786490 DXK786490 EHG786490 ERC786490 FAY786490 FKU786490 FUQ786490 GEM786490 GOI786490 GYE786490 HIA786490 HRW786490 IBS786490 ILO786490 IVK786490 JFG786490 JPC786490 JYY786490 KIU786490 KSQ786490 LCM786490 LMI786490 LWE786490 MGA786490 MPW786490 MZS786490 NJO786490 NTK786490 ODG786490 ONC786490 OWY786490 PGU786490 PQQ786490 QAM786490 QKI786490 QUE786490 REA786490 RNW786490 RXS786490 SHO786490 SRK786490 TBG786490 TLC786490 TUY786490 UEU786490 UOQ786490 UYM786490 VII786490 VSE786490 WCA786490 WLW786490 WVS786490 K852026 JG852026 TC852026 ACY852026 AMU852026 AWQ852026 BGM852026 BQI852026 CAE852026 CKA852026 CTW852026 DDS852026 DNO852026 DXK852026 EHG852026 ERC852026 FAY852026 FKU852026 FUQ852026 GEM852026 GOI852026 GYE852026 HIA852026 HRW852026 IBS852026 ILO852026 IVK852026 JFG852026 JPC852026 JYY852026 KIU852026 KSQ852026 LCM852026 LMI852026 LWE852026 MGA852026 MPW852026 MZS852026 NJO852026 NTK852026 ODG852026 ONC852026 OWY852026 PGU852026 PQQ852026 QAM852026 QKI852026 QUE852026 REA852026 RNW852026 RXS852026 SHO852026 SRK852026 TBG852026 TLC852026 TUY852026 UEU852026 UOQ852026 UYM852026 VII852026 VSE852026 WCA852026 WLW852026 WVS852026 K917562 JG917562 TC917562 ACY917562 AMU917562 AWQ917562 BGM917562 BQI917562 CAE917562 CKA917562 CTW917562 DDS917562 DNO917562 DXK917562 EHG917562 ERC917562 FAY917562 FKU917562 FUQ917562 GEM917562 GOI917562 GYE917562 HIA917562 HRW917562 IBS917562 ILO917562 IVK917562 JFG917562 JPC917562 JYY917562 KIU917562 KSQ917562 LCM917562 LMI917562 LWE917562 MGA917562 MPW917562 MZS917562 NJO917562 NTK917562 ODG917562 ONC917562 OWY917562 PGU917562 PQQ917562 QAM917562 QKI917562 QUE917562 REA917562 RNW917562 RXS917562 SHO917562 SRK917562 TBG917562 TLC917562 TUY917562 UEU917562 UOQ917562 UYM917562 VII917562 VSE917562 WCA917562 WLW917562 WVS917562 K983098 JG983098 TC983098 ACY983098 AMU983098 AWQ983098 BGM983098 BQI983098 CAE983098 CKA983098 CTW983098 DDS983098 DNO983098 DXK983098 EHG983098 ERC983098 FAY983098 FKU983098 FUQ983098 GEM983098 GOI983098 GYE983098 HIA983098 HRW983098 IBS983098 ILO983098 IVK983098 JFG983098 JPC983098 JYY983098 KIU983098 KSQ983098 LCM983098 LMI983098 LWE983098 MGA983098 MPW983098 MZS983098 NJO983098 NTK983098 ODG983098 ONC983098 OWY983098 PGU983098 PQQ983098 QAM983098 QKI983098 QUE983098 REA983098 RNW983098 RXS983098 SHO983098 SRK983098 TBG983098 TLC983098 TUY983098 UEU983098 UOQ983098 UYM983098 VII983098 VSE983098 WCA983098 WLW983098 WVS983098">
      <formula1>1</formula1>
      <formula2>200</formula2>
    </dataValidation>
    <dataValidation type="whole" allowBlank="1" showInputMessage="1" showErrorMessage="1" errorTitle="Zadej číslo !" error="Pozor, musíš zadat celé číslo." sqref="N57:N58 JJ57:JJ58 TF57:TF58 ADB57:ADB58 AMX57:AMX58 AWT57:AWT58 BGP57:BGP58 BQL57:BQL58 CAH57:CAH58 CKD57:CKD58 CTZ57:CTZ58 DDV57:DDV58 DNR57:DNR58 DXN57:DXN58 EHJ57:EHJ58 ERF57:ERF58 FBB57:FBB58 FKX57:FKX58 FUT57:FUT58 GEP57:GEP58 GOL57:GOL58 GYH57:GYH58 HID57:HID58 HRZ57:HRZ58 IBV57:IBV58 ILR57:ILR58 IVN57:IVN58 JFJ57:JFJ58 JPF57:JPF58 JZB57:JZB58 KIX57:KIX58 KST57:KST58 LCP57:LCP58 LML57:LML58 LWH57:LWH58 MGD57:MGD58 MPZ57:MPZ58 MZV57:MZV58 NJR57:NJR58 NTN57:NTN58 ODJ57:ODJ58 ONF57:ONF58 OXB57:OXB58 PGX57:PGX58 PQT57:PQT58 QAP57:QAP58 QKL57:QKL58 QUH57:QUH58 RED57:RED58 RNZ57:RNZ58 RXV57:RXV58 SHR57:SHR58 SRN57:SRN58 TBJ57:TBJ58 TLF57:TLF58 TVB57:TVB58 UEX57:UEX58 UOT57:UOT58 UYP57:UYP58 VIL57:VIL58 VSH57:VSH58 WCD57:WCD58 WLZ57:WLZ58 WVV57:WVV58 N65593:N65594 JJ65593:JJ65594 TF65593:TF65594 ADB65593:ADB65594 AMX65593:AMX65594 AWT65593:AWT65594 BGP65593:BGP65594 BQL65593:BQL65594 CAH65593:CAH65594 CKD65593:CKD65594 CTZ65593:CTZ65594 DDV65593:DDV65594 DNR65593:DNR65594 DXN65593:DXN65594 EHJ65593:EHJ65594 ERF65593:ERF65594 FBB65593:FBB65594 FKX65593:FKX65594 FUT65593:FUT65594 GEP65593:GEP65594 GOL65593:GOL65594 GYH65593:GYH65594 HID65593:HID65594 HRZ65593:HRZ65594 IBV65593:IBV65594 ILR65593:ILR65594 IVN65593:IVN65594 JFJ65593:JFJ65594 JPF65593:JPF65594 JZB65593:JZB65594 KIX65593:KIX65594 KST65593:KST65594 LCP65593:LCP65594 LML65593:LML65594 LWH65593:LWH65594 MGD65593:MGD65594 MPZ65593:MPZ65594 MZV65593:MZV65594 NJR65593:NJR65594 NTN65593:NTN65594 ODJ65593:ODJ65594 ONF65593:ONF65594 OXB65593:OXB65594 PGX65593:PGX65594 PQT65593:PQT65594 QAP65593:QAP65594 QKL65593:QKL65594 QUH65593:QUH65594 RED65593:RED65594 RNZ65593:RNZ65594 RXV65593:RXV65594 SHR65593:SHR65594 SRN65593:SRN65594 TBJ65593:TBJ65594 TLF65593:TLF65594 TVB65593:TVB65594 UEX65593:UEX65594 UOT65593:UOT65594 UYP65593:UYP65594 VIL65593:VIL65594 VSH65593:VSH65594 WCD65593:WCD65594 WLZ65593:WLZ65594 WVV65593:WVV65594 N131129:N131130 JJ131129:JJ131130 TF131129:TF131130 ADB131129:ADB131130 AMX131129:AMX131130 AWT131129:AWT131130 BGP131129:BGP131130 BQL131129:BQL131130 CAH131129:CAH131130 CKD131129:CKD131130 CTZ131129:CTZ131130 DDV131129:DDV131130 DNR131129:DNR131130 DXN131129:DXN131130 EHJ131129:EHJ131130 ERF131129:ERF131130 FBB131129:FBB131130 FKX131129:FKX131130 FUT131129:FUT131130 GEP131129:GEP131130 GOL131129:GOL131130 GYH131129:GYH131130 HID131129:HID131130 HRZ131129:HRZ131130 IBV131129:IBV131130 ILR131129:ILR131130 IVN131129:IVN131130 JFJ131129:JFJ131130 JPF131129:JPF131130 JZB131129:JZB131130 KIX131129:KIX131130 KST131129:KST131130 LCP131129:LCP131130 LML131129:LML131130 LWH131129:LWH131130 MGD131129:MGD131130 MPZ131129:MPZ131130 MZV131129:MZV131130 NJR131129:NJR131130 NTN131129:NTN131130 ODJ131129:ODJ131130 ONF131129:ONF131130 OXB131129:OXB131130 PGX131129:PGX131130 PQT131129:PQT131130 QAP131129:QAP131130 QKL131129:QKL131130 QUH131129:QUH131130 RED131129:RED131130 RNZ131129:RNZ131130 RXV131129:RXV131130 SHR131129:SHR131130 SRN131129:SRN131130 TBJ131129:TBJ131130 TLF131129:TLF131130 TVB131129:TVB131130 UEX131129:UEX131130 UOT131129:UOT131130 UYP131129:UYP131130 VIL131129:VIL131130 VSH131129:VSH131130 WCD131129:WCD131130 WLZ131129:WLZ131130 WVV131129:WVV131130 N196665:N196666 JJ196665:JJ196666 TF196665:TF196666 ADB196665:ADB196666 AMX196665:AMX196666 AWT196665:AWT196666 BGP196665:BGP196666 BQL196665:BQL196666 CAH196665:CAH196666 CKD196665:CKD196666 CTZ196665:CTZ196666 DDV196665:DDV196666 DNR196665:DNR196666 DXN196665:DXN196666 EHJ196665:EHJ196666 ERF196665:ERF196666 FBB196665:FBB196666 FKX196665:FKX196666 FUT196665:FUT196666 GEP196665:GEP196666 GOL196665:GOL196666 GYH196665:GYH196666 HID196665:HID196666 HRZ196665:HRZ196666 IBV196665:IBV196666 ILR196665:ILR196666 IVN196665:IVN196666 JFJ196665:JFJ196666 JPF196665:JPF196666 JZB196665:JZB196666 KIX196665:KIX196666 KST196665:KST196666 LCP196665:LCP196666 LML196665:LML196666 LWH196665:LWH196666 MGD196665:MGD196666 MPZ196665:MPZ196666 MZV196665:MZV196666 NJR196665:NJR196666 NTN196665:NTN196666 ODJ196665:ODJ196666 ONF196665:ONF196666 OXB196665:OXB196666 PGX196665:PGX196666 PQT196665:PQT196666 QAP196665:QAP196666 QKL196665:QKL196666 QUH196665:QUH196666 RED196665:RED196666 RNZ196665:RNZ196666 RXV196665:RXV196666 SHR196665:SHR196666 SRN196665:SRN196666 TBJ196665:TBJ196666 TLF196665:TLF196666 TVB196665:TVB196666 UEX196665:UEX196666 UOT196665:UOT196666 UYP196665:UYP196666 VIL196665:VIL196666 VSH196665:VSH196666 WCD196665:WCD196666 WLZ196665:WLZ196666 WVV196665:WVV196666 N262201:N262202 JJ262201:JJ262202 TF262201:TF262202 ADB262201:ADB262202 AMX262201:AMX262202 AWT262201:AWT262202 BGP262201:BGP262202 BQL262201:BQL262202 CAH262201:CAH262202 CKD262201:CKD262202 CTZ262201:CTZ262202 DDV262201:DDV262202 DNR262201:DNR262202 DXN262201:DXN262202 EHJ262201:EHJ262202 ERF262201:ERF262202 FBB262201:FBB262202 FKX262201:FKX262202 FUT262201:FUT262202 GEP262201:GEP262202 GOL262201:GOL262202 GYH262201:GYH262202 HID262201:HID262202 HRZ262201:HRZ262202 IBV262201:IBV262202 ILR262201:ILR262202 IVN262201:IVN262202 JFJ262201:JFJ262202 JPF262201:JPF262202 JZB262201:JZB262202 KIX262201:KIX262202 KST262201:KST262202 LCP262201:LCP262202 LML262201:LML262202 LWH262201:LWH262202 MGD262201:MGD262202 MPZ262201:MPZ262202 MZV262201:MZV262202 NJR262201:NJR262202 NTN262201:NTN262202 ODJ262201:ODJ262202 ONF262201:ONF262202 OXB262201:OXB262202 PGX262201:PGX262202 PQT262201:PQT262202 QAP262201:QAP262202 QKL262201:QKL262202 QUH262201:QUH262202 RED262201:RED262202 RNZ262201:RNZ262202 RXV262201:RXV262202 SHR262201:SHR262202 SRN262201:SRN262202 TBJ262201:TBJ262202 TLF262201:TLF262202 TVB262201:TVB262202 UEX262201:UEX262202 UOT262201:UOT262202 UYP262201:UYP262202 VIL262201:VIL262202 VSH262201:VSH262202 WCD262201:WCD262202 WLZ262201:WLZ262202 WVV262201:WVV262202 N327737:N327738 JJ327737:JJ327738 TF327737:TF327738 ADB327737:ADB327738 AMX327737:AMX327738 AWT327737:AWT327738 BGP327737:BGP327738 BQL327737:BQL327738 CAH327737:CAH327738 CKD327737:CKD327738 CTZ327737:CTZ327738 DDV327737:DDV327738 DNR327737:DNR327738 DXN327737:DXN327738 EHJ327737:EHJ327738 ERF327737:ERF327738 FBB327737:FBB327738 FKX327737:FKX327738 FUT327737:FUT327738 GEP327737:GEP327738 GOL327737:GOL327738 GYH327737:GYH327738 HID327737:HID327738 HRZ327737:HRZ327738 IBV327737:IBV327738 ILR327737:ILR327738 IVN327737:IVN327738 JFJ327737:JFJ327738 JPF327737:JPF327738 JZB327737:JZB327738 KIX327737:KIX327738 KST327737:KST327738 LCP327737:LCP327738 LML327737:LML327738 LWH327737:LWH327738 MGD327737:MGD327738 MPZ327737:MPZ327738 MZV327737:MZV327738 NJR327737:NJR327738 NTN327737:NTN327738 ODJ327737:ODJ327738 ONF327737:ONF327738 OXB327737:OXB327738 PGX327737:PGX327738 PQT327737:PQT327738 QAP327737:QAP327738 QKL327737:QKL327738 QUH327737:QUH327738 RED327737:RED327738 RNZ327737:RNZ327738 RXV327737:RXV327738 SHR327737:SHR327738 SRN327737:SRN327738 TBJ327737:TBJ327738 TLF327737:TLF327738 TVB327737:TVB327738 UEX327737:UEX327738 UOT327737:UOT327738 UYP327737:UYP327738 VIL327737:VIL327738 VSH327737:VSH327738 WCD327737:WCD327738 WLZ327737:WLZ327738 WVV327737:WVV327738 N393273:N393274 JJ393273:JJ393274 TF393273:TF393274 ADB393273:ADB393274 AMX393273:AMX393274 AWT393273:AWT393274 BGP393273:BGP393274 BQL393273:BQL393274 CAH393273:CAH393274 CKD393273:CKD393274 CTZ393273:CTZ393274 DDV393273:DDV393274 DNR393273:DNR393274 DXN393273:DXN393274 EHJ393273:EHJ393274 ERF393273:ERF393274 FBB393273:FBB393274 FKX393273:FKX393274 FUT393273:FUT393274 GEP393273:GEP393274 GOL393273:GOL393274 GYH393273:GYH393274 HID393273:HID393274 HRZ393273:HRZ393274 IBV393273:IBV393274 ILR393273:ILR393274 IVN393273:IVN393274 JFJ393273:JFJ393274 JPF393273:JPF393274 JZB393273:JZB393274 KIX393273:KIX393274 KST393273:KST393274 LCP393273:LCP393274 LML393273:LML393274 LWH393273:LWH393274 MGD393273:MGD393274 MPZ393273:MPZ393274 MZV393273:MZV393274 NJR393273:NJR393274 NTN393273:NTN393274 ODJ393273:ODJ393274 ONF393273:ONF393274 OXB393273:OXB393274 PGX393273:PGX393274 PQT393273:PQT393274 QAP393273:QAP393274 QKL393273:QKL393274 QUH393273:QUH393274 RED393273:RED393274 RNZ393273:RNZ393274 RXV393273:RXV393274 SHR393273:SHR393274 SRN393273:SRN393274 TBJ393273:TBJ393274 TLF393273:TLF393274 TVB393273:TVB393274 UEX393273:UEX393274 UOT393273:UOT393274 UYP393273:UYP393274 VIL393273:VIL393274 VSH393273:VSH393274 WCD393273:WCD393274 WLZ393273:WLZ393274 WVV393273:WVV393274 N458809:N458810 JJ458809:JJ458810 TF458809:TF458810 ADB458809:ADB458810 AMX458809:AMX458810 AWT458809:AWT458810 BGP458809:BGP458810 BQL458809:BQL458810 CAH458809:CAH458810 CKD458809:CKD458810 CTZ458809:CTZ458810 DDV458809:DDV458810 DNR458809:DNR458810 DXN458809:DXN458810 EHJ458809:EHJ458810 ERF458809:ERF458810 FBB458809:FBB458810 FKX458809:FKX458810 FUT458809:FUT458810 GEP458809:GEP458810 GOL458809:GOL458810 GYH458809:GYH458810 HID458809:HID458810 HRZ458809:HRZ458810 IBV458809:IBV458810 ILR458809:ILR458810 IVN458809:IVN458810 JFJ458809:JFJ458810 JPF458809:JPF458810 JZB458809:JZB458810 KIX458809:KIX458810 KST458809:KST458810 LCP458809:LCP458810 LML458809:LML458810 LWH458809:LWH458810 MGD458809:MGD458810 MPZ458809:MPZ458810 MZV458809:MZV458810 NJR458809:NJR458810 NTN458809:NTN458810 ODJ458809:ODJ458810 ONF458809:ONF458810 OXB458809:OXB458810 PGX458809:PGX458810 PQT458809:PQT458810 QAP458809:QAP458810 QKL458809:QKL458810 QUH458809:QUH458810 RED458809:RED458810 RNZ458809:RNZ458810 RXV458809:RXV458810 SHR458809:SHR458810 SRN458809:SRN458810 TBJ458809:TBJ458810 TLF458809:TLF458810 TVB458809:TVB458810 UEX458809:UEX458810 UOT458809:UOT458810 UYP458809:UYP458810 VIL458809:VIL458810 VSH458809:VSH458810 WCD458809:WCD458810 WLZ458809:WLZ458810 WVV458809:WVV458810 N524345:N524346 JJ524345:JJ524346 TF524345:TF524346 ADB524345:ADB524346 AMX524345:AMX524346 AWT524345:AWT524346 BGP524345:BGP524346 BQL524345:BQL524346 CAH524345:CAH524346 CKD524345:CKD524346 CTZ524345:CTZ524346 DDV524345:DDV524346 DNR524345:DNR524346 DXN524345:DXN524346 EHJ524345:EHJ524346 ERF524345:ERF524346 FBB524345:FBB524346 FKX524345:FKX524346 FUT524345:FUT524346 GEP524345:GEP524346 GOL524345:GOL524346 GYH524345:GYH524346 HID524345:HID524346 HRZ524345:HRZ524346 IBV524345:IBV524346 ILR524345:ILR524346 IVN524345:IVN524346 JFJ524345:JFJ524346 JPF524345:JPF524346 JZB524345:JZB524346 KIX524345:KIX524346 KST524345:KST524346 LCP524345:LCP524346 LML524345:LML524346 LWH524345:LWH524346 MGD524345:MGD524346 MPZ524345:MPZ524346 MZV524345:MZV524346 NJR524345:NJR524346 NTN524345:NTN524346 ODJ524345:ODJ524346 ONF524345:ONF524346 OXB524345:OXB524346 PGX524345:PGX524346 PQT524345:PQT524346 QAP524345:QAP524346 QKL524345:QKL524346 QUH524345:QUH524346 RED524345:RED524346 RNZ524345:RNZ524346 RXV524345:RXV524346 SHR524345:SHR524346 SRN524345:SRN524346 TBJ524345:TBJ524346 TLF524345:TLF524346 TVB524345:TVB524346 UEX524345:UEX524346 UOT524345:UOT524346 UYP524345:UYP524346 VIL524345:VIL524346 VSH524345:VSH524346 WCD524345:WCD524346 WLZ524345:WLZ524346 WVV524345:WVV524346 N589881:N589882 JJ589881:JJ589882 TF589881:TF589882 ADB589881:ADB589882 AMX589881:AMX589882 AWT589881:AWT589882 BGP589881:BGP589882 BQL589881:BQL589882 CAH589881:CAH589882 CKD589881:CKD589882 CTZ589881:CTZ589882 DDV589881:DDV589882 DNR589881:DNR589882 DXN589881:DXN589882 EHJ589881:EHJ589882 ERF589881:ERF589882 FBB589881:FBB589882 FKX589881:FKX589882 FUT589881:FUT589882 GEP589881:GEP589882 GOL589881:GOL589882 GYH589881:GYH589882 HID589881:HID589882 HRZ589881:HRZ589882 IBV589881:IBV589882 ILR589881:ILR589882 IVN589881:IVN589882 JFJ589881:JFJ589882 JPF589881:JPF589882 JZB589881:JZB589882 KIX589881:KIX589882 KST589881:KST589882 LCP589881:LCP589882 LML589881:LML589882 LWH589881:LWH589882 MGD589881:MGD589882 MPZ589881:MPZ589882 MZV589881:MZV589882 NJR589881:NJR589882 NTN589881:NTN589882 ODJ589881:ODJ589882 ONF589881:ONF589882 OXB589881:OXB589882 PGX589881:PGX589882 PQT589881:PQT589882 QAP589881:QAP589882 QKL589881:QKL589882 QUH589881:QUH589882 RED589881:RED589882 RNZ589881:RNZ589882 RXV589881:RXV589882 SHR589881:SHR589882 SRN589881:SRN589882 TBJ589881:TBJ589882 TLF589881:TLF589882 TVB589881:TVB589882 UEX589881:UEX589882 UOT589881:UOT589882 UYP589881:UYP589882 VIL589881:VIL589882 VSH589881:VSH589882 WCD589881:WCD589882 WLZ589881:WLZ589882 WVV589881:WVV589882 N655417:N655418 JJ655417:JJ655418 TF655417:TF655418 ADB655417:ADB655418 AMX655417:AMX655418 AWT655417:AWT655418 BGP655417:BGP655418 BQL655417:BQL655418 CAH655417:CAH655418 CKD655417:CKD655418 CTZ655417:CTZ655418 DDV655417:DDV655418 DNR655417:DNR655418 DXN655417:DXN655418 EHJ655417:EHJ655418 ERF655417:ERF655418 FBB655417:FBB655418 FKX655417:FKX655418 FUT655417:FUT655418 GEP655417:GEP655418 GOL655417:GOL655418 GYH655417:GYH655418 HID655417:HID655418 HRZ655417:HRZ655418 IBV655417:IBV655418 ILR655417:ILR655418 IVN655417:IVN655418 JFJ655417:JFJ655418 JPF655417:JPF655418 JZB655417:JZB655418 KIX655417:KIX655418 KST655417:KST655418 LCP655417:LCP655418 LML655417:LML655418 LWH655417:LWH655418 MGD655417:MGD655418 MPZ655417:MPZ655418 MZV655417:MZV655418 NJR655417:NJR655418 NTN655417:NTN655418 ODJ655417:ODJ655418 ONF655417:ONF655418 OXB655417:OXB655418 PGX655417:PGX655418 PQT655417:PQT655418 QAP655417:QAP655418 QKL655417:QKL655418 QUH655417:QUH655418 RED655417:RED655418 RNZ655417:RNZ655418 RXV655417:RXV655418 SHR655417:SHR655418 SRN655417:SRN655418 TBJ655417:TBJ655418 TLF655417:TLF655418 TVB655417:TVB655418 UEX655417:UEX655418 UOT655417:UOT655418 UYP655417:UYP655418 VIL655417:VIL655418 VSH655417:VSH655418 WCD655417:WCD655418 WLZ655417:WLZ655418 WVV655417:WVV655418 N720953:N720954 JJ720953:JJ720954 TF720953:TF720954 ADB720953:ADB720954 AMX720953:AMX720954 AWT720953:AWT720954 BGP720953:BGP720954 BQL720953:BQL720954 CAH720953:CAH720954 CKD720953:CKD720954 CTZ720953:CTZ720954 DDV720953:DDV720954 DNR720953:DNR720954 DXN720953:DXN720954 EHJ720953:EHJ720954 ERF720953:ERF720954 FBB720953:FBB720954 FKX720953:FKX720954 FUT720953:FUT720954 GEP720953:GEP720954 GOL720953:GOL720954 GYH720953:GYH720954 HID720953:HID720954 HRZ720953:HRZ720954 IBV720953:IBV720954 ILR720953:ILR720954 IVN720953:IVN720954 JFJ720953:JFJ720954 JPF720953:JPF720954 JZB720953:JZB720954 KIX720953:KIX720954 KST720953:KST720954 LCP720953:LCP720954 LML720953:LML720954 LWH720953:LWH720954 MGD720953:MGD720954 MPZ720953:MPZ720954 MZV720953:MZV720954 NJR720953:NJR720954 NTN720953:NTN720954 ODJ720953:ODJ720954 ONF720953:ONF720954 OXB720953:OXB720954 PGX720953:PGX720954 PQT720953:PQT720954 QAP720953:QAP720954 QKL720953:QKL720954 QUH720953:QUH720954 RED720953:RED720954 RNZ720953:RNZ720954 RXV720953:RXV720954 SHR720953:SHR720954 SRN720953:SRN720954 TBJ720953:TBJ720954 TLF720953:TLF720954 TVB720953:TVB720954 UEX720953:UEX720954 UOT720953:UOT720954 UYP720953:UYP720954 VIL720953:VIL720954 VSH720953:VSH720954 WCD720953:WCD720954 WLZ720953:WLZ720954 WVV720953:WVV720954 N786489:N786490 JJ786489:JJ786490 TF786489:TF786490 ADB786489:ADB786490 AMX786489:AMX786490 AWT786489:AWT786490 BGP786489:BGP786490 BQL786489:BQL786490 CAH786489:CAH786490 CKD786489:CKD786490 CTZ786489:CTZ786490 DDV786489:DDV786490 DNR786489:DNR786490 DXN786489:DXN786490 EHJ786489:EHJ786490 ERF786489:ERF786490 FBB786489:FBB786490 FKX786489:FKX786490 FUT786489:FUT786490 GEP786489:GEP786490 GOL786489:GOL786490 GYH786489:GYH786490 HID786489:HID786490 HRZ786489:HRZ786490 IBV786489:IBV786490 ILR786489:ILR786490 IVN786489:IVN786490 JFJ786489:JFJ786490 JPF786489:JPF786490 JZB786489:JZB786490 KIX786489:KIX786490 KST786489:KST786490 LCP786489:LCP786490 LML786489:LML786490 LWH786489:LWH786490 MGD786489:MGD786490 MPZ786489:MPZ786490 MZV786489:MZV786490 NJR786489:NJR786490 NTN786489:NTN786490 ODJ786489:ODJ786490 ONF786489:ONF786490 OXB786489:OXB786490 PGX786489:PGX786490 PQT786489:PQT786490 QAP786489:QAP786490 QKL786489:QKL786490 QUH786489:QUH786490 RED786489:RED786490 RNZ786489:RNZ786490 RXV786489:RXV786490 SHR786489:SHR786490 SRN786489:SRN786490 TBJ786489:TBJ786490 TLF786489:TLF786490 TVB786489:TVB786490 UEX786489:UEX786490 UOT786489:UOT786490 UYP786489:UYP786490 VIL786489:VIL786490 VSH786489:VSH786490 WCD786489:WCD786490 WLZ786489:WLZ786490 WVV786489:WVV786490 N852025:N852026 JJ852025:JJ852026 TF852025:TF852026 ADB852025:ADB852026 AMX852025:AMX852026 AWT852025:AWT852026 BGP852025:BGP852026 BQL852025:BQL852026 CAH852025:CAH852026 CKD852025:CKD852026 CTZ852025:CTZ852026 DDV852025:DDV852026 DNR852025:DNR852026 DXN852025:DXN852026 EHJ852025:EHJ852026 ERF852025:ERF852026 FBB852025:FBB852026 FKX852025:FKX852026 FUT852025:FUT852026 GEP852025:GEP852026 GOL852025:GOL852026 GYH852025:GYH852026 HID852025:HID852026 HRZ852025:HRZ852026 IBV852025:IBV852026 ILR852025:ILR852026 IVN852025:IVN852026 JFJ852025:JFJ852026 JPF852025:JPF852026 JZB852025:JZB852026 KIX852025:KIX852026 KST852025:KST852026 LCP852025:LCP852026 LML852025:LML852026 LWH852025:LWH852026 MGD852025:MGD852026 MPZ852025:MPZ852026 MZV852025:MZV852026 NJR852025:NJR852026 NTN852025:NTN852026 ODJ852025:ODJ852026 ONF852025:ONF852026 OXB852025:OXB852026 PGX852025:PGX852026 PQT852025:PQT852026 QAP852025:QAP852026 QKL852025:QKL852026 QUH852025:QUH852026 RED852025:RED852026 RNZ852025:RNZ852026 RXV852025:RXV852026 SHR852025:SHR852026 SRN852025:SRN852026 TBJ852025:TBJ852026 TLF852025:TLF852026 TVB852025:TVB852026 UEX852025:UEX852026 UOT852025:UOT852026 UYP852025:UYP852026 VIL852025:VIL852026 VSH852025:VSH852026 WCD852025:WCD852026 WLZ852025:WLZ852026 WVV852025:WVV852026 N917561:N917562 JJ917561:JJ917562 TF917561:TF917562 ADB917561:ADB917562 AMX917561:AMX917562 AWT917561:AWT917562 BGP917561:BGP917562 BQL917561:BQL917562 CAH917561:CAH917562 CKD917561:CKD917562 CTZ917561:CTZ917562 DDV917561:DDV917562 DNR917561:DNR917562 DXN917561:DXN917562 EHJ917561:EHJ917562 ERF917561:ERF917562 FBB917561:FBB917562 FKX917561:FKX917562 FUT917561:FUT917562 GEP917561:GEP917562 GOL917561:GOL917562 GYH917561:GYH917562 HID917561:HID917562 HRZ917561:HRZ917562 IBV917561:IBV917562 ILR917561:ILR917562 IVN917561:IVN917562 JFJ917561:JFJ917562 JPF917561:JPF917562 JZB917561:JZB917562 KIX917561:KIX917562 KST917561:KST917562 LCP917561:LCP917562 LML917561:LML917562 LWH917561:LWH917562 MGD917561:MGD917562 MPZ917561:MPZ917562 MZV917561:MZV917562 NJR917561:NJR917562 NTN917561:NTN917562 ODJ917561:ODJ917562 ONF917561:ONF917562 OXB917561:OXB917562 PGX917561:PGX917562 PQT917561:PQT917562 QAP917561:QAP917562 QKL917561:QKL917562 QUH917561:QUH917562 RED917561:RED917562 RNZ917561:RNZ917562 RXV917561:RXV917562 SHR917561:SHR917562 SRN917561:SRN917562 TBJ917561:TBJ917562 TLF917561:TLF917562 TVB917561:TVB917562 UEX917561:UEX917562 UOT917561:UOT917562 UYP917561:UYP917562 VIL917561:VIL917562 VSH917561:VSH917562 WCD917561:WCD917562 WLZ917561:WLZ917562 WVV917561:WVV917562 N983097:N983098 JJ983097:JJ983098 TF983097:TF983098 ADB983097:ADB983098 AMX983097:AMX983098 AWT983097:AWT983098 BGP983097:BGP983098 BQL983097:BQL983098 CAH983097:CAH983098 CKD983097:CKD983098 CTZ983097:CTZ983098 DDV983097:DDV983098 DNR983097:DNR983098 DXN983097:DXN983098 EHJ983097:EHJ983098 ERF983097:ERF983098 FBB983097:FBB983098 FKX983097:FKX983098 FUT983097:FUT983098 GEP983097:GEP983098 GOL983097:GOL983098 GYH983097:GYH983098 HID983097:HID983098 HRZ983097:HRZ983098 IBV983097:IBV983098 ILR983097:ILR983098 IVN983097:IVN983098 JFJ983097:JFJ983098 JPF983097:JPF983098 JZB983097:JZB983098 KIX983097:KIX983098 KST983097:KST983098 LCP983097:LCP983098 LML983097:LML983098 LWH983097:LWH983098 MGD983097:MGD983098 MPZ983097:MPZ983098 MZV983097:MZV983098 NJR983097:NJR983098 NTN983097:NTN983098 ODJ983097:ODJ983098 ONF983097:ONF983098 OXB983097:OXB983098 PGX983097:PGX983098 PQT983097:PQT983098 QAP983097:QAP983098 QKL983097:QKL983098 QUH983097:QUH983098 RED983097:RED983098 RNZ983097:RNZ983098 RXV983097:RXV983098 SHR983097:SHR983098 SRN983097:SRN983098 TBJ983097:TBJ983098 TLF983097:TLF983098 TVB983097:TVB983098 UEX983097:UEX983098 UOT983097:UOT983098 UYP983097:UYP983098 VIL983097:VIL983098 VSH983097:VSH983098 WCD983097:WCD983098 WLZ983097:WLZ983098 WVV983097:WVV983098 S57:S58 JO57:JO58 TK57:TK58 ADG57:ADG58 ANC57:ANC58 AWY57:AWY58 BGU57:BGU58 BQQ57:BQQ58 CAM57:CAM58 CKI57:CKI58 CUE57:CUE58 DEA57:DEA58 DNW57:DNW58 DXS57:DXS58 EHO57:EHO58 ERK57:ERK58 FBG57:FBG58 FLC57:FLC58 FUY57:FUY58 GEU57:GEU58 GOQ57:GOQ58 GYM57:GYM58 HII57:HII58 HSE57:HSE58 ICA57:ICA58 ILW57:ILW58 IVS57:IVS58 JFO57:JFO58 JPK57:JPK58 JZG57:JZG58 KJC57:KJC58 KSY57:KSY58 LCU57:LCU58 LMQ57:LMQ58 LWM57:LWM58 MGI57:MGI58 MQE57:MQE58 NAA57:NAA58 NJW57:NJW58 NTS57:NTS58 ODO57:ODO58 ONK57:ONK58 OXG57:OXG58 PHC57:PHC58 PQY57:PQY58 QAU57:QAU58 QKQ57:QKQ58 QUM57:QUM58 REI57:REI58 ROE57:ROE58 RYA57:RYA58 SHW57:SHW58 SRS57:SRS58 TBO57:TBO58 TLK57:TLK58 TVG57:TVG58 UFC57:UFC58 UOY57:UOY58 UYU57:UYU58 VIQ57:VIQ58 VSM57:VSM58 WCI57:WCI58 WME57:WME58 WWA57:WWA58 S65593:S65594 JO65593:JO65594 TK65593:TK65594 ADG65593:ADG65594 ANC65593:ANC65594 AWY65593:AWY65594 BGU65593:BGU65594 BQQ65593:BQQ65594 CAM65593:CAM65594 CKI65593:CKI65594 CUE65593:CUE65594 DEA65593:DEA65594 DNW65593:DNW65594 DXS65593:DXS65594 EHO65593:EHO65594 ERK65593:ERK65594 FBG65593:FBG65594 FLC65593:FLC65594 FUY65593:FUY65594 GEU65593:GEU65594 GOQ65593:GOQ65594 GYM65593:GYM65594 HII65593:HII65594 HSE65593:HSE65594 ICA65593:ICA65594 ILW65593:ILW65594 IVS65593:IVS65594 JFO65593:JFO65594 JPK65593:JPK65594 JZG65593:JZG65594 KJC65593:KJC65594 KSY65593:KSY65594 LCU65593:LCU65594 LMQ65593:LMQ65594 LWM65593:LWM65594 MGI65593:MGI65594 MQE65593:MQE65594 NAA65593:NAA65594 NJW65593:NJW65594 NTS65593:NTS65594 ODO65593:ODO65594 ONK65593:ONK65594 OXG65593:OXG65594 PHC65593:PHC65594 PQY65593:PQY65594 QAU65593:QAU65594 QKQ65593:QKQ65594 QUM65593:QUM65594 REI65593:REI65594 ROE65593:ROE65594 RYA65593:RYA65594 SHW65593:SHW65594 SRS65593:SRS65594 TBO65593:TBO65594 TLK65593:TLK65594 TVG65593:TVG65594 UFC65593:UFC65594 UOY65593:UOY65594 UYU65593:UYU65594 VIQ65593:VIQ65594 VSM65593:VSM65594 WCI65593:WCI65594 WME65593:WME65594 WWA65593:WWA65594 S131129:S131130 JO131129:JO131130 TK131129:TK131130 ADG131129:ADG131130 ANC131129:ANC131130 AWY131129:AWY131130 BGU131129:BGU131130 BQQ131129:BQQ131130 CAM131129:CAM131130 CKI131129:CKI131130 CUE131129:CUE131130 DEA131129:DEA131130 DNW131129:DNW131130 DXS131129:DXS131130 EHO131129:EHO131130 ERK131129:ERK131130 FBG131129:FBG131130 FLC131129:FLC131130 FUY131129:FUY131130 GEU131129:GEU131130 GOQ131129:GOQ131130 GYM131129:GYM131130 HII131129:HII131130 HSE131129:HSE131130 ICA131129:ICA131130 ILW131129:ILW131130 IVS131129:IVS131130 JFO131129:JFO131130 JPK131129:JPK131130 JZG131129:JZG131130 KJC131129:KJC131130 KSY131129:KSY131130 LCU131129:LCU131130 LMQ131129:LMQ131130 LWM131129:LWM131130 MGI131129:MGI131130 MQE131129:MQE131130 NAA131129:NAA131130 NJW131129:NJW131130 NTS131129:NTS131130 ODO131129:ODO131130 ONK131129:ONK131130 OXG131129:OXG131130 PHC131129:PHC131130 PQY131129:PQY131130 QAU131129:QAU131130 QKQ131129:QKQ131130 QUM131129:QUM131130 REI131129:REI131130 ROE131129:ROE131130 RYA131129:RYA131130 SHW131129:SHW131130 SRS131129:SRS131130 TBO131129:TBO131130 TLK131129:TLK131130 TVG131129:TVG131130 UFC131129:UFC131130 UOY131129:UOY131130 UYU131129:UYU131130 VIQ131129:VIQ131130 VSM131129:VSM131130 WCI131129:WCI131130 WME131129:WME131130 WWA131129:WWA131130 S196665:S196666 JO196665:JO196666 TK196665:TK196666 ADG196665:ADG196666 ANC196665:ANC196666 AWY196665:AWY196666 BGU196665:BGU196666 BQQ196665:BQQ196666 CAM196665:CAM196666 CKI196665:CKI196666 CUE196665:CUE196666 DEA196665:DEA196666 DNW196665:DNW196666 DXS196665:DXS196666 EHO196665:EHO196666 ERK196665:ERK196666 FBG196665:FBG196666 FLC196665:FLC196666 FUY196665:FUY196666 GEU196665:GEU196666 GOQ196665:GOQ196666 GYM196665:GYM196666 HII196665:HII196666 HSE196665:HSE196666 ICA196665:ICA196666 ILW196665:ILW196666 IVS196665:IVS196666 JFO196665:JFO196666 JPK196665:JPK196666 JZG196665:JZG196666 KJC196665:KJC196666 KSY196665:KSY196666 LCU196665:LCU196666 LMQ196665:LMQ196666 LWM196665:LWM196666 MGI196665:MGI196666 MQE196665:MQE196666 NAA196665:NAA196666 NJW196665:NJW196666 NTS196665:NTS196666 ODO196665:ODO196666 ONK196665:ONK196666 OXG196665:OXG196666 PHC196665:PHC196666 PQY196665:PQY196666 QAU196665:QAU196666 QKQ196665:QKQ196666 QUM196665:QUM196666 REI196665:REI196666 ROE196665:ROE196666 RYA196665:RYA196666 SHW196665:SHW196666 SRS196665:SRS196666 TBO196665:TBO196666 TLK196665:TLK196666 TVG196665:TVG196666 UFC196665:UFC196666 UOY196665:UOY196666 UYU196665:UYU196666 VIQ196665:VIQ196666 VSM196665:VSM196666 WCI196665:WCI196666 WME196665:WME196666 WWA196665:WWA196666 S262201:S262202 JO262201:JO262202 TK262201:TK262202 ADG262201:ADG262202 ANC262201:ANC262202 AWY262201:AWY262202 BGU262201:BGU262202 BQQ262201:BQQ262202 CAM262201:CAM262202 CKI262201:CKI262202 CUE262201:CUE262202 DEA262201:DEA262202 DNW262201:DNW262202 DXS262201:DXS262202 EHO262201:EHO262202 ERK262201:ERK262202 FBG262201:FBG262202 FLC262201:FLC262202 FUY262201:FUY262202 GEU262201:GEU262202 GOQ262201:GOQ262202 GYM262201:GYM262202 HII262201:HII262202 HSE262201:HSE262202 ICA262201:ICA262202 ILW262201:ILW262202 IVS262201:IVS262202 JFO262201:JFO262202 JPK262201:JPK262202 JZG262201:JZG262202 KJC262201:KJC262202 KSY262201:KSY262202 LCU262201:LCU262202 LMQ262201:LMQ262202 LWM262201:LWM262202 MGI262201:MGI262202 MQE262201:MQE262202 NAA262201:NAA262202 NJW262201:NJW262202 NTS262201:NTS262202 ODO262201:ODO262202 ONK262201:ONK262202 OXG262201:OXG262202 PHC262201:PHC262202 PQY262201:PQY262202 QAU262201:QAU262202 QKQ262201:QKQ262202 QUM262201:QUM262202 REI262201:REI262202 ROE262201:ROE262202 RYA262201:RYA262202 SHW262201:SHW262202 SRS262201:SRS262202 TBO262201:TBO262202 TLK262201:TLK262202 TVG262201:TVG262202 UFC262201:UFC262202 UOY262201:UOY262202 UYU262201:UYU262202 VIQ262201:VIQ262202 VSM262201:VSM262202 WCI262201:WCI262202 WME262201:WME262202 WWA262201:WWA262202 S327737:S327738 JO327737:JO327738 TK327737:TK327738 ADG327737:ADG327738 ANC327737:ANC327738 AWY327737:AWY327738 BGU327737:BGU327738 BQQ327737:BQQ327738 CAM327737:CAM327738 CKI327737:CKI327738 CUE327737:CUE327738 DEA327737:DEA327738 DNW327737:DNW327738 DXS327737:DXS327738 EHO327737:EHO327738 ERK327737:ERK327738 FBG327737:FBG327738 FLC327737:FLC327738 FUY327737:FUY327738 GEU327737:GEU327738 GOQ327737:GOQ327738 GYM327737:GYM327738 HII327737:HII327738 HSE327737:HSE327738 ICA327737:ICA327738 ILW327737:ILW327738 IVS327737:IVS327738 JFO327737:JFO327738 JPK327737:JPK327738 JZG327737:JZG327738 KJC327737:KJC327738 KSY327737:KSY327738 LCU327737:LCU327738 LMQ327737:LMQ327738 LWM327737:LWM327738 MGI327737:MGI327738 MQE327737:MQE327738 NAA327737:NAA327738 NJW327737:NJW327738 NTS327737:NTS327738 ODO327737:ODO327738 ONK327737:ONK327738 OXG327737:OXG327738 PHC327737:PHC327738 PQY327737:PQY327738 QAU327737:QAU327738 QKQ327737:QKQ327738 QUM327737:QUM327738 REI327737:REI327738 ROE327737:ROE327738 RYA327737:RYA327738 SHW327737:SHW327738 SRS327737:SRS327738 TBO327737:TBO327738 TLK327737:TLK327738 TVG327737:TVG327738 UFC327737:UFC327738 UOY327737:UOY327738 UYU327737:UYU327738 VIQ327737:VIQ327738 VSM327737:VSM327738 WCI327737:WCI327738 WME327737:WME327738 WWA327737:WWA327738 S393273:S393274 JO393273:JO393274 TK393273:TK393274 ADG393273:ADG393274 ANC393273:ANC393274 AWY393273:AWY393274 BGU393273:BGU393274 BQQ393273:BQQ393274 CAM393273:CAM393274 CKI393273:CKI393274 CUE393273:CUE393274 DEA393273:DEA393274 DNW393273:DNW393274 DXS393273:DXS393274 EHO393273:EHO393274 ERK393273:ERK393274 FBG393273:FBG393274 FLC393273:FLC393274 FUY393273:FUY393274 GEU393273:GEU393274 GOQ393273:GOQ393274 GYM393273:GYM393274 HII393273:HII393274 HSE393273:HSE393274 ICA393273:ICA393274 ILW393273:ILW393274 IVS393273:IVS393274 JFO393273:JFO393274 JPK393273:JPK393274 JZG393273:JZG393274 KJC393273:KJC393274 KSY393273:KSY393274 LCU393273:LCU393274 LMQ393273:LMQ393274 LWM393273:LWM393274 MGI393273:MGI393274 MQE393273:MQE393274 NAA393273:NAA393274 NJW393273:NJW393274 NTS393273:NTS393274 ODO393273:ODO393274 ONK393273:ONK393274 OXG393273:OXG393274 PHC393273:PHC393274 PQY393273:PQY393274 QAU393273:QAU393274 QKQ393273:QKQ393274 QUM393273:QUM393274 REI393273:REI393274 ROE393273:ROE393274 RYA393273:RYA393274 SHW393273:SHW393274 SRS393273:SRS393274 TBO393273:TBO393274 TLK393273:TLK393274 TVG393273:TVG393274 UFC393273:UFC393274 UOY393273:UOY393274 UYU393273:UYU393274 VIQ393273:VIQ393274 VSM393273:VSM393274 WCI393273:WCI393274 WME393273:WME393274 WWA393273:WWA393274 S458809:S458810 JO458809:JO458810 TK458809:TK458810 ADG458809:ADG458810 ANC458809:ANC458810 AWY458809:AWY458810 BGU458809:BGU458810 BQQ458809:BQQ458810 CAM458809:CAM458810 CKI458809:CKI458810 CUE458809:CUE458810 DEA458809:DEA458810 DNW458809:DNW458810 DXS458809:DXS458810 EHO458809:EHO458810 ERK458809:ERK458810 FBG458809:FBG458810 FLC458809:FLC458810 FUY458809:FUY458810 GEU458809:GEU458810 GOQ458809:GOQ458810 GYM458809:GYM458810 HII458809:HII458810 HSE458809:HSE458810 ICA458809:ICA458810 ILW458809:ILW458810 IVS458809:IVS458810 JFO458809:JFO458810 JPK458809:JPK458810 JZG458809:JZG458810 KJC458809:KJC458810 KSY458809:KSY458810 LCU458809:LCU458810 LMQ458809:LMQ458810 LWM458809:LWM458810 MGI458809:MGI458810 MQE458809:MQE458810 NAA458809:NAA458810 NJW458809:NJW458810 NTS458809:NTS458810 ODO458809:ODO458810 ONK458809:ONK458810 OXG458809:OXG458810 PHC458809:PHC458810 PQY458809:PQY458810 QAU458809:QAU458810 QKQ458809:QKQ458810 QUM458809:QUM458810 REI458809:REI458810 ROE458809:ROE458810 RYA458809:RYA458810 SHW458809:SHW458810 SRS458809:SRS458810 TBO458809:TBO458810 TLK458809:TLK458810 TVG458809:TVG458810 UFC458809:UFC458810 UOY458809:UOY458810 UYU458809:UYU458810 VIQ458809:VIQ458810 VSM458809:VSM458810 WCI458809:WCI458810 WME458809:WME458810 WWA458809:WWA458810 S524345:S524346 JO524345:JO524346 TK524345:TK524346 ADG524345:ADG524346 ANC524345:ANC524346 AWY524345:AWY524346 BGU524345:BGU524346 BQQ524345:BQQ524346 CAM524345:CAM524346 CKI524345:CKI524346 CUE524345:CUE524346 DEA524345:DEA524346 DNW524345:DNW524346 DXS524345:DXS524346 EHO524345:EHO524346 ERK524345:ERK524346 FBG524345:FBG524346 FLC524345:FLC524346 FUY524345:FUY524346 GEU524345:GEU524346 GOQ524345:GOQ524346 GYM524345:GYM524346 HII524345:HII524346 HSE524345:HSE524346 ICA524345:ICA524346 ILW524345:ILW524346 IVS524345:IVS524346 JFO524345:JFO524346 JPK524345:JPK524346 JZG524345:JZG524346 KJC524345:KJC524346 KSY524345:KSY524346 LCU524345:LCU524346 LMQ524345:LMQ524346 LWM524345:LWM524346 MGI524345:MGI524346 MQE524345:MQE524346 NAA524345:NAA524346 NJW524345:NJW524346 NTS524345:NTS524346 ODO524345:ODO524346 ONK524345:ONK524346 OXG524345:OXG524346 PHC524345:PHC524346 PQY524345:PQY524346 QAU524345:QAU524346 QKQ524345:QKQ524346 QUM524345:QUM524346 REI524345:REI524346 ROE524345:ROE524346 RYA524345:RYA524346 SHW524345:SHW524346 SRS524345:SRS524346 TBO524345:TBO524346 TLK524345:TLK524346 TVG524345:TVG524346 UFC524345:UFC524346 UOY524345:UOY524346 UYU524345:UYU524346 VIQ524345:VIQ524346 VSM524345:VSM524346 WCI524345:WCI524346 WME524345:WME524346 WWA524345:WWA524346 S589881:S589882 JO589881:JO589882 TK589881:TK589882 ADG589881:ADG589882 ANC589881:ANC589882 AWY589881:AWY589882 BGU589881:BGU589882 BQQ589881:BQQ589882 CAM589881:CAM589882 CKI589881:CKI589882 CUE589881:CUE589882 DEA589881:DEA589882 DNW589881:DNW589882 DXS589881:DXS589882 EHO589881:EHO589882 ERK589881:ERK589882 FBG589881:FBG589882 FLC589881:FLC589882 FUY589881:FUY589882 GEU589881:GEU589882 GOQ589881:GOQ589882 GYM589881:GYM589882 HII589881:HII589882 HSE589881:HSE589882 ICA589881:ICA589882 ILW589881:ILW589882 IVS589881:IVS589882 JFO589881:JFO589882 JPK589881:JPK589882 JZG589881:JZG589882 KJC589881:KJC589882 KSY589881:KSY589882 LCU589881:LCU589882 LMQ589881:LMQ589882 LWM589881:LWM589882 MGI589881:MGI589882 MQE589881:MQE589882 NAA589881:NAA589882 NJW589881:NJW589882 NTS589881:NTS589882 ODO589881:ODO589882 ONK589881:ONK589882 OXG589881:OXG589882 PHC589881:PHC589882 PQY589881:PQY589882 QAU589881:QAU589882 QKQ589881:QKQ589882 QUM589881:QUM589882 REI589881:REI589882 ROE589881:ROE589882 RYA589881:RYA589882 SHW589881:SHW589882 SRS589881:SRS589882 TBO589881:TBO589882 TLK589881:TLK589882 TVG589881:TVG589882 UFC589881:UFC589882 UOY589881:UOY589882 UYU589881:UYU589882 VIQ589881:VIQ589882 VSM589881:VSM589882 WCI589881:WCI589882 WME589881:WME589882 WWA589881:WWA589882 S655417:S655418 JO655417:JO655418 TK655417:TK655418 ADG655417:ADG655418 ANC655417:ANC655418 AWY655417:AWY655418 BGU655417:BGU655418 BQQ655417:BQQ655418 CAM655417:CAM655418 CKI655417:CKI655418 CUE655417:CUE655418 DEA655417:DEA655418 DNW655417:DNW655418 DXS655417:DXS655418 EHO655417:EHO655418 ERK655417:ERK655418 FBG655417:FBG655418 FLC655417:FLC655418 FUY655417:FUY655418 GEU655417:GEU655418 GOQ655417:GOQ655418 GYM655417:GYM655418 HII655417:HII655418 HSE655417:HSE655418 ICA655417:ICA655418 ILW655417:ILW655418 IVS655417:IVS655418 JFO655417:JFO655418 JPK655417:JPK655418 JZG655417:JZG655418 KJC655417:KJC655418 KSY655417:KSY655418 LCU655417:LCU655418 LMQ655417:LMQ655418 LWM655417:LWM655418 MGI655417:MGI655418 MQE655417:MQE655418 NAA655417:NAA655418 NJW655417:NJW655418 NTS655417:NTS655418 ODO655417:ODO655418 ONK655417:ONK655418 OXG655417:OXG655418 PHC655417:PHC655418 PQY655417:PQY655418 QAU655417:QAU655418 QKQ655417:QKQ655418 QUM655417:QUM655418 REI655417:REI655418 ROE655417:ROE655418 RYA655417:RYA655418 SHW655417:SHW655418 SRS655417:SRS655418 TBO655417:TBO655418 TLK655417:TLK655418 TVG655417:TVG655418 UFC655417:UFC655418 UOY655417:UOY655418 UYU655417:UYU655418 VIQ655417:VIQ655418 VSM655417:VSM655418 WCI655417:WCI655418 WME655417:WME655418 WWA655417:WWA655418 S720953:S720954 JO720953:JO720954 TK720953:TK720954 ADG720953:ADG720954 ANC720953:ANC720954 AWY720953:AWY720954 BGU720953:BGU720954 BQQ720953:BQQ720954 CAM720953:CAM720954 CKI720953:CKI720954 CUE720953:CUE720954 DEA720953:DEA720954 DNW720953:DNW720954 DXS720953:DXS720954 EHO720953:EHO720954 ERK720953:ERK720954 FBG720953:FBG720954 FLC720953:FLC720954 FUY720953:FUY720954 GEU720953:GEU720954 GOQ720953:GOQ720954 GYM720953:GYM720954 HII720953:HII720954 HSE720953:HSE720954 ICA720953:ICA720954 ILW720953:ILW720954 IVS720953:IVS720954 JFO720953:JFO720954 JPK720953:JPK720954 JZG720953:JZG720954 KJC720953:KJC720954 KSY720953:KSY720954 LCU720953:LCU720954 LMQ720953:LMQ720954 LWM720953:LWM720954 MGI720953:MGI720954 MQE720953:MQE720954 NAA720953:NAA720954 NJW720953:NJW720954 NTS720953:NTS720954 ODO720953:ODO720954 ONK720953:ONK720954 OXG720953:OXG720954 PHC720953:PHC720954 PQY720953:PQY720954 QAU720953:QAU720954 QKQ720953:QKQ720954 QUM720953:QUM720954 REI720953:REI720954 ROE720953:ROE720954 RYA720953:RYA720954 SHW720953:SHW720954 SRS720953:SRS720954 TBO720953:TBO720954 TLK720953:TLK720954 TVG720953:TVG720954 UFC720953:UFC720954 UOY720953:UOY720954 UYU720953:UYU720954 VIQ720953:VIQ720954 VSM720953:VSM720954 WCI720953:WCI720954 WME720953:WME720954 WWA720953:WWA720954 S786489:S786490 JO786489:JO786490 TK786489:TK786490 ADG786489:ADG786490 ANC786489:ANC786490 AWY786489:AWY786490 BGU786489:BGU786490 BQQ786489:BQQ786490 CAM786489:CAM786490 CKI786489:CKI786490 CUE786489:CUE786490 DEA786489:DEA786490 DNW786489:DNW786490 DXS786489:DXS786490 EHO786489:EHO786490 ERK786489:ERK786490 FBG786489:FBG786490 FLC786489:FLC786490 FUY786489:FUY786490 GEU786489:GEU786490 GOQ786489:GOQ786490 GYM786489:GYM786490 HII786489:HII786490 HSE786489:HSE786490 ICA786489:ICA786490 ILW786489:ILW786490 IVS786489:IVS786490 JFO786489:JFO786490 JPK786489:JPK786490 JZG786489:JZG786490 KJC786489:KJC786490 KSY786489:KSY786490 LCU786489:LCU786490 LMQ786489:LMQ786490 LWM786489:LWM786490 MGI786489:MGI786490 MQE786489:MQE786490 NAA786489:NAA786490 NJW786489:NJW786490 NTS786489:NTS786490 ODO786489:ODO786490 ONK786489:ONK786490 OXG786489:OXG786490 PHC786489:PHC786490 PQY786489:PQY786490 QAU786489:QAU786490 QKQ786489:QKQ786490 QUM786489:QUM786490 REI786489:REI786490 ROE786489:ROE786490 RYA786489:RYA786490 SHW786489:SHW786490 SRS786489:SRS786490 TBO786489:TBO786490 TLK786489:TLK786490 TVG786489:TVG786490 UFC786489:UFC786490 UOY786489:UOY786490 UYU786489:UYU786490 VIQ786489:VIQ786490 VSM786489:VSM786490 WCI786489:WCI786490 WME786489:WME786490 WWA786489:WWA786490 S852025:S852026 JO852025:JO852026 TK852025:TK852026 ADG852025:ADG852026 ANC852025:ANC852026 AWY852025:AWY852026 BGU852025:BGU852026 BQQ852025:BQQ852026 CAM852025:CAM852026 CKI852025:CKI852026 CUE852025:CUE852026 DEA852025:DEA852026 DNW852025:DNW852026 DXS852025:DXS852026 EHO852025:EHO852026 ERK852025:ERK852026 FBG852025:FBG852026 FLC852025:FLC852026 FUY852025:FUY852026 GEU852025:GEU852026 GOQ852025:GOQ852026 GYM852025:GYM852026 HII852025:HII852026 HSE852025:HSE852026 ICA852025:ICA852026 ILW852025:ILW852026 IVS852025:IVS852026 JFO852025:JFO852026 JPK852025:JPK852026 JZG852025:JZG852026 KJC852025:KJC852026 KSY852025:KSY852026 LCU852025:LCU852026 LMQ852025:LMQ852026 LWM852025:LWM852026 MGI852025:MGI852026 MQE852025:MQE852026 NAA852025:NAA852026 NJW852025:NJW852026 NTS852025:NTS852026 ODO852025:ODO852026 ONK852025:ONK852026 OXG852025:OXG852026 PHC852025:PHC852026 PQY852025:PQY852026 QAU852025:QAU852026 QKQ852025:QKQ852026 QUM852025:QUM852026 REI852025:REI852026 ROE852025:ROE852026 RYA852025:RYA852026 SHW852025:SHW852026 SRS852025:SRS852026 TBO852025:TBO852026 TLK852025:TLK852026 TVG852025:TVG852026 UFC852025:UFC852026 UOY852025:UOY852026 UYU852025:UYU852026 VIQ852025:VIQ852026 VSM852025:VSM852026 WCI852025:WCI852026 WME852025:WME852026 WWA852025:WWA852026 S917561:S917562 JO917561:JO917562 TK917561:TK917562 ADG917561:ADG917562 ANC917561:ANC917562 AWY917561:AWY917562 BGU917561:BGU917562 BQQ917561:BQQ917562 CAM917561:CAM917562 CKI917561:CKI917562 CUE917561:CUE917562 DEA917561:DEA917562 DNW917561:DNW917562 DXS917561:DXS917562 EHO917561:EHO917562 ERK917561:ERK917562 FBG917561:FBG917562 FLC917561:FLC917562 FUY917561:FUY917562 GEU917561:GEU917562 GOQ917561:GOQ917562 GYM917561:GYM917562 HII917561:HII917562 HSE917561:HSE917562 ICA917561:ICA917562 ILW917561:ILW917562 IVS917561:IVS917562 JFO917561:JFO917562 JPK917561:JPK917562 JZG917561:JZG917562 KJC917561:KJC917562 KSY917561:KSY917562 LCU917561:LCU917562 LMQ917561:LMQ917562 LWM917561:LWM917562 MGI917561:MGI917562 MQE917561:MQE917562 NAA917561:NAA917562 NJW917561:NJW917562 NTS917561:NTS917562 ODO917561:ODO917562 ONK917561:ONK917562 OXG917561:OXG917562 PHC917561:PHC917562 PQY917561:PQY917562 QAU917561:QAU917562 QKQ917561:QKQ917562 QUM917561:QUM917562 REI917561:REI917562 ROE917561:ROE917562 RYA917561:RYA917562 SHW917561:SHW917562 SRS917561:SRS917562 TBO917561:TBO917562 TLK917561:TLK917562 TVG917561:TVG917562 UFC917561:UFC917562 UOY917561:UOY917562 UYU917561:UYU917562 VIQ917561:VIQ917562 VSM917561:VSM917562 WCI917561:WCI917562 WME917561:WME917562 WWA917561:WWA917562 S983097:S983098 JO983097:JO983098 TK983097:TK983098 ADG983097:ADG983098 ANC983097:ANC983098 AWY983097:AWY983098 BGU983097:BGU983098 BQQ983097:BQQ983098 CAM983097:CAM983098 CKI983097:CKI983098 CUE983097:CUE983098 DEA983097:DEA983098 DNW983097:DNW983098 DXS983097:DXS983098 EHO983097:EHO983098 ERK983097:ERK983098 FBG983097:FBG983098 FLC983097:FLC983098 FUY983097:FUY983098 GEU983097:GEU983098 GOQ983097:GOQ983098 GYM983097:GYM983098 HII983097:HII983098 HSE983097:HSE983098 ICA983097:ICA983098 ILW983097:ILW983098 IVS983097:IVS983098 JFO983097:JFO983098 JPK983097:JPK983098 JZG983097:JZG983098 KJC983097:KJC983098 KSY983097:KSY983098 LCU983097:LCU983098 LMQ983097:LMQ983098 LWM983097:LWM983098 MGI983097:MGI983098 MQE983097:MQE983098 NAA983097:NAA983098 NJW983097:NJW983098 NTS983097:NTS983098 ODO983097:ODO983098 ONK983097:ONK983098 OXG983097:OXG983098 PHC983097:PHC983098 PQY983097:PQY983098 QAU983097:QAU983098 QKQ983097:QKQ983098 QUM983097:QUM983098 REI983097:REI983098 ROE983097:ROE983098 RYA983097:RYA983098 SHW983097:SHW983098 SRS983097:SRS983098 TBO983097:TBO983098 TLK983097:TLK983098 TVG983097:TVG983098 UFC983097:UFC983098 UOY983097:UOY983098 UYU983097:UYU983098 VIQ983097:VIQ983098 VSM983097:VSM983098 WCI983097:WCI983098 WME983097:WME983098 WWA983097:WWA983098 I57:I58 JE57:JE58 TA57:TA58 ACW57:ACW58 AMS57:AMS58 AWO57:AWO58 BGK57:BGK58 BQG57:BQG58 CAC57:CAC58 CJY57:CJY58 CTU57:CTU58 DDQ57:DDQ58 DNM57:DNM58 DXI57:DXI58 EHE57:EHE58 ERA57:ERA58 FAW57:FAW58 FKS57:FKS58 FUO57:FUO58 GEK57:GEK58 GOG57:GOG58 GYC57:GYC58 HHY57:HHY58 HRU57:HRU58 IBQ57:IBQ58 ILM57:ILM58 IVI57:IVI58 JFE57:JFE58 JPA57:JPA58 JYW57:JYW58 KIS57:KIS58 KSO57:KSO58 LCK57:LCK58 LMG57:LMG58 LWC57:LWC58 MFY57:MFY58 MPU57:MPU58 MZQ57:MZQ58 NJM57:NJM58 NTI57:NTI58 ODE57:ODE58 ONA57:ONA58 OWW57:OWW58 PGS57:PGS58 PQO57:PQO58 QAK57:QAK58 QKG57:QKG58 QUC57:QUC58 RDY57:RDY58 RNU57:RNU58 RXQ57:RXQ58 SHM57:SHM58 SRI57:SRI58 TBE57:TBE58 TLA57:TLA58 TUW57:TUW58 UES57:UES58 UOO57:UOO58 UYK57:UYK58 VIG57:VIG58 VSC57:VSC58 WBY57:WBY58 WLU57:WLU58 WVQ57:WVQ58 I65593:I65594 JE65593:JE65594 TA65593:TA65594 ACW65593:ACW65594 AMS65593:AMS65594 AWO65593:AWO65594 BGK65593:BGK65594 BQG65593:BQG65594 CAC65593:CAC65594 CJY65593:CJY65594 CTU65593:CTU65594 DDQ65593:DDQ65594 DNM65593:DNM65594 DXI65593:DXI65594 EHE65593:EHE65594 ERA65593:ERA65594 FAW65593:FAW65594 FKS65593:FKS65594 FUO65593:FUO65594 GEK65593:GEK65594 GOG65593:GOG65594 GYC65593:GYC65594 HHY65593:HHY65594 HRU65593:HRU65594 IBQ65593:IBQ65594 ILM65593:ILM65594 IVI65593:IVI65594 JFE65593:JFE65594 JPA65593:JPA65594 JYW65593:JYW65594 KIS65593:KIS65594 KSO65593:KSO65594 LCK65593:LCK65594 LMG65593:LMG65594 LWC65593:LWC65594 MFY65593:MFY65594 MPU65593:MPU65594 MZQ65593:MZQ65594 NJM65593:NJM65594 NTI65593:NTI65594 ODE65593:ODE65594 ONA65593:ONA65594 OWW65593:OWW65594 PGS65593:PGS65594 PQO65593:PQO65594 QAK65593:QAK65594 QKG65593:QKG65594 QUC65593:QUC65594 RDY65593:RDY65594 RNU65593:RNU65594 RXQ65593:RXQ65594 SHM65593:SHM65594 SRI65593:SRI65594 TBE65593:TBE65594 TLA65593:TLA65594 TUW65593:TUW65594 UES65593:UES65594 UOO65593:UOO65594 UYK65593:UYK65594 VIG65593:VIG65594 VSC65593:VSC65594 WBY65593:WBY65594 WLU65593:WLU65594 WVQ65593:WVQ65594 I131129:I131130 JE131129:JE131130 TA131129:TA131130 ACW131129:ACW131130 AMS131129:AMS131130 AWO131129:AWO131130 BGK131129:BGK131130 BQG131129:BQG131130 CAC131129:CAC131130 CJY131129:CJY131130 CTU131129:CTU131130 DDQ131129:DDQ131130 DNM131129:DNM131130 DXI131129:DXI131130 EHE131129:EHE131130 ERA131129:ERA131130 FAW131129:FAW131130 FKS131129:FKS131130 FUO131129:FUO131130 GEK131129:GEK131130 GOG131129:GOG131130 GYC131129:GYC131130 HHY131129:HHY131130 HRU131129:HRU131130 IBQ131129:IBQ131130 ILM131129:ILM131130 IVI131129:IVI131130 JFE131129:JFE131130 JPA131129:JPA131130 JYW131129:JYW131130 KIS131129:KIS131130 KSO131129:KSO131130 LCK131129:LCK131130 LMG131129:LMG131130 LWC131129:LWC131130 MFY131129:MFY131130 MPU131129:MPU131130 MZQ131129:MZQ131130 NJM131129:NJM131130 NTI131129:NTI131130 ODE131129:ODE131130 ONA131129:ONA131130 OWW131129:OWW131130 PGS131129:PGS131130 PQO131129:PQO131130 QAK131129:QAK131130 QKG131129:QKG131130 QUC131129:QUC131130 RDY131129:RDY131130 RNU131129:RNU131130 RXQ131129:RXQ131130 SHM131129:SHM131130 SRI131129:SRI131130 TBE131129:TBE131130 TLA131129:TLA131130 TUW131129:TUW131130 UES131129:UES131130 UOO131129:UOO131130 UYK131129:UYK131130 VIG131129:VIG131130 VSC131129:VSC131130 WBY131129:WBY131130 WLU131129:WLU131130 WVQ131129:WVQ131130 I196665:I196666 JE196665:JE196666 TA196665:TA196666 ACW196665:ACW196666 AMS196665:AMS196666 AWO196665:AWO196666 BGK196665:BGK196666 BQG196665:BQG196666 CAC196665:CAC196666 CJY196665:CJY196666 CTU196665:CTU196666 DDQ196665:DDQ196666 DNM196665:DNM196666 DXI196665:DXI196666 EHE196665:EHE196666 ERA196665:ERA196666 FAW196665:FAW196666 FKS196665:FKS196666 FUO196665:FUO196666 GEK196665:GEK196666 GOG196665:GOG196666 GYC196665:GYC196666 HHY196665:HHY196666 HRU196665:HRU196666 IBQ196665:IBQ196666 ILM196665:ILM196666 IVI196665:IVI196666 JFE196665:JFE196666 JPA196665:JPA196666 JYW196665:JYW196666 KIS196665:KIS196666 KSO196665:KSO196666 LCK196665:LCK196666 LMG196665:LMG196666 LWC196665:LWC196666 MFY196665:MFY196666 MPU196665:MPU196666 MZQ196665:MZQ196666 NJM196665:NJM196666 NTI196665:NTI196666 ODE196665:ODE196666 ONA196665:ONA196666 OWW196665:OWW196666 PGS196665:PGS196666 PQO196665:PQO196666 QAK196665:QAK196666 QKG196665:QKG196666 QUC196665:QUC196666 RDY196665:RDY196666 RNU196665:RNU196666 RXQ196665:RXQ196666 SHM196665:SHM196666 SRI196665:SRI196666 TBE196665:TBE196666 TLA196665:TLA196666 TUW196665:TUW196666 UES196665:UES196666 UOO196665:UOO196666 UYK196665:UYK196666 VIG196665:VIG196666 VSC196665:VSC196666 WBY196665:WBY196666 WLU196665:WLU196666 WVQ196665:WVQ196666 I262201:I262202 JE262201:JE262202 TA262201:TA262202 ACW262201:ACW262202 AMS262201:AMS262202 AWO262201:AWO262202 BGK262201:BGK262202 BQG262201:BQG262202 CAC262201:CAC262202 CJY262201:CJY262202 CTU262201:CTU262202 DDQ262201:DDQ262202 DNM262201:DNM262202 DXI262201:DXI262202 EHE262201:EHE262202 ERA262201:ERA262202 FAW262201:FAW262202 FKS262201:FKS262202 FUO262201:FUO262202 GEK262201:GEK262202 GOG262201:GOG262202 GYC262201:GYC262202 HHY262201:HHY262202 HRU262201:HRU262202 IBQ262201:IBQ262202 ILM262201:ILM262202 IVI262201:IVI262202 JFE262201:JFE262202 JPA262201:JPA262202 JYW262201:JYW262202 KIS262201:KIS262202 KSO262201:KSO262202 LCK262201:LCK262202 LMG262201:LMG262202 LWC262201:LWC262202 MFY262201:MFY262202 MPU262201:MPU262202 MZQ262201:MZQ262202 NJM262201:NJM262202 NTI262201:NTI262202 ODE262201:ODE262202 ONA262201:ONA262202 OWW262201:OWW262202 PGS262201:PGS262202 PQO262201:PQO262202 QAK262201:QAK262202 QKG262201:QKG262202 QUC262201:QUC262202 RDY262201:RDY262202 RNU262201:RNU262202 RXQ262201:RXQ262202 SHM262201:SHM262202 SRI262201:SRI262202 TBE262201:TBE262202 TLA262201:TLA262202 TUW262201:TUW262202 UES262201:UES262202 UOO262201:UOO262202 UYK262201:UYK262202 VIG262201:VIG262202 VSC262201:VSC262202 WBY262201:WBY262202 WLU262201:WLU262202 WVQ262201:WVQ262202 I327737:I327738 JE327737:JE327738 TA327737:TA327738 ACW327737:ACW327738 AMS327737:AMS327738 AWO327737:AWO327738 BGK327737:BGK327738 BQG327737:BQG327738 CAC327737:CAC327738 CJY327737:CJY327738 CTU327737:CTU327738 DDQ327737:DDQ327738 DNM327737:DNM327738 DXI327737:DXI327738 EHE327737:EHE327738 ERA327737:ERA327738 FAW327737:FAW327738 FKS327737:FKS327738 FUO327737:FUO327738 GEK327737:GEK327738 GOG327737:GOG327738 GYC327737:GYC327738 HHY327737:HHY327738 HRU327737:HRU327738 IBQ327737:IBQ327738 ILM327737:ILM327738 IVI327737:IVI327738 JFE327737:JFE327738 JPA327737:JPA327738 JYW327737:JYW327738 KIS327737:KIS327738 KSO327737:KSO327738 LCK327737:LCK327738 LMG327737:LMG327738 LWC327737:LWC327738 MFY327737:MFY327738 MPU327737:MPU327738 MZQ327737:MZQ327738 NJM327737:NJM327738 NTI327737:NTI327738 ODE327737:ODE327738 ONA327737:ONA327738 OWW327737:OWW327738 PGS327737:PGS327738 PQO327737:PQO327738 QAK327737:QAK327738 QKG327737:QKG327738 QUC327737:QUC327738 RDY327737:RDY327738 RNU327737:RNU327738 RXQ327737:RXQ327738 SHM327737:SHM327738 SRI327737:SRI327738 TBE327737:TBE327738 TLA327737:TLA327738 TUW327737:TUW327738 UES327737:UES327738 UOO327737:UOO327738 UYK327737:UYK327738 VIG327737:VIG327738 VSC327737:VSC327738 WBY327737:WBY327738 WLU327737:WLU327738 WVQ327737:WVQ327738 I393273:I393274 JE393273:JE393274 TA393273:TA393274 ACW393273:ACW393274 AMS393273:AMS393274 AWO393273:AWO393274 BGK393273:BGK393274 BQG393273:BQG393274 CAC393273:CAC393274 CJY393273:CJY393274 CTU393273:CTU393274 DDQ393273:DDQ393274 DNM393273:DNM393274 DXI393273:DXI393274 EHE393273:EHE393274 ERA393273:ERA393274 FAW393273:FAW393274 FKS393273:FKS393274 FUO393273:FUO393274 GEK393273:GEK393274 GOG393273:GOG393274 GYC393273:GYC393274 HHY393273:HHY393274 HRU393273:HRU393274 IBQ393273:IBQ393274 ILM393273:ILM393274 IVI393273:IVI393274 JFE393273:JFE393274 JPA393273:JPA393274 JYW393273:JYW393274 KIS393273:KIS393274 KSO393273:KSO393274 LCK393273:LCK393274 LMG393273:LMG393274 LWC393273:LWC393274 MFY393273:MFY393274 MPU393273:MPU393274 MZQ393273:MZQ393274 NJM393273:NJM393274 NTI393273:NTI393274 ODE393273:ODE393274 ONA393273:ONA393274 OWW393273:OWW393274 PGS393273:PGS393274 PQO393273:PQO393274 QAK393273:QAK393274 QKG393273:QKG393274 QUC393273:QUC393274 RDY393273:RDY393274 RNU393273:RNU393274 RXQ393273:RXQ393274 SHM393273:SHM393274 SRI393273:SRI393274 TBE393273:TBE393274 TLA393273:TLA393274 TUW393273:TUW393274 UES393273:UES393274 UOO393273:UOO393274 UYK393273:UYK393274 VIG393273:VIG393274 VSC393273:VSC393274 WBY393273:WBY393274 WLU393273:WLU393274 WVQ393273:WVQ393274 I458809:I458810 JE458809:JE458810 TA458809:TA458810 ACW458809:ACW458810 AMS458809:AMS458810 AWO458809:AWO458810 BGK458809:BGK458810 BQG458809:BQG458810 CAC458809:CAC458810 CJY458809:CJY458810 CTU458809:CTU458810 DDQ458809:DDQ458810 DNM458809:DNM458810 DXI458809:DXI458810 EHE458809:EHE458810 ERA458809:ERA458810 FAW458809:FAW458810 FKS458809:FKS458810 FUO458809:FUO458810 GEK458809:GEK458810 GOG458809:GOG458810 GYC458809:GYC458810 HHY458809:HHY458810 HRU458809:HRU458810 IBQ458809:IBQ458810 ILM458809:ILM458810 IVI458809:IVI458810 JFE458809:JFE458810 JPA458809:JPA458810 JYW458809:JYW458810 KIS458809:KIS458810 KSO458809:KSO458810 LCK458809:LCK458810 LMG458809:LMG458810 LWC458809:LWC458810 MFY458809:MFY458810 MPU458809:MPU458810 MZQ458809:MZQ458810 NJM458809:NJM458810 NTI458809:NTI458810 ODE458809:ODE458810 ONA458809:ONA458810 OWW458809:OWW458810 PGS458809:PGS458810 PQO458809:PQO458810 QAK458809:QAK458810 QKG458809:QKG458810 QUC458809:QUC458810 RDY458809:RDY458810 RNU458809:RNU458810 RXQ458809:RXQ458810 SHM458809:SHM458810 SRI458809:SRI458810 TBE458809:TBE458810 TLA458809:TLA458810 TUW458809:TUW458810 UES458809:UES458810 UOO458809:UOO458810 UYK458809:UYK458810 VIG458809:VIG458810 VSC458809:VSC458810 WBY458809:WBY458810 WLU458809:WLU458810 WVQ458809:WVQ458810 I524345:I524346 JE524345:JE524346 TA524345:TA524346 ACW524345:ACW524346 AMS524345:AMS524346 AWO524345:AWO524346 BGK524345:BGK524346 BQG524345:BQG524346 CAC524345:CAC524346 CJY524345:CJY524346 CTU524345:CTU524346 DDQ524345:DDQ524346 DNM524345:DNM524346 DXI524345:DXI524346 EHE524345:EHE524346 ERA524345:ERA524346 FAW524345:FAW524346 FKS524345:FKS524346 FUO524345:FUO524346 GEK524345:GEK524346 GOG524345:GOG524346 GYC524345:GYC524346 HHY524345:HHY524346 HRU524345:HRU524346 IBQ524345:IBQ524346 ILM524345:ILM524346 IVI524345:IVI524346 JFE524345:JFE524346 JPA524345:JPA524346 JYW524345:JYW524346 KIS524345:KIS524346 KSO524345:KSO524346 LCK524345:LCK524346 LMG524345:LMG524346 LWC524345:LWC524346 MFY524345:MFY524346 MPU524345:MPU524346 MZQ524345:MZQ524346 NJM524345:NJM524346 NTI524345:NTI524346 ODE524345:ODE524346 ONA524345:ONA524346 OWW524345:OWW524346 PGS524345:PGS524346 PQO524345:PQO524346 QAK524345:QAK524346 QKG524345:QKG524346 QUC524345:QUC524346 RDY524345:RDY524346 RNU524345:RNU524346 RXQ524345:RXQ524346 SHM524345:SHM524346 SRI524345:SRI524346 TBE524345:TBE524346 TLA524345:TLA524346 TUW524345:TUW524346 UES524345:UES524346 UOO524345:UOO524346 UYK524345:UYK524346 VIG524345:VIG524346 VSC524345:VSC524346 WBY524345:WBY524346 WLU524345:WLU524346 WVQ524345:WVQ524346 I589881:I589882 JE589881:JE589882 TA589881:TA589882 ACW589881:ACW589882 AMS589881:AMS589882 AWO589881:AWO589882 BGK589881:BGK589882 BQG589881:BQG589882 CAC589881:CAC589882 CJY589881:CJY589882 CTU589881:CTU589882 DDQ589881:DDQ589882 DNM589881:DNM589882 DXI589881:DXI589882 EHE589881:EHE589882 ERA589881:ERA589882 FAW589881:FAW589882 FKS589881:FKS589882 FUO589881:FUO589882 GEK589881:GEK589882 GOG589881:GOG589882 GYC589881:GYC589882 HHY589881:HHY589882 HRU589881:HRU589882 IBQ589881:IBQ589882 ILM589881:ILM589882 IVI589881:IVI589882 JFE589881:JFE589882 JPA589881:JPA589882 JYW589881:JYW589882 KIS589881:KIS589882 KSO589881:KSO589882 LCK589881:LCK589882 LMG589881:LMG589882 LWC589881:LWC589882 MFY589881:MFY589882 MPU589881:MPU589882 MZQ589881:MZQ589882 NJM589881:NJM589882 NTI589881:NTI589882 ODE589881:ODE589882 ONA589881:ONA589882 OWW589881:OWW589882 PGS589881:PGS589882 PQO589881:PQO589882 QAK589881:QAK589882 QKG589881:QKG589882 QUC589881:QUC589882 RDY589881:RDY589882 RNU589881:RNU589882 RXQ589881:RXQ589882 SHM589881:SHM589882 SRI589881:SRI589882 TBE589881:TBE589882 TLA589881:TLA589882 TUW589881:TUW589882 UES589881:UES589882 UOO589881:UOO589882 UYK589881:UYK589882 VIG589881:VIG589882 VSC589881:VSC589882 WBY589881:WBY589882 WLU589881:WLU589882 WVQ589881:WVQ589882 I655417:I655418 JE655417:JE655418 TA655417:TA655418 ACW655417:ACW655418 AMS655417:AMS655418 AWO655417:AWO655418 BGK655417:BGK655418 BQG655417:BQG655418 CAC655417:CAC655418 CJY655417:CJY655418 CTU655417:CTU655418 DDQ655417:DDQ655418 DNM655417:DNM655418 DXI655417:DXI655418 EHE655417:EHE655418 ERA655417:ERA655418 FAW655417:FAW655418 FKS655417:FKS655418 FUO655417:FUO655418 GEK655417:GEK655418 GOG655417:GOG655418 GYC655417:GYC655418 HHY655417:HHY655418 HRU655417:HRU655418 IBQ655417:IBQ655418 ILM655417:ILM655418 IVI655417:IVI655418 JFE655417:JFE655418 JPA655417:JPA655418 JYW655417:JYW655418 KIS655417:KIS655418 KSO655417:KSO655418 LCK655417:LCK655418 LMG655417:LMG655418 LWC655417:LWC655418 MFY655417:MFY655418 MPU655417:MPU655418 MZQ655417:MZQ655418 NJM655417:NJM655418 NTI655417:NTI655418 ODE655417:ODE655418 ONA655417:ONA655418 OWW655417:OWW655418 PGS655417:PGS655418 PQO655417:PQO655418 QAK655417:QAK655418 QKG655417:QKG655418 QUC655417:QUC655418 RDY655417:RDY655418 RNU655417:RNU655418 RXQ655417:RXQ655418 SHM655417:SHM655418 SRI655417:SRI655418 TBE655417:TBE655418 TLA655417:TLA655418 TUW655417:TUW655418 UES655417:UES655418 UOO655417:UOO655418 UYK655417:UYK655418 VIG655417:VIG655418 VSC655417:VSC655418 WBY655417:WBY655418 WLU655417:WLU655418 WVQ655417:WVQ655418 I720953:I720954 JE720953:JE720954 TA720953:TA720954 ACW720953:ACW720954 AMS720953:AMS720954 AWO720953:AWO720954 BGK720953:BGK720954 BQG720953:BQG720954 CAC720953:CAC720954 CJY720953:CJY720954 CTU720953:CTU720954 DDQ720953:DDQ720954 DNM720953:DNM720954 DXI720953:DXI720954 EHE720953:EHE720954 ERA720953:ERA720954 FAW720953:FAW720954 FKS720953:FKS720954 FUO720953:FUO720954 GEK720953:GEK720954 GOG720953:GOG720954 GYC720953:GYC720954 HHY720953:HHY720954 HRU720953:HRU720954 IBQ720953:IBQ720954 ILM720953:ILM720954 IVI720953:IVI720954 JFE720953:JFE720954 JPA720953:JPA720954 JYW720953:JYW720954 KIS720953:KIS720954 KSO720953:KSO720954 LCK720953:LCK720954 LMG720953:LMG720954 LWC720953:LWC720954 MFY720953:MFY720954 MPU720953:MPU720954 MZQ720953:MZQ720954 NJM720953:NJM720954 NTI720953:NTI720954 ODE720953:ODE720954 ONA720953:ONA720954 OWW720953:OWW720954 PGS720953:PGS720954 PQO720953:PQO720954 QAK720953:QAK720954 QKG720953:QKG720954 QUC720953:QUC720954 RDY720953:RDY720954 RNU720953:RNU720954 RXQ720953:RXQ720954 SHM720953:SHM720954 SRI720953:SRI720954 TBE720953:TBE720954 TLA720953:TLA720954 TUW720953:TUW720954 UES720953:UES720954 UOO720953:UOO720954 UYK720953:UYK720954 VIG720953:VIG720954 VSC720953:VSC720954 WBY720953:WBY720954 WLU720953:WLU720954 WVQ720953:WVQ720954 I786489:I786490 JE786489:JE786490 TA786489:TA786490 ACW786489:ACW786490 AMS786489:AMS786490 AWO786489:AWO786490 BGK786489:BGK786490 BQG786489:BQG786490 CAC786489:CAC786490 CJY786489:CJY786490 CTU786489:CTU786490 DDQ786489:DDQ786490 DNM786489:DNM786490 DXI786489:DXI786490 EHE786489:EHE786490 ERA786489:ERA786490 FAW786489:FAW786490 FKS786489:FKS786490 FUO786489:FUO786490 GEK786489:GEK786490 GOG786489:GOG786490 GYC786489:GYC786490 HHY786489:HHY786490 HRU786489:HRU786490 IBQ786489:IBQ786490 ILM786489:ILM786490 IVI786489:IVI786490 JFE786489:JFE786490 JPA786489:JPA786490 JYW786489:JYW786490 KIS786489:KIS786490 KSO786489:KSO786490 LCK786489:LCK786490 LMG786489:LMG786490 LWC786489:LWC786490 MFY786489:MFY786490 MPU786489:MPU786490 MZQ786489:MZQ786490 NJM786489:NJM786490 NTI786489:NTI786490 ODE786489:ODE786490 ONA786489:ONA786490 OWW786489:OWW786490 PGS786489:PGS786490 PQO786489:PQO786490 QAK786489:QAK786490 QKG786489:QKG786490 QUC786489:QUC786490 RDY786489:RDY786490 RNU786489:RNU786490 RXQ786489:RXQ786490 SHM786489:SHM786490 SRI786489:SRI786490 TBE786489:TBE786490 TLA786489:TLA786490 TUW786489:TUW786490 UES786489:UES786490 UOO786489:UOO786490 UYK786489:UYK786490 VIG786489:VIG786490 VSC786489:VSC786490 WBY786489:WBY786490 WLU786489:WLU786490 WVQ786489:WVQ786490 I852025:I852026 JE852025:JE852026 TA852025:TA852026 ACW852025:ACW852026 AMS852025:AMS852026 AWO852025:AWO852026 BGK852025:BGK852026 BQG852025:BQG852026 CAC852025:CAC852026 CJY852025:CJY852026 CTU852025:CTU852026 DDQ852025:DDQ852026 DNM852025:DNM852026 DXI852025:DXI852026 EHE852025:EHE852026 ERA852025:ERA852026 FAW852025:FAW852026 FKS852025:FKS852026 FUO852025:FUO852026 GEK852025:GEK852026 GOG852025:GOG852026 GYC852025:GYC852026 HHY852025:HHY852026 HRU852025:HRU852026 IBQ852025:IBQ852026 ILM852025:ILM852026 IVI852025:IVI852026 JFE852025:JFE852026 JPA852025:JPA852026 JYW852025:JYW852026 KIS852025:KIS852026 KSO852025:KSO852026 LCK852025:LCK852026 LMG852025:LMG852026 LWC852025:LWC852026 MFY852025:MFY852026 MPU852025:MPU852026 MZQ852025:MZQ852026 NJM852025:NJM852026 NTI852025:NTI852026 ODE852025:ODE852026 ONA852025:ONA852026 OWW852025:OWW852026 PGS852025:PGS852026 PQO852025:PQO852026 QAK852025:QAK852026 QKG852025:QKG852026 QUC852025:QUC852026 RDY852025:RDY852026 RNU852025:RNU852026 RXQ852025:RXQ852026 SHM852025:SHM852026 SRI852025:SRI852026 TBE852025:TBE852026 TLA852025:TLA852026 TUW852025:TUW852026 UES852025:UES852026 UOO852025:UOO852026 UYK852025:UYK852026 VIG852025:VIG852026 VSC852025:VSC852026 WBY852025:WBY852026 WLU852025:WLU852026 WVQ852025:WVQ852026 I917561:I917562 JE917561:JE917562 TA917561:TA917562 ACW917561:ACW917562 AMS917561:AMS917562 AWO917561:AWO917562 BGK917561:BGK917562 BQG917561:BQG917562 CAC917561:CAC917562 CJY917561:CJY917562 CTU917561:CTU917562 DDQ917561:DDQ917562 DNM917561:DNM917562 DXI917561:DXI917562 EHE917561:EHE917562 ERA917561:ERA917562 FAW917561:FAW917562 FKS917561:FKS917562 FUO917561:FUO917562 GEK917561:GEK917562 GOG917561:GOG917562 GYC917561:GYC917562 HHY917561:HHY917562 HRU917561:HRU917562 IBQ917561:IBQ917562 ILM917561:ILM917562 IVI917561:IVI917562 JFE917561:JFE917562 JPA917561:JPA917562 JYW917561:JYW917562 KIS917561:KIS917562 KSO917561:KSO917562 LCK917561:LCK917562 LMG917561:LMG917562 LWC917561:LWC917562 MFY917561:MFY917562 MPU917561:MPU917562 MZQ917561:MZQ917562 NJM917561:NJM917562 NTI917561:NTI917562 ODE917561:ODE917562 ONA917561:ONA917562 OWW917561:OWW917562 PGS917561:PGS917562 PQO917561:PQO917562 QAK917561:QAK917562 QKG917561:QKG917562 QUC917561:QUC917562 RDY917561:RDY917562 RNU917561:RNU917562 RXQ917561:RXQ917562 SHM917561:SHM917562 SRI917561:SRI917562 TBE917561:TBE917562 TLA917561:TLA917562 TUW917561:TUW917562 UES917561:UES917562 UOO917561:UOO917562 UYK917561:UYK917562 VIG917561:VIG917562 VSC917561:VSC917562 WBY917561:WBY917562 WLU917561:WLU917562 WVQ917561:WVQ917562 I983097:I983098 JE983097:JE983098 TA983097:TA983098 ACW983097:ACW983098 AMS983097:AMS983098 AWO983097:AWO983098 BGK983097:BGK983098 BQG983097:BQG983098 CAC983097:CAC983098 CJY983097:CJY983098 CTU983097:CTU983098 DDQ983097:DDQ983098 DNM983097:DNM983098 DXI983097:DXI983098 EHE983097:EHE983098 ERA983097:ERA983098 FAW983097:FAW983098 FKS983097:FKS983098 FUO983097:FUO983098 GEK983097:GEK983098 GOG983097:GOG983098 GYC983097:GYC983098 HHY983097:HHY983098 HRU983097:HRU983098 IBQ983097:IBQ983098 ILM983097:ILM983098 IVI983097:IVI983098 JFE983097:JFE983098 JPA983097:JPA983098 JYW983097:JYW983098 KIS983097:KIS983098 KSO983097:KSO983098 LCK983097:LCK983098 LMG983097:LMG983098 LWC983097:LWC983098 MFY983097:MFY983098 MPU983097:MPU983098 MZQ983097:MZQ983098 NJM983097:NJM983098 NTI983097:NTI983098 ODE983097:ODE983098 ONA983097:ONA983098 OWW983097:OWW983098 PGS983097:PGS983098 PQO983097:PQO983098 QAK983097:QAK983098 QKG983097:QKG983098 QUC983097:QUC983098 RDY983097:RDY983098 RNU983097:RNU983098 RXQ983097:RXQ983098 SHM983097:SHM983098 SRI983097:SRI983098 TBE983097:TBE983098 TLA983097:TLA983098 TUW983097:TUW983098 UES983097:UES983098 UOO983097:UOO983098 UYK983097:UYK983098 VIG983097:VIG983098 VSC983097:VSC983098 WBY983097:WBY983098 WLU983097:WLU983098 WVQ983097:WVQ983098 D57:D58 IZ57:IZ58 SV57:SV58 ACR57:ACR58 AMN57:AMN58 AWJ57:AWJ58 BGF57:BGF58 BQB57:BQB58 BZX57:BZX58 CJT57:CJT58 CTP57:CTP58 DDL57:DDL58 DNH57:DNH58 DXD57:DXD58 EGZ57:EGZ58 EQV57:EQV58 FAR57:FAR58 FKN57:FKN58 FUJ57:FUJ58 GEF57:GEF58 GOB57:GOB58 GXX57:GXX58 HHT57:HHT58 HRP57:HRP58 IBL57:IBL58 ILH57:ILH58 IVD57:IVD58 JEZ57:JEZ58 JOV57:JOV58 JYR57:JYR58 KIN57:KIN58 KSJ57:KSJ58 LCF57:LCF58 LMB57:LMB58 LVX57:LVX58 MFT57:MFT58 MPP57:MPP58 MZL57:MZL58 NJH57:NJH58 NTD57:NTD58 OCZ57:OCZ58 OMV57:OMV58 OWR57:OWR58 PGN57:PGN58 PQJ57:PQJ58 QAF57:QAF58 QKB57:QKB58 QTX57:QTX58 RDT57:RDT58 RNP57:RNP58 RXL57:RXL58 SHH57:SHH58 SRD57:SRD58 TAZ57:TAZ58 TKV57:TKV58 TUR57:TUR58 UEN57:UEN58 UOJ57:UOJ58 UYF57:UYF58 VIB57:VIB58 VRX57:VRX58 WBT57:WBT58 WLP57:WLP58 WVL57:WVL58 D65593:D65594 IZ65593:IZ65594 SV65593:SV65594 ACR65593:ACR65594 AMN65593:AMN65594 AWJ65593:AWJ65594 BGF65593:BGF65594 BQB65593:BQB65594 BZX65593:BZX65594 CJT65593:CJT65594 CTP65593:CTP65594 DDL65593:DDL65594 DNH65593:DNH65594 DXD65593:DXD65594 EGZ65593:EGZ65594 EQV65593:EQV65594 FAR65593:FAR65594 FKN65593:FKN65594 FUJ65593:FUJ65594 GEF65593:GEF65594 GOB65593:GOB65594 GXX65593:GXX65594 HHT65593:HHT65594 HRP65593:HRP65594 IBL65593:IBL65594 ILH65593:ILH65594 IVD65593:IVD65594 JEZ65593:JEZ65594 JOV65593:JOV65594 JYR65593:JYR65594 KIN65593:KIN65594 KSJ65593:KSJ65594 LCF65593:LCF65594 LMB65593:LMB65594 LVX65593:LVX65594 MFT65593:MFT65594 MPP65593:MPP65594 MZL65593:MZL65594 NJH65593:NJH65594 NTD65593:NTD65594 OCZ65593:OCZ65594 OMV65593:OMV65594 OWR65593:OWR65594 PGN65593:PGN65594 PQJ65593:PQJ65594 QAF65593:QAF65594 QKB65593:QKB65594 QTX65593:QTX65594 RDT65593:RDT65594 RNP65593:RNP65594 RXL65593:RXL65594 SHH65593:SHH65594 SRD65593:SRD65594 TAZ65593:TAZ65594 TKV65593:TKV65594 TUR65593:TUR65594 UEN65593:UEN65594 UOJ65593:UOJ65594 UYF65593:UYF65594 VIB65593:VIB65594 VRX65593:VRX65594 WBT65593:WBT65594 WLP65593:WLP65594 WVL65593:WVL65594 D131129:D131130 IZ131129:IZ131130 SV131129:SV131130 ACR131129:ACR131130 AMN131129:AMN131130 AWJ131129:AWJ131130 BGF131129:BGF131130 BQB131129:BQB131130 BZX131129:BZX131130 CJT131129:CJT131130 CTP131129:CTP131130 DDL131129:DDL131130 DNH131129:DNH131130 DXD131129:DXD131130 EGZ131129:EGZ131130 EQV131129:EQV131130 FAR131129:FAR131130 FKN131129:FKN131130 FUJ131129:FUJ131130 GEF131129:GEF131130 GOB131129:GOB131130 GXX131129:GXX131130 HHT131129:HHT131130 HRP131129:HRP131130 IBL131129:IBL131130 ILH131129:ILH131130 IVD131129:IVD131130 JEZ131129:JEZ131130 JOV131129:JOV131130 JYR131129:JYR131130 KIN131129:KIN131130 KSJ131129:KSJ131130 LCF131129:LCF131130 LMB131129:LMB131130 LVX131129:LVX131130 MFT131129:MFT131130 MPP131129:MPP131130 MZL131129:MZL131130 NJH131129:NJH131130 NTD131129:NTD131130 OCZ131129:OCZ131130 OMV131129:OMV131130 OWR131129:OWR131130 PGN131129:PGN131130 PQJ131129:PQJ131130 QAF131129:QAF131130 QKB131129:QKB131130 QTX131129:QTX131130 RDT131129:RDT131130 RNP131129:RNP131130 RXL131129:RXL131130 SHH131129:SHH131130 SRD131129:SRD131130 TAZ131129:TAZ131130 TKV131129:TKV131130 TUR131129:TUR131130 UEN131129:UEN131130 UOJ131129:UOJ131130 UYF131129:UYF131130 VIB131129:VIB131130 VRX131129:VRX131130 WBT131129:WBT131130 WLP131129:WLP131130 WVL131129:WVL131130 D196665:D196666 IZ196665:IZ196666 SV196665:SV196666 ACR196665:ACR196666 AMN196665:AMN196666 AWJ196665:AWJ196666 BGF196665:BGF196666 BQB196665:BQB196666 BZX196665:BZX196666 CJT196665:CJT196666 CTP196665:CTP196666 DDL196665:DDL196666 DNH196665:DNH196666 DXD196665:DXD196666 EGZ196665:EGZ196666 EQV196665:EQV196666 FAR196665:FAR196666 FKN196665:FKN196666 FUJ196665:FUJ196666 GEF196665:GEF196666 GOB196665:GOB196666 GXX196665:GXX196666 HHT196665:HHT196666 HRP196665:HRP196666 IBL196665:IBL196666 ILH196665:ILH196666 IVD196665:IVD196666 JEZ196665:JEZ196666 JOV196665:JOV196666 JYR196665:JYR196666 KIN196665:KIN196666 KSJ196665:KSJ196666 LCF196665:LCF196666 LMB196665:LMB196666 LVX196665:LVX196666 MFT196665:MFT196666 MPP196665:MPP196666 MZL196665:MZL196666 NJH196665:NJH196666 NTD196665:NTD196666 OCZ196665:OCZ196666 OMV196665:OMV196666 OWR196665:OWR196666 PGN196665:PGN196666 PQJ196665:PQJ196666 QAF196665:QAF196666 QKB196665:QKB196666 QTX196665:QTX196666 RDT196665:RDT196666 RNP196665:RNP196666 RXL196665:RXL196666 SHH196665:SHH196666 SRD196665:SRD196666 TAZ196665:TAZ196666 TKV196665:TKV196666 TUR196665:TUR196666 UEN196665:UEN196666 UOJ196665:UOJ196666 UYF196665:UYF196666 VIB196665:VIB196666 VRX196665:VRX196666 WBT196665:WBT196666 WLP196665:WLP196666 WVL196665:WVL196666 D262201:D262202 IZ262201:IZ262202 SV262201:SV262202 ACR262201:ACR262202 AMN262201:AMN262202 AWJ262201:AWJ262202 BGF262201:BGF262202 BQB262201:BQB262202 BZX262201:BZX262202 CJT262201:CJT262202 CTP262201:CTP262202 DDL262201:DDL262202 DNH262201:DNH262202 DXD262201:DXD262202 EGZ262201:EGZ262202 EQV262201:EQV262202 FAR262201:FAR262202 FKN262201:FKN262202 FUJ262201:FUJ262202 GEF262201:GEF262202 GOB262201:GOB262202 GXX262201:GXX262202 HHT262201:HHT262202 HRP262201:HRP262202 IBL262201:IBL262202 ILH262201:ILH262202 IVD262201:IVD262202 JEZ262201:JEZ262202 JOV262201:JOV262202 JYR262201:JYR262202 KIN262201:KIN262202 KSJ262201:KSJ262202 LCF262201:LCF262202 LMB262201:LMB262202 LVX262201:LVX262202 MFT262201:MFT262202 MPP262201:MPP262202 MZL262201:MZL262202 NJH262201:NJH262202 NTD262201:NTD262202 OCZ262201:OCZ262202 OMV262201:OMV262202 OWR262201:OWR262202 PGN262201:PGN262202 PQJ262201:PQJ262202 QAF262201:QAF262202 QKB262201:QKB262202 QTX262201:QTX262202 RDT262201:RDT262202 RNP262201:RNP262202 RXL262201:RXL262202 SHH262201:SHH262202 SRD262201:SRD262202 TAZ262201:TAZ262202 TKV262201:TKV262202 TUR262201:TUR262202 UEN262201:UEN262202 UOJ262201:UOJ262202 UYF262201:UYF262202 VIB262201:VIB262202 VRX262201:VRX262202 WBT262201:WBT262202 WLP262201:WLP262202 WVL262201:WVL262202 D327737:D327738 IZ327737:IZ327738 SV327737:SV327738 ACR327737:ACR327738 AMN327737:AMN327738 AWJ327737:AWJ327738 BGF327737:BGF327738 BQB327737:BQB327738 BZX327737:BZX327738 CJT327737:CJT327738 CTP327737:CTP327738 DDL327737:DDL327738 DNH327737:DNH327738 DXD327737:DXD327738 EGZ327737:EGZ327738 EQV327737:EQV327738 FAR327737:FAR327738 FKN327737:FKN327738 FUJ327737:FUJ327738 GEF327737:GEF327738 GOB327737:GOB327738 GXX327737:GXX327738 HHT327737:HHT327738 HRP327737:HRP327738 IBL327737:IBL327738 ILH327737:ILH327738 IVD327737:IVD327738 JEZ327737:JEZ327738 JOV327737:JOV327738 JYR327737:JYR327738 KIN327737:KIN327738 KSJ327737:KSJ327738 LCF327737:LCF327738 LMB327737:LMB327738 LVX327737:LVX327738 MFT327737:MFT327738 MPP327737:MPP327738 MZL327737:MZL327738 NJH327737:NJH327738 NTD327737:NTD327738 OCZ327737:OCZ327738 OMV327737:OMV327738 OWR327737:OWR327738 PGN327737:PGN327738 PQJ327737:PQJ327738 QAF327737:QAF327738 QKB327737:QKB327738 QTX327737:QTX327738 RDT327737:RDT327738 RNP327737:RNP327738 RXL327737:RXL327738 SHH327737:SHH327738 SRD327737:SRD327738 TAZ327737:TAZ327738 TKV327737:TKV327738 TUR327737:TUR327738 UEN327737:UEN327738 UOJ327737:UOJ327738 UYF327737:UYF327738 VIB327737:VIB327738 VRX327737:VRX327738 WBT327737:WBT327738 WLP327737:WLP327738 WVL327737:WVL327738 D393273:D393274 IZ393273:IZ393274 SV393273:SV393274 ACR393273:ACR393274 AMN393273:AMN393274 AWJ393273:AWJ393274 BGF393273:BGF393274 BQB393273:BQB393274 BZX393273:BZX393274 CJT393273:CJT393274 CTP393273:CTP393274 DDL393273:DDL393274 DNH393273:DNH393274 DXD393273:DXD393274 EGZ393273:EGZ393274 EQV393273:EQV393274 FAR393273:FAR393274 FKN393273:FKN393274 FUJ393273:FUJ393274 GEF393273:GEF393274 GOB393273:GOB393274 GXX393273:GXX393274 HHT393273:HHT393274 HRP393273:HRP393274 IBL393273:IBL393274 ILH393273:ILH393274 IVD393273:IVD393274 JEZ393273:JEZ393274 JOV393273:JOV393274 JYR393273:JYR393274 KIN393273:KIN393274 KSJ393273:KSJ393274 LCF393273:LCF393274 LMB393273:LMB393274 LVX393273:LVX393274 MFT393273:MFT393274 MPP393273:MPP393274 MZL393273:MZL393274 NJH393273:NJH393274 NTD393273:NTD393274 OCZ393273:OCZ393274 OMV393273:OMV393274 OWR393273:OWR393274 PGN393273:PGN393274 PQJ393273:PQJ393274 QAF393273:QAF393274 QKB393273:QKB393274 QTX393273:QTX393274 RDT393273:RDT393274 RNP393273:RNP393274 RXL393273:RXL393274 SHH393273:SHH393274 SRD393273:SRD393274 TAZ393273:TAZ393274 TKV393273:TKV393274 TUR393273:TUR393274 UEN393273:UEN393274 UOJ393273:UOJ393274 UYF393273:UYF393274 VIB393273:VIB393274 VRX393273:VRX393274 WBT393273:WBT393274 WLP393273:WLP393274 WVL393273:WVL393274 D458809:D458810 IZ458809:IZ458810 SV458809:SV458810 ACR458809:ACR458810 AMN458809:AMN458810 AWJ458809:AWJ458810 BGF458809:BGF458810 BQB458809:BQB458810 BZX458809:BZX458810 CJT458809:CJT458810 CTP458809:CTP458810 DDL458809:DDL458810 DNH458809:DNH458810 DXD458809:DXD458810 EGZ458809:EGZ458810 EQV458809:EQV458810 FAR458809:FAR458810 FKN458809:FKN458810 FUJ458809:FUJ458810 GEF458809:GEF458810 GOB458809:GOB458810 GXX458809:GXX458810 HHT458809:HHT458810 HRP458809:HRP458810 IBL458809:IBL458810 ILH458809:ILH458810 IVD458809:IVD458810 JEZ458809:JEZ458810 JOV458809:JOV458810 JYR458809:JYR458810 KIN458809:KIN458810 KSJ458809:KSJ458810 LCF458809:LCF458810 LMB458809:LMB458810 LVX458809:LVX458810 MFT458809:MFT458810 MPP458809:MPP458810 MZL458809:MZL458810 NJH458809:NJH458810 NTD458809:NTD458810 OCZ458809:OCZ458810 OMV458809:OMV458810 OWR458809:OWR458810 PGN458809:PGN458810 PQJ458809:PQJ458810 QAF458809:QAF458810 QKB458809:QKB458810 QTX458809:QTX458810 RDT458809:RDT458810 RNP458809:RNP458810 RXL458809:RXL458810 SHH458809:SHH458810 SRD458809:SRD458810 TAZ458809:TAZ458810 TKV458809:TKV458810 TUR458809:TUR458810 UEN458809:UEN458810 UOJ458809:UOJ458810 UYF458809:UYF458810 VIB458809:VIB458810 VRX458809:VRX458810 WBT458809:WBT458810 WLP458809:WLP458810 WVL458809:WVL458810 D524345:D524346 IZ524345:IZ524346 SV524345:SV524346 ACR524345:ACR524346 AMN524345:AMN524346 AWJ524345:AWJ524346 BGF524345:BGF524346 BQB524345:BQB524346 BZX524345:BZX524346 CJT524345:CJT524346 CTP524345:CTP524346 DDL524345:DDL524346 DNH524345:DNH524346 DXD524345:DXD524346 EGZ524345:EGZ524346 EQV524345:EQV524346 FAR524345:FAR524346 FKN524345:FKN524346 FUJ524345:FUJ524346 GEF524345:GEF524346 GOB524345:GOB524346 GXX524345:GXX524346 HHT524345:HHT524346 HRP524345:HRP524346 IBL524345:IBL524346 ILH524345:ILH524346 IVD524345:IVD524346 JEZ524345:JEZ524346 JOV524345:JOV524346 JYR524345:JYR524346 KIN524345:KIN524346 KSJ524345:KSJ524346 LCF524345:LCF524346 LMB524345:LMB524346 LVX524345:LVX524346 MFT524345:MFT524346 MPP524345:MPP524346 MZL524345:MZL524346 NJH524345:NJH524346 NTD524345:NTD524346 OCZ524345:OCZ524346 OMV524345:OMV524346 OWR524345:OWR524346 PGN524345:PGN524346 PQJ524345:PQJ524346 QAF524345:QAF524346 QKB524345:QKB524346 QTX524345:QTX524346 RDT524345:RDT524346 RNP524345:RNP524346 RXL524345:RXL524346 SHH524345:SHH524346 SRD524345:SRD524346 TAZ524345:TAZ524346 TKV524345:TKV524346 TUR524345:TUR524346 UEN524345:UEN524346 UOJ524345:UOJ524346 UYF524345:UYF524346 VIB524345:VIB524346 VRX524345:VRX524346 WBT524345:WBT524346 WLP524345:WLP524346 WVL524345:WVL524346 D589881:D589882 IZ589881:IZ589882 SV589881:SV589882 ACR589881:ACR589882 AMN589881:AMN589882 AWJ589881:AWJ589882 BGF589881:BGF589882 BQB589881:BQB589882 BZX589881:BZX589882 CJT589881:CJT589882 CTP589881:CTP589882 DDL589881:DDL589882 DNH589881:DNH589882 DXD589881:DXD589882 EGZ589881:EGZ589882 EQV589881:EQV589882 FAR589881:FAR589882 FKN589881:FKN589882 FUJ589881:FUJ589882 GEF589881:GEF589882 GOB589881:GOB589882 GXX589881:GXX589882 HHT589881:HHT589882 HRP589881:HRP589882 IBL589881:IBL589882 ILH589881:ILH589882 IVD589881:IVD589882 JEZ589881:JEZ589882 JOV589881:JOV589882 JYR589881:JYR589882 KIN589881:KIN589882 KSJ589881:KSJ589882 LCF589881:LCF589882 LMB589881:LMB589882 LVX589881:LVX589882 MFT589881:MFT589882 MPP589881:MPP589882 MZL589881:MZL589882 NJH589881:NJH589882 NTD589881:NTD589882 OCZ589881:OCZ589882 OMV589881:OMV589882 OWR589881:OWR589882 PGN589881:PGN589882 PQJ589881:PQJ589882 QAF589881:QAF589882 QKB589881:QKB589882 QTX589881:QTX589882 RDT589881:RDT589882 RNP589881:RNP589882 RXL589881:RXL589882 SHH589881:SHH589882 SRD589881:SRD589882 TAZ589881:TAZ589882 TKV589881:TKV589882 TUR589881:TUR589882 UEN589881:UEN589882 UOJ589881:UOJ589882 UYF589881:UYF589882 VIB589881:VIB589882 VRX589881:VRX589882 WBT589881:WBT589882 WLP589881:WLP589882 WVL589881:WVL589882 D655417:D655418 IZ655417:IZ655418 SV655417:SV655418 ACR655417:ACR655418 AMN655417:AMN655418 AWJ655417:AWJ655418 BGF655417:BGF655418 BQB655417:BQB655418 BZX655417:BZX655418 CJT655417:CJT655418 CTP655417:CTP655418 DDL655417:DDL655418 DNH655417:DNH655418 DXD655417:DXD655418 EGZ655417:EGZ655418 EQV655417:EQV655418 FAR655417:FAR655418 FKN655417:FKN655418 FUJ655417:FUJ655418 GEF655417:GEF655418 GOB655417:GOB655418 GXX655417:GXX655418 HHT655417:HHT655418 HRP655417:HRP655418 IBL655417:IBL655418 ILH655417:ILH655418 IVD655417:IVD655418 JEZ655417:JEZ655418 JOV655417:JOV655418 JYR655417:JYR655418 KIN655417:KIN655418 KSJ655417:KSJ655418 LCF655417:LCF655418 LMB655417:LMB655418 LVX655417:LVX655418 MFT655417:MFT655418 MPP655417:MPP655418 MZL655417:MZL655418 NJH655417:NJH655418 NTD655417:NTD655418 OCZ655417:OCZ655418 OMV655417:OMV655418 OWR655417:OWR655418 PGN655417:PGN655418 PQJ655417:PQJ655418 QAF655417:QAF655418 QKB655417:QKB655418 QTX655417:QTX655418 RDT655417:RDT655418 RNP655417:RNP655418 RXL655417:RXL655418 SHH655417:SHH655418 SRD655417:SRD655418 TAZ655417:TAZ655418 TKV655417:TKV655418 TUR655417:TUR655418 UEN655417:UEN655418 UOJ655417:UOJ655418 UYF655417:UYF655418 VIB655417:VIB655418 VRX655417:VRX655418 WBT655417:WBT655418 WLP655417:WLP655418 WVL655417:WVL655418 D720953:D720954 IZ720953:IZ720954 SV720953:SV720954 ACR720953:ACR720954 AMN720953:AMN720954 AWJ720953:AWJ720954 BGF720953:BGF720954 BQB720953:BQB720954 BZX720953:BZX720954 CJT720953:CJT720954 CTP720953:CTP720954 DDL720953:DDL720954 DNH720953:DNH720954 DXD720953:DXD720954 EGZ720953:EGZ720954 EQV720953:EQV720954 FAR720953:FAR720954 FKN720953:FKN720954 FUJ720953:FUJ720954 GEF720953:GEF720954 GOB720953:GOB720954 GXX720953:GXX720954 HHT720953:HHT720954 HRP720953:HRP720954 IBL720953:IBL720954 ILH720953:ILH720954 IVD720953:IVD720954 JEZ720953:JEZ720954 JOV720953:JOV720954 JYR720953:JYR720954 KIN720953:KIN720954 KSJ720953:KSJ720954 LCF720953:LCF720954 LMB720953:LMB720954 LVX720953:LVX720954 MFT720953:MFT720954 MPP720953:MPP720954 MZL720953:MZL720954 NJH720953:NJH720954 NTD720953:NTD720954 OCZ720953:OCZ720954 OMV720953:OMV720954 OWR720953:OWR720954 PGN720953:PGN720954 PQJ720953:PQJ720954 QAF720953:QAF720954 QKB720953:QKB720954 QTX720953:QTX720954 RDT720953:RDT720954 RNP720953:RNP720954 RXL720953:RXL720954 SHH720953:SHH720954 SRD720953:SRD720954 TAZ720953:TAZ720954 TKV720953:TKV720954 TUR720953:TUR720954 UEN720953:UEN720954 UOJ720953:UOJ720954 UYF720953:UYF720954 VIB720953:VIB720954 VRX720953:VRX720954 WBT720953:WBT720954 WLP720953:WLP720954 WVL720953:WVL720954 D786489:D786490 IZ786489:IZ786490 SV786489:SV786490 ACR786489:ACR786490 AMN786489:AMN786490 AWJ786489:AWJ786490 BGF786489:BGF786490 BQB786489:BQB786490 BZX786489:BZX786490 CJT786489:CJT786490 CTP786489:CTP786490 DDL786489:DDL786490 DNH786489:DNH786490 DXD786489:DXD786490 EGZ786489:EGZ786490 EQV786489:EQV786490 FAR786489:FAR786490 FKN786489:FKN786490 FUJ786489:FUJ786490 GEF786489:GEF786490 GOB786489:GOB786490 GXX786489:GXX786490 HHT786489:HHT786490 HRP786489:HRP786490 IBL786489:IBL786490 ILH786489:ILH786490 IVD786489:IVD786490 JEZ786489:JEZ786490 JOV786489:JOV786490 JYR786489:JYR786490 KIN786489:KIN786490 KSJ786489:KSJ786490 LCF786489:LCF786490 LMB786489:LMB786490 LVX786489:LVX786490 MFT786489:MFT786490 MPP786489:MPP786490 MZL786489:MZL786490 NJH786489:NJH786490 NTD786489:NTD786490 OCZ786489:OCZ786490 OMV786489:OMV786490 OWR786489:OWR786490 PGN786489:PGN786490 PQJ786489:PQJ786490 QAF786489:QAF786490 QKB786489:QKB786490 QTX786489:QTX786490 RDT786489:RDT786490 RNP786489:RNP786490 RXL786489:RXL786490 SHH786489:SHH786490 SRD786489:SRD786490 TAZ786489:TAZ786490 TKV786489:TKV786490 TUR786489:TUR786490 UEN786489:UEN786490 UOJ786489:UOJ786490 UYF786489:UYF786490 VIB786489:VIB786490 VRX786489:VRX786490 WBT786489:WBT786490 WLP786489:WLP786490 WVL786489:WVL786490 D852025:D852026 IZ852025:IZ852026 SV852025:SV852026 ACR852025:ACR852026 AMN852025:AMN852026 AWJ852025:AWJ852026 BGF852025:BGF852026 BQB852025:BQB852026 BZX852025:BZX852026 CJT852025:CJT852026 CTP852025:CTP852026 DDL852025:DDL852026 DNH852025:DNH852026 DXD852025:DXD852026 EGZ852025:EGZ852026 EQV852025:EQV852026 FAR852025:FAR852026 FKN852025:FKN852026 FUJ852025:FUJ852026 GEF852025:GEF852026 GOB852025:GOB852026 GXX852025:GXX852026 HHT852025:HHT852026 HRP852025:HRP852026 IBL852025:IBL852026 ILH852025:ILH852026 IVD852025:IVD852026 JEZ852025:JEZ852026 JOV852025:JOV852026 JYR852025:JYR852026 KIN852025:KIN852026 KSJ852025:KSJ852026 LCF852025:LCF852026 LMB852025:LMB852026 LVX852025:LVX852026 MFT852025:MFT852026 MPP852025:MPP852026 MZL852025:MZL852026 NJH852025:NJH852026 NTD852025:NTD852026 OCZ852025:OCZ852026 OMV852025:OMV852026 OWR852025:OWR852026 PGN852025:PGN852026 PQJ852025:PQJ852026 QAF852025:QAF852026 QKB852025:QKB852026 QTX852025:QTX852026 RDT852025:RDT852026 RNP852025:RNP852026 RXL852025:RXL852026 SHH852025:SHH852026 SRD852025:SRD852026 TAZ852025:TAZ852026 TKV852025:TKV852026 TUR852025:TUR852026 UEN852025:UEN852026 UOJ852025:UOJ852026 UYF852025:UYF852026 VIB852025:VIB852026 VRX852025:VRX852026 WBT852025:WBT852026 WLP852025:WLP852026 WVL852025:WVL852026 D917561:D917562 IZ917561:IZ917562 SV917561:SV917562 ACR917561:ACR917562 AMN917561:AMN917562 AWJ917561:AWJ917562 BGF917561:BGF917562 BQB917561:BQB917562 BZX917561:BZX917562 CJT917561:CJT917562 CTP917561:CTP917562 DDL917561:DDL917562 DNH917561:DNH917562 DXD917561:DXD917562 EGZ917561:EGZ917562 EQV917561:EQV917562 FAR917561:FAR917562 FKN917561:FKN917562 FUJ917561:FUJ917562 GEF917561:GEF917562 GOB917561:GOB917562 GXX917561:GXX917562 HHT917561:HHT917562 HRP917561:HRP917562 IBL917561:IBL917562 ILH917561:ILH917562 IVD917561:IVD917562 JEZ917561:JEZ917562 JOV917561:JOV917562 JYR917561:JYR917562 KIN917561:KIN917562 KSJ917561:KSJ917562 LCF917561:LCF917562 LMB917561:LMB917562 LVX917561:LVX917562 MFT917561:MFT917562 MPP917561:MPP917562 MZL917561:MZL917562 NJH917561:NJH917562 NTD917561:NTD917562 OCZ917561:OCZ917562 OMV917561:OMV917562 OWR917561:OWR917562 PGN917561:PGN917562 PQJ917561:PQJ917562 QAF917561:QAF917562 QKB917561:QKB917562 QTX917561:QTX917562 RDT917561:RDT917562 RNP917561:RNP917562 RXL917561:RXL917562 SHH917561:SHH917562 SRD917561:SRD917562 TAZ917561:TAZ917562 TKV917561:TKV917562 TUR917561:TUR917562 UEN917561:UEN917562 UOJ917561:UOJ917562 UYF917561:UYF917562 VIB917561:VIB917562 VRX917561:VRX917562 WBT917561:WBT917562 WLP917561:WLP917562 WVL917561:WVL917562 D983097:D983098 IZ983097:IZ983098 SV983097:SV983098 ACR983097:ACR983098 AMN983097:AMN983098 AWJ983097:AWJ983098 BGF983097:BGF983098 BQB983097:BQB983098 BZX983097:BZX983098 CJT983097:CJT983098 CTP983097:CTP983098 DDL983097:DDL983098 DNH983097:DNH983098 DXD983097:DXD983098 EGZ983097:EGZ983098 EQV983097:EQV983098 FAR983097:FAR983098 FKN983097:FKN983098 FUJ983097:FUJ983098 GEF983097:GEF983098 GOB983097:GOB983098 GXX983097:GXX983098 HHT983097:HHT983098 HRP983097:HRP983098 IBL983097:IBL983098 ILH983097:ILH983098 IVD983097:IVD983098 JEZ983097:JEZ983098 JOV983097:JOV983098 JYR983097:JYR983098 KIN983097:KIN983098 KSJ983097:KSJ983098 LCF983097:LCF983098 LMB983097:LMB983098 LVX983097:LVX983098 MFT983097:MFT983098 MPP983097:MPP983098 MZL983097:MZL983098 NJH983097:NJH983098 NTD983097:NTD983098 OCZ983097:OCZ983098 OMV983097:OMV983098 OWR983097:OWR983098 PGN983097:PGN983098 PQJ983097:PQJ983098 QAF983097:QAF983098 QKB983097:QKB983098 QTX983097:QTX983098 RDT983097:RDT983098 RNP983097:RNP983098 RXL983097:RXL983098 SHH983097:SHH983098 SRD983097:SRD983098 TAZ983097:TAZ983098 TKV983097:TKV983098 TUR983097:TUR983098 UEN983097:UEN983098 UOJ983097:UOJ983098 UYF983097:UYF983098 VIB983097:VIB983098 VRX983097:VRX983098 WBT983097:WBT983098 WLP983097:WLP983098 WVL983097:WVL983098">
      <formula1>0</formula1>
      <formula2>99999</formula2>
    </dataValidation>
  </dataValidations>
  <printOptions horizontalCentered="1" verticalCentered="1"/>
  <pageMargins left="0.39370078740157483" right="0.39370078740157483" top="0" bottom="0.31496062992125984" header="0" footer="0.51181102362204722"/>
  <pageSetup paperSize="9" fitToHeight="2"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sheetPr>
    <pageSetUpPr fitToPage="1"/>
  </sheetPr>
  <dimension ref="A1:T66"/>
  <sheetViews>
    <sheetView showGridLines="0" showRowColHeaders="0" workbookViewId="0">
      <selection activeCell="P43" sqref="P43:S43"/>
    </sheetView>
  </sheetViews>
  <sheetFormatPr defaultRowHeight="12.75"/>
  <cols>
    <col min="1" max="1" width="10.7109375" style="459" customWidth="1"/>
    <col min="2" max="2" width="15.7109375" style="459" customWidth="1"/>
    <col min="3" max="3" width="5.7109375" style="459" customWidth="1"/>
    <col min="4" max="5" width="6.7109375" style="459" customWidth="1"/>
    <col min="6" max="6" width="4.7109375" style="459" customWidth="1"/>
    <col min="7" max="7" width="6.7109375" style="459" customWidth="1"/>
    <col min="8" max="8" width="6.28515625" style="459" customWidth="1"/>
    <col min="9" max="9" width="6.7109375" style="459" customWidth="1"/>
    <col min="10" max="10" width="1.7109375" style="459" customWidth="1"/>
    <col min="11" max="11" width="10.7109375" style="459" customWidth="1"/>
    <col min="12" max="12" width="15.7109375" style="459" customWidth="1"/>
    <col min="13" max="13" width="5.7109375" style="459" customWidth="1"/>
    <col min="14" max="15" width="6.7109375" style="459" customWidth="1"/>
    <col min="16" max="16" width="4.7109375" style="459" customWidth="1"/>
    <col min="17" max="17" width="6.7109375" style="459" customWidth="1"/>
    <col min="18" max="18" width="6.28515625" style="459" customWidth="1"/>
    <col min="19" max="19" width="6.7109375" style="459" customWidth="1"/>
    <col min="20" max="20" width="9.140625" style="459" customWidth="1"/>
    <col min="21" max="16384" width="9.140625" style="458"/>
  </cols>
  <sheetData>
    <row r="1" spans="1:19" ht="26.25" customHeight="1">
      <c r="B1" s="576" t="s">
        <v>0</v>
      </c>
      <c r="C1" s="576"/>
      <c r="D1" s="575" t="s">
        <v>1</v>
      </c>
      <c r="E1" s="575"/>
      <c r="F1" s="575"/>
      <c r="G1" s="575"/>
      <c r="H1" s="575"/>
      <c r="I1" s="575"/>
      <c r="K1" s="499" t="s">
        <v>2</v>
      </c>
      <c r="L1" s="574" t="s">
        <v>99</v>
      </c>
      <c r="M1" s="574"/>
      <c r="N1" s="574"/>
      <c r="O1" s="573" t="s">
        <v>4</v>
      </c>
      <c r="P1" s="573"/>
      <c r="Q1" s="572" t="s">
        <v>459</v>
      </c>
      <c r="R1" s="571"/>
      <c r="S1" s="571"/>
    </row>
    <row r="2" spans="1:19" ht="6" customHeight="1" thickBot="1">
      <c r="B2" s="570"/>
      <c r="C2" s="570"/>
    </row>
    <row r="3" spans="1:19" ht="20.100000000000001" customHeight="1" thickBot="1">
      <c r="A3" s="569" t="s">
        <v>6</v>
      </c>
      <c r="B3" s="568" t="s">
        <v>458</v>
      </c>
      <c r="C3" s="567"/>
      <c r="D3" s="567"/>
      <c r="E3" s="567"/>
      <c r="F3" s="567"/>
      <c r="G3" s="567"/>
      <c r="H3" s="567"/>
      <c r="I3" s="566"/>
      <c r="K3" s="569">
        <v>0</v>
      </c>
      <c r="L3" s="568" t="s">
        <v>93</v>
      </c>
      <c r="M3" s="567"/>
      <c r="N3" s="567"/>
      <c r="O3" s="567"/>
      <c r="P3" s="567"/>
      <c r="Q3" s="567"/>
      <c r="R3" s="567"/>
      <c r="S3" s="566"/>
    </row>
    <row r="4" spans="1:19" ht="5.0999999999999996" customHeight="1" thickBot="1"/>
    <row r="5" spans="1:19" ht="12.95" customHeight="1">
      <c r="A5" s="565" t="s">
        <v>10</v>
      </c>
      <c r="B5" s="564"/>
      <c r="C5" s="563" t="s">
        <v>11</v>
      </c>
      <c r="D5" s="562" t="s">
        <v>12</v>
      </c>
      <c r="E5" s="561"/>
      <c r="F5" s="561"/>
      <c r="G5" s="560"/>
      <c r="H5" s="559" t="s">
        <v>13</v>
      </c>
      <c r="I5" s="558"/>
      <c r="K5" s="565">
        <v>2</v>
      </c>
      <c r="L5" s="564"/>
      <c r="M5" s="563" t="s">
        <v>11</v>
      </c>
      <c r="N5" s="562" t="s">
        <v>12</v>
      </c>
      <c r="O5" s="561"/>
      <c r="P5" s="561"/>
      <c r="Q5" s="560"/>
      <c r="R5" s="559" t="s">
        <v>13</v>
      </c>
      <c r="S5" s="558"/>
    </row>
    <row r="6" spans="1:19" ht="12.95" customHeight="1" thickBot="1">
      <c r="A6" s="557" t="s">
        <v>14</v>
      </c>
      <c r="B6" s="556"/>
      <c r="C6" s="555"/>
      <c r="D6" s="554" t="s">
        <v>15</v>
      </c>
      <c r="E6" s="553" t="s">
        <v>16</v>
      </c>
      <c r="F6" s="553" t="s">
        <v>17</v>
      </c>
      <c r="G6" s="552" t="s">
        <v>18</v>
      </c>
      <c r="H6" s="551" t="s">
        <v>19</v>
      </c>
      <c r="I6" s="550" t="s">
        <v>20</v>
      </c>
      <c r="K6" s="557" t="s">
        <v>14</v>
      </c>
      <c r="L6" s="556"/>
      <c r="M6" s="555"/>
      <c r="N6" s="554" t="s">
        <v>15</v>
      </c>
      <c r="O6" s="553" t="s">
        <v>16</v>
      </c>
      <c r="P6" s="553" t="s">
        <v>17</v>
      </c>
      <c r="Q6" s="552" t="s">
        <v>18</v>
      </c>
      <c r="R6" s="551" t="s">
        <v>19</v>
      </c>
      <c r="S6" s="550" t="s">
        <v>20</v>
      </c>
    </row>
    <row r="7" spans="1:19" ht="5.0999999999999996" customHeight="1" thickBot="1">
      <c r="K7" s="459">
        <v>6</v>
      </c>
    </row>
    <row r="8" spans="1:19" ht="12.95" customHeight="1">
      <c r="A8" s="549" t="s">
        <v>457</v>
      </c>
      <c r="B8" s="548"/>
      <c r="C8" s="547">
        <v>1</v>
      </c>
      <c r="D8" s="546">
        <v>124</v>
      </c>
      <c r="E8" s="545">
        <v>36</v>
      </c>
      <c r="F8" s="545">
        <v>10</v>
      </c>
      <c r="G8" s="544">
        <f>IF(AND(ISBLANK(D8),ISBLANK(E8)),"",D8+E8)</f>
        <v>160</v>
      </c>
      <c r="H8" s="543">
        <f>IF(OR(ISNUMBER($G8),ISNUMBER($Q8)),(SIGN(N($G8)-N($Q8))+1)/2,"")</f>
        <v>0</v>
      </c>
      <c r="I8" s="533"/>
      <c r="K8" s="549" t="s">
        <v>456</v>
      </c>
      <c r="L8" s="548"/>
      <c r="M8" s="547">
        <v>1</v>
      </c>
      <c r="N8" s="546">
        <v>139</v>
      </c>
      <c r="O8" s="545">
        <v>72</v>
      </c>
      <c r="P8" s="545">
        <v>3</v>
      </c>
      <c r="Q8" s="544">
        <f>IF(AND(ISBLANK(N8),ISBLANK(O8)),"",N8+O8)</f>
        <v>211</v>
      </c>
      <c r="R8" s="543">
        <f>IF(ISNUMBER($H8),1-$H8,"")</f>
        <v>1</v>
      </c>
      <c r="S8" s="533"/>
    </row>
    <row r="9" spans="1:19" ht="12.95" customHeight="1">
      <c r="A9" s="542"/>
      <c r="B9" s="541"/>
      <c r="C9" s="538">
        <v>2</v>
      </c>
      <c r="D9" s="537">
        <v>120</v>
      </c>
      <c r="E9" s="536">
        <v>54</v>
      </c>
      <c r="F9" s="536">
        <v>8</v>
      </c>
      <c r="G9" s="535">
        <f>IF(AND(ISBLANK(D9),ISBLANK(E9)),"",D9+E9)</f>
        <v>174</v>
      </c>
      <c r="H9" s="534">
        <f>IF(OR(ISNUMBER($G9),ISNUMBER($Q9)),(SIGN(N($G9)-N($Q9))+1)/2,"")</f>
        <v>0</v>
      </c>
      <c r="I9" s="533"/>
      <c r="K9" s="542"/>
      <c r="L9" s="541"/>
      <c r="M9" s="538">
        <v>2</v>
      </c>
      <c r="N9" s="537">
        <v>156</v>
      </c>
      <c r="O9" s="536">
        <v>53</v>
      </c>
      <c r="P9" s="536">
        <v>6</v>
      </c>
      <c r="Q9" s="535">
        <f>IF(AND(ISBLANK(N9),ISBLANK(O9)),"",N9+O9)</f>
        <v>209</v>
      </c>
      <c r="R9" s="534">
        <f>IF(ISNUMBER($H9),1-$H9,"")</f>
        <v>1</v>
      </c>
      <c r="S9" s="533"/>
    </row>
    <row r="10" spans="1:19" ht="12.95" customHeight="1" thickBot="1">
      <c r="A10" s="540" t="s">
        <v>204</v>
      </c>
      <c r="B10" s="539"/>
      <c r="C10" s="538">
        <v>3</v>
      </c>
      <c r="D10" s="537"/>
      <c r="E10" s="536"/>
      <c r="F10" s="536"/>
      <c r="G10" s="535" t="str">
        <f>IF(AND(ISBLANK(D10),ISBLANK(E10)),"",D10+E10)</f>
        <v/>
      </c>
      <c r="H10" s="534" t="str">
        <f>IF(OR(ISNUMBER($G10),ISNUMBER($Q10)),(SIGN(N($G10)-N($Q10))+1)/2,"")</f>
        <v/>
      </c>
      <c r="I10" s="533"/>
      <c r="K10" s="540" t="s">
        <v>31</v>
      </c>
      <c r="L10" s="539"/>
      <c r="M10" s="538">
        <v>3</v>
      </c>
      <c r="N10" s="537"/>
      <c r="O10" s="536"/>
      <c r="P10" s="536"/>
      <c r="Q10" s="535" t="str">
        <f>IF(AND(ISBLANK(N10),ISBLANK(O10)),"",N10+O10)</f>
        <v/>
      </c>
      <c r="R10" s="534" t="str">
        <f>IF(ISNUMBER($H10),1-$H10,"")</f>
        <v/>
      </c>
      <c r="S10" s="533"/>
    </row>
    <row r="11" spans="1:19" ht="12.95" customHeight="1">
      <c r="A11" s="532"/>
      <c r="B11" s="531"/>
      <c r="C11" s="530">
        <v>4</v>
      </c>
      <c r="D11" s="529"/>
      <c r="E11" s="528"/>
      <c r="F11" s="528"/>
      <c r="G11" s="527" t="str">
        <f>IF(AND(ISBLANK(D11),ISBLANK(E11)),"",D11+E11)</f>
        <v/>
      </c>
      <c r="H11" s="526" t="str">
        <f>IF(OR(ISNUMBER($G11),ISNUMBER($Q11)),(SIGN(N($G11)-N($Q11))+1)/2,"")</f>
        <v/>
      </c>
      <c r="I11" s="525">
        <f>IF(ISNUMBER(H12),(SIGN(1000*($H12-$R12)+$G12-$Q12)+1)/2,"")</f>
        <v>0</v>
      </c>
      <c r="K11" s="532"/>
      <c r="L11" s="531"/>
      <c r="M11" s="530">
        <v>4</v>
      </c>
      <c r="N11" s="529"/>
      <c r="O11" s="528"/>
      <c r="P11" s="528"/>
      <c r="Q11" s="527" t="str">
        <f>IF(AND(ISBLANK(N11),ISBLANK(O11)),"",N11+O11)</f>
        <v/>
      </c>
      <c r="R11" s="526" t="str">
        <f>IF(ISNUMBER($H11),1-$H11,"")</f>
        <v/>
      </c>
      <c r="S11" s="525">
        <f>IF(ISNUMBER($I11),1-$I11,"")</f>
        <v>1</v>
      </c>
    </row>
    <row r="12" spans="1:19" ht="15.95" customHeight="1" thickBot="1">
      <c r="A12" s="524">
        <v>20100</v>
      </c>
      <c r="B12" s="523"/>
      <c r="C12" s="522" t="s">
        <v>18</v>
      </c>
      <c r="D12" s="519">
        <f>IF(ISNUMBER($G12),SUM(D8:D11),"")</f>
        <v>244</v>
      </c>
      <c r="E12" s="521">
        <f>IF(ISNUMBER($G12),SUM(E8:E11),"")</f>
        <v>90</v>
      </c>
      <c r="F12" s="521">
        <f>IF(ISNUMBER($G12),SUM(F8:F11),"")</f>
        <v>18</v>
      </c>
      <c r="G12" s="520">
        <f>IF(SUM($G8:$G11)+SUM($Q8:$Q11)&gt;0,SUM(G8:G11),"")</f>
        <v>334</v>
      </c>
      <c r="H12" s="519">
        <f>IF(ISNUMBER($G12),SUM(H8:H11),"")</f>
        <v>0</v>
      </c>
      <c r="I12" s="518"/>
      <c r="K12" s="524">
        <v>14557</v>
      </c>
      <c r="L12" s="523"/>
      <c r="M12" s="522" t="s">
        <v>18</v>
      </c>
      <c r="N12" s="519">
        <f>IF(ISNUMBER($G12),SUM(N8:N11),"")</f>
        <v>295</v>
      </c>
      <c r="O12" s="521">
        <f>IF(ISNUMBER($G12),SUM(O8:O11),"")</f>
        <v>125</v>
      </c>
      <c r="P12" s="521">
        <f>IF(ISNUMBER($G12),SUM(P8:P11),"")</f>
        <v>9</v>
      </c>
      <c r="Q12" s="520">
        <f>IF(SUM($G8:$G11)+SUM($Q8:$Q11)&gt;0,SUM(Q8:Q11),"")</f>
        <v>420</v>
      </c>
      <c r="R12" s="519">
        <f>IF(ISNUMBER($G12),SUM(R8:R11),"")</f>
        <v>2</v>
      </c>
      <c r="S12" s="518"/>
    </row>
    <row r="13" spans="1:19" ht="12.95" customHeight="1">
      <c r="A13" s="549" t="s">
        <v>455</v>
      </c>
      <c r="B13" s="548"/>
      <c r="C13" s="547">
        <v>1</v>
      </c>
      <c r="D13" s="546">
        <v>135</v>
      </c>
      <c r="E13" s="545">
        <v>60</v>
      </c>
      <c r="F13" s="545">
        <v>4</v>
      </c>
      <c r="G13" s="544">
        <f>IF(AND(ISBLANK(D13),ISBLANK(E13)),"",D13+E13)</f>
        <v>195</v>
      </c>
      <c r="H13" s="543">
        <f>IF(OR(ISNUMBER($G13),ISNUMBER($Q13)),(SIGN(N($G13)-N($Q13))+1)/2,"")</f>
        <v>1</v>
      </c>
      <c r="I13" s="533"/>
      <c r="K13" s="549" t="s">
        <v>454</v>
      </c>
      <c r="L13" s="548"/>
      <c r="M13" s="547">
        <v>1</v>
      </c>
      <c r="N13" s="546">
        <v>126</v>
      </c>
      <c r="O13" s="545">
        <v>53</v>
      </c>
      <c r="P13" s="545">
        <v>3</v>
      </c>
      <c r="Q13" s="544">
        <f>IF(AND(ISBLANK(N13),ISBLANK(O13)),"",N13+O13)</f>
        <v>179</v>
      </c>
      <c r="R13" s="543">
        <f>IF(ISNUMBER($H13),1-$H13,"")</f>
        <v>0</v>
      </c>
      <c r="S13" s="533"/>
    </row>
    <row r="14" spans="1:19" ht="12.95" customHeight="1">
      <c r="A14" s="542"/>
      <c r="B14" s="541"/>
      <c r="C14" s="538">
        <v>2</v>
      </c>
      <c r="D14" s="537">
        <v>109</v>
      </c>
      <c r="E14" s="536">
        <v>51</v>
      </c>
      <c r="F14" s="536">
        <v>7</v>
      </c>
      <c r="G14" s="535">
        <f>IF(AND(ISBLANK(D14),ISBLANK(E14)),"",D14+E14)</f>
        <v>160</v>
      </c>
      <c r="H14" s="534">
        <f>IF(OR(ISNUMBER($G14),ISNUMBER($Q14)),(SIGN(N($G14)-N($Q14))+1)/2,"")</f>
        <v>0</v>
      </c>
      <c r="I14" s="533"/>
      <c r="K14" s="542"/>
      <c r="L14" s="541"/>
      <c r="M14" s="538">
        <v>2</v>
      </c>
      <c r="N14" s="537">
        <v>148</v>
      </c>
      <c r="O14" s="536">
        <v>52</v>
      </c>
      <c r="P14" s="536">
        <v>9</v>
      </c>
      <c r="Q14" s="535">
        <f>IF(AND(ISBLANK(N14),ISBLANK(O14)),"",N14+O14)</f>
        <v>200</v>
      </c>
      <c r="R14" s="534">
        <f>IF(ISNUMBER($H14),1-$H14,"")</f>
        <v>1</v>
      </c>
      <c r="S14" s="533"/>
    </row>
    <row r="15" spans="1:19" ht="12.95" customHeight="1" thickBot="1">
      <c r="A15" s="540" t="s">
        <v>195</v>
      </c>
      <c r="B15" s="539"/>
      <c r="C15" s="538">
        <v>3</v>
      </c>
      <c r="D15" s="537"/>
      <c r="E15" s="536"/>
      <c r="F15" s="536"/>
      <c r="G15" s="535" t="str">
        <f>IF(AND(ISBLANK(D15),ISBLANK(E15)),"",D15+E15)</f>
        <v/>
      </c>
      <c r="H15" s="534" t="str">
        <f>IF(OR(ISNUMBER($G15),ISNUMBER($Q15)),(SIGN(N($G15)-N($Q15))+1)/2,"")</f>
        <v/>
      </c>
      <c r="I15" s="533"/>
      <c r="K15" s="540" t="s">
        <v>31</v>
      </c>
      <c r="L15" s="539"/>
      <c r="M15" s="538">
        <v>3</v>
      </c>
      <c r="N15" s="537"/>
      <c r="O15" s="536"/>
      <c r="P15" s="536"/>
      <c r="Q15" s="535" t="str">
        <f>IF(AND(ISBLANK(N15),ISBLANK(O15)),"",N15+O15)</f>
        <v/>
      </c>
      <c r="R15" s="534" t="str">
        <f>IF(ISNUMBER($H15),1-$H15,"")</f>
        <v/>
      </c>
      <c r="S15" s="533"/>
    </row>
    <row r="16" spans="1:19" ht="12.95" customHeight="1">
      <c r="A16" s="532"/>
      <c r="B16" s="531"/>
      <c r="C16" s="530">
        <v>4</v>
      </c>
      <c r="D16" s="529"/>
      <c r="E16" s="528"/>
      <c r="F16" s="528"/>
      <c r="G16" s="527" t="str">
        <f>IF(AND(ISBLANK(D16),ISBLANK(E16)),"",D16+E16)</f>
        <v/>
      </c>
      <c r="H16" s="526" t="str">
        <f>IF(OR(ISNUMBER($G16),ISNUMBER($Q16)),(SIGN(N($G16)-N($Q16))+1)/2,"")</f>
        <v/>
      </c>
      <c r="I16" s="525">
        <f>IF(ISNUMBER(H17),(SIGN(1000*($H17-$R17)+$G17-$Q17)+1)/2,"")</f>
        <v>0</v>
      </c>
      <c r="K16" s="532"/>
      <c r="L16" s="531"/>
      <c r="M16" s="530">
        <v>4</v>
      </c>
      <c r="N16" s="529"/>
      <c r="O16" s="528"/>
      <c r="P16" s="528"/>
      <c r="Q16" s="527" t="str">
        <f>IF(AND(ISBLANK(N16),ISBLANK(O16)),"",N16+O16)</f>
        <v/>
      </c>
      <c r="R16" s="526" t="str">
        <f>IF(ISNUMBER($H16),1-$H16,"")</f>
        <v/>
      </c>
      <c r="S16" s="525">
        <f>IF(ISNUMBER($I16),1-$I16,"")</f>
        <v>1</v>
      </c>
    </row>
    <row r="17" spans="1:19" ht="15.95" customHeight="1" thickBot="1">
      <c r="A17" s="524">
        <v>15533</v>
      </c>
      <c r="B17" s="523"/>
      <c r="C17" s="522" t="s">
        <v>18</v>
      </c>
      <c r="D17" s="519">
        <f>IF(ISNUMBER($G17),SUM(D13:D16),"")</f>
        <v>244</v>
      </c>
      <c r="E17" s="521">
        <f>IF(ISNUMBER($G17),SUM(E13:E16),"")</f>
        <v>111</v>
      </c>
      <c r="F17" s="521">
        <f>IF(ISNUMBER($G17),SUM(F13:F16),"")</f>
        <v>11</v>
      </c>
      <c r="G17" s="520">
        <f>IF(SUM($G13:$G16)+SUM($Q13:$Q16)&gt;0,SUM(G13:G16),"")</f>
        <v>355</v>
      </c>
      <c r="H17" s="519">
        <f>IF(ISNUMBER($G17),SUM(H13:H16),"")</f>
        <v>1</v>
      </c>
      <c r="I17" s="518"/>
      <c r="K17" s="524">
        <v>21413</v>
      </c>
      <c r="L17" s="523"/>
      <c r="M17" s="522" t="s">
        <v>18</v>
      </c>
      <c r="N17" s="519">
        <f>IF(ISNUMBER($G17),SUM(N13:N16),"")</f>
        <v>274</v>
      </c>
      <c r="O17" s="521">
        <f>IF(ISNUMBER($G17),SUM(O13:O16),"")</f>
        <v>105</v>
      </c>
      <c r="P17" s="521">
        <f>IF(ISNUMBER($G17),SUM(P13:P16),"")</f>
        <v>12</v>
      </c>
      <c r="Q17" s="520">
        <f>IF(SUM($G13:$G16)+SUM($Q13:$Q16)&gt;0,SUM(Q13:Q16),"")</f>
        <v>379</v>
      </c>
      <c r="R17" s="519">
        <f>IF(ISNUMBER($G17),SUM(R13:R16),"")</f>
        <v>1</v>
      </c>
      <c r="S17" s="518"/>
    </row>
    <row r="18" spans="1:19" ht="12.95" customHeight="1">
      <c r="A18" s="549" t="s">
        <v>453</v>
      </c>
      <c r="B18" s="548"/>
      <c r="C18" s="547">
        <v>1</v>
      </c>
      <c r="D18" s="546">
        <v>133</v>
      </c>
      <c r="E18" s="545">
        <v>70</v>
      </c>
      <c r="F18" s="545">
        <v>3</v>
      </c>
      <c r="G18" s="544">
        <f>IF(AND(ISBLANK(D18),ISBLANK(E18)),"",D18+E18)</f>
        <v>203</v>
      </c>
      <c r="H18" s="543">
        <f>IF(OR(ISNUMBER($G18),ISNUMBER($Q18)),(SIGN(N($G18)-N($Q18))+1)/2,"")</f>
        <v>1</v>
      </c>
      <c r="I18" s="533"/>
      <c r="K18" s="549" t="s">
        <v>452</v>
      </c>
      <c r="L18" s="548"/>
      <c r="M18" s="547">
        <v>1</v>
      </c>
      <c r="N18" s="546">
        <v>136</v>
      </c>
      <c r="O18" s="545">
        <v>41</v>
      </c>
      <c r="P18" s="545">
        <v>9</v>
      </c>
      <c r="Q18" s="544">
        <f>IF(AND(ISBLANK(N18),ISBLANK(O18)),"",N18+O18)</f>
        <v>177</v>
      </c>
      <c r="R18" s="543">
        <f>IF(ISNUMBER($H18),1-$H18,"")</f>
        <v>0</v>
      </c>
      <c r="S18" s="533"/>
    </row>
    <row r="19" spans="1:19" ht="12.95" customHeight="1">
      <c r="A19" s="542"/>
      <c r="B19" s="541"/>
      <c r="C19" s="538">
        <v>2</v>
      </c>
      <c r="D19" s="537">
        <v>130</v>
      </c>
      <c r="E19" s="536">
        <v>54</v>
      </c>
      <c r="F19" s="536">
        <v>6</v>
      </c>
      <c r="G19" s="535">
        <f>IF(AND(ISBLANK(D19),ISBLANK(E19)),"",D19+E19)</f>
        <v>184</v>
      </c>
      <c r="H19" s="534">
        <f>IF(OR(ISNUMBER($G19),ISNUMBER($Q19)),(SIGN(N($G19)-N($Q19))+1)/2,"")</f>
        <v>1</v>
      </c>
      <c r="I19" s="533"/>
      <c r="K19" s="542"/>
      <c r="L19" s="541"/>
      <c r="M19" s="538">
        <v>2</v>
      </c>
      <c r="N19" s="537">
        <v>131</v>
      </c>
      <c r="O19" s="536">
        <v>42</v>
      </c>
      <c r="P19" s="536">
        <v>9</v>
      </c>
      <c r="Q19" s="535">
        <f>IF(AND(ISBLANK(N19),ISBLANK(O19)),"",N19+O19)</f>
        <v>173</v>
      </c>
      <c r="R19" s="534">
        <f>IF(ISNUMBER($H19),1-$H19,"")</f>
        <v>0</v>
      </c>
      <c r="S19" s="533"/>
    </row>
    <row r="20" spans="1:19" ht="12.95" customHeight="1" thickBot="1">
      <c r="A20" s="540" t="s">
        <v>202</v>
      </c>
      <c r="B20" s="539"/>
      <c r="C20" s="538">
        <v>3</v>
      </c>
      <c r="D20" s="537"/>
      <c r="E20" s="536"/>
      <c r="F20" s="536"/>
      <c r="G20" s="535" t="str">
        <f>IF(AND(ISBLANK(D20),ISBLANK(E20)),"",D20+E20)</f>
        <v/>
      </c>
      <c r="H20" s="534" t="str">
        <f>IF(OR(ISNUMBER($G20),ISNUMBER($Q20)),(SIGN(N($G20)-N($Q20))+1)/2,"")</f>
        <v/>
      </c>
      <c r="I20" s="533"/>
      <c r="K20" s="540" t="s">
        <v>209</v>
      </c>
      <c r="L20" s="539"/>
      <c r="M20" s="538">
        <v>3</v>
      </c>
      <c r="N20" s="537"/>
      <c r="O20" s="536"/>
      <c r="P20" s="536"/>
      <c r="Q20" s="535" t="str">
        <f>IF(AND(ISBLANK(N20),ISBLANK(O20)),"",N20+O20)</f>
        <v/>
      </c>
      <c r="R20" s="534" t="str">
        <f>IF(ISNUMBER($H20),1-$H20,"")</f>
        <v/>
      </c>
      <c r="S20" s="533"/>
    </row>
    <row r="21" spans="1:19" ht="12.95" customHeight="1">
      <c r="A21" s="532"/>
      <c r="B21" s="531"/>
      <c r="C21" s="530">
        <v>4</v>
      </c>
      <c r="D21" s="529"/>
      <c r="E21" s="528"/>
      <c r="F21" s="528"/>
      <c r="G21" s="527" t="str">
        <f>IF(AND(ISBLANK(D21),ISBLANK(E21)),"",D21+E21)</f>
        <v/>
      </c>
      <c r="H21" s="526" t="str">
        <f>IF(OR(ISNUMBER($G21),ISNUMBER($Q21)),(SIGN(N($G21)-N($Q21))+1)/2,"")</f>
        <v/>
      </c>
      <c r="I21" s="525">
        <f>IF(ISNUMBER(H22),(SIGN(1000*($H22-$R22)+$G22-$Q22)+1)/2,"")</f>
        <v>1</v>
      </c>
      <c r="K21" s="532"/>
      <c r="L21" s="531"/>
      <c r="M21" s="530">
        <v>4</v>
      </c>
      <c r="N21" s="529"/>
      <c r="O21" s="528"/>
      <c r="P21" s="528"/>
      <c r="Q21" s="527" t="str">
        <f>IF(AND(ISBLANK(N21),ISBLANK(O21)),"",N21+O21)</f>
        <v/>
      </c>
      <c r="R21" s="526" t="str">
        <f>IF(ISNUMBER($H21),1-$H21,"")</f>
        <v/>
      </c>
      <c r="S21" s="525">
        <f>IF(ISNUMBER($I21),1-$I21,"")</f>
        <v>0</v>
      </c>
    </row>
    <row r="22" spans="1:19" ht="15.95" customHeight="1" thickBot="1">
      <c r="A22" s="524">
        <v>15538</v>
      </c>
      <c r="B22" s="523"/>
      <c r="C22" s="522" t="s">
        <v>18</v>
      </c>
      <c r="D22" s="519">
        <f>IF(ISNUMBER($G22),SUM(D18:D21),"")</f>
        <v>263</v>
      </c>
      <c r="E22" s="521">
        <f>IF(ISNUMBER($G22),SUM(E18:E21),"")</f>
        <v>124</v>
      </c>
      <c r="F22" s="521">
        <f>IF(ISNUMBER($G22),SUM(F18:F21),"")</f>
        <v>9</v>
      </c>
      <c r="G22" s="520">
        <f>IF(SUM($G18:$G21)+SUM($Q18:$Q21)&gt;0,SUM(G18:G21),"")</f>
        <v>387</v>
      </c>
      <c r="H22" s="519">
        <f>IF(ISNUMBER($G22),SUM(H18:H21),"")</f>
        <v>2</v>
      </c>
      <c r="I22" s="518"/>
      <c r="K22" s="524">
        <v>19667</v>
      </c>
      <c r="L22" s="523"/>
      <c r="M22" s="522" t="s">
        <v>18</v>
      </c>
      <c r="N22" s="519">
        <f>IF(ISNUMBER($G22),SUM(N18:N21),"")</f>
        <v>267</v>
      </c>
      <c r="O22" s="521">
        <f>IF(ISNUMBER($G22),SUM(O18:O21),"")</f>
        <v>83</v>
      </c>
      <c r="P22" s="521">
        <f>IF(ISNUMBER($G22),SUM(P18:P21),"")</f>
        <v>18</v>
      </c>
      <c r="Q22" s="520">
        <f>IF(SUM($G18:$G21)+SUM($Q18:$Q21)&gt;0,SUM(Q18:Q21),"")</f>
        <v>350</v>
      </c>
      <c r="R22" s="519">
        <f>IF(ISNUMBER($G22),SUM(R18:R21),"")</f>
        <v>0</v>
      </c>
      <c r="S22" s="518"/>
    </row>
    <row r="23" spans="1:19" ht="12.95" customHeight="1">
      <c r="A23" s="549" t="s">
        <v>451</v>
      </c>
      <c r="B23" s="548"/>
      <c r="C23" s="547">
        <v>1</v>
      </c>
      <c r="D23" s="546">
        <v>132</v>
      </c>
      <c r="E23" s="545">
        <v>71</v>
      </c>
      <c r="F23" s="545">
        <v>1</v>
      </c>
      <c r="G23" s="544">
        <f>IF(AND(ISBLANK(D23),ISBLANK(E23)),"",D23+E23)</f>
        <v>203</v>
      </c>
      <c r="H23" s="543">
        <f>IF(OR(ISNUMBER($G23),ISNUMBER($Q23)),(SIGN(N($G23)-N($Q23))+1)/2,"")</f>
        <v>1</v>
      </c>
      <c r="I23" s="533"/>
      <c r="K23" s="549" t="s">
        <v>450</v>
      </c>
      <c r="L23" s="548"/>
      <c r="M23" s="547">
        <v>1</v>
      </c>
      <c r="N23" s="546">
        <v>116</v>
      </c>
      <c r="O23" s="545">
        <v>43</v>
      </c>
      <c r="P23" s="545">
        <v>9</v>
      </c>
      <c r="Q23" s="544">
        <f>IF(AND(ISBLANK(N23),ISBLANK(O23)),"",N23+O23)</f>
        <v>159</v>
      </c>
      <c r="R23" s="543">
        <f>IF(ISNUMBER($H23),1-$H23,"")</f>
        <v>0</v>
      </c>
      <c r="S23" s="533"/>
    </row>
    <row r="24" spans="1:19" ht="12.95" customHeight="1">
      <c r="A24" s="542"/>
      <c r="B24" s="541"/>
      <c r="C24" s="538">
        <v>2</v>
      </c>
      <c r="D24" s="537">
        <v>153</v>
      </c>
      <c r="E24" s="536">
        <v>72</v>
      </c>
      <c r="F24" s="536">
        <v>2</v>
      </c>
      <c r="G24" s="535">
        <f>IF(AND(ISBLANK(D24),ISBLANK(E24)),"",D24+E24)</f>
        <v>225</v>
      </c>
      <c r="H24" s="534">
        <f>IF(OR(ISNUMBER($G24),ISNUMBER($Q24)),(SIGN(N($G24)-N($Q24))+1)/2,"")</f>
        <v>1</v>
      </c>
      <c r="I24" s="533"/>
      <c r="K24" s="542"/>
      <c r="L24" s="541"/>
      <c r="M24" s="538">
        <v>2</v>
      </c>
      <c r="N24" s="537">
        <v>145</v>
      </c>
      <c r="O24" s="536">
        <v>42</v>
      </c>
      <c r="P24" s="536">
        <v>6</v>
      </c>
      <c r="Q24" s="535">
        <f>IF(AND(ISBLANK(N24),ISBLANK(O24)),"",N24+O24)</f>
        <v>187</v>
      </c>
      <c r="R24" s="534">
        <f>IF(ISNUMBER($H24),1-$H24,"")</f>
        <v>0</v>
      </c>
      <c r="S24" s="533"/>
    </row>
    <row r="25" spans="1:19" ht="12.95" customHeight="1" thickBot="1">
      <c r="A25" s="540" t="s">
        <v>179</v>
      </c>
      <c r="B25" s="539"/>
      <c r="C25" s="538">
        <v>3</v>
      </c>
      <c r="D25" s="537"/>
      <c r="E25" s="536"/>
      <c r="F25" s="536"/>
      <c r="G25" s="535" t="str">
        <f>IF(AND(ISBLANK(D25),ISBLANK(E25)),"",D25+E25)</f>
        <v/>
      </c>
      <c r="H25" s="534" t="str">
        <f>IF(OR(ISNUMBER($G25),ISNUMBER($Q25)),(SIGN(N($G25)-N($Q25))+1)/2,"")</f>
        <v/>
      </c>
      <c r="I25" s="533"/>
      <c r="K25" s="540" t="s">
        <v>179</v>
      </c>
      <c r="L25" s="539"/>
      <c r="M25" s="538">
        <v>3</v>
      </c>
      <c r="N25" s="537"/>
      <c r="O25" s="536"/>
      <c r="P25" s="536"/>
      <c r="Q25" s="535" t="str">
        <f>IF(AND(ISBLANK(N25),ISBLANK(O25)),"",N25+O25)</f>
        <v/>
      </c>
      <c r="R25" s="534" t="str">
        <f>IF(ISNUMBER($H25),1-$H25,"")</f>
        <v/>
      </c>
      <c r="S25" s="533"/>
    </row>
    <row r="26" spans="1:19" ht="12.95" customHeight="1">
      <c r="A26" s="532"/>
      <c r="B26" s="531"/>
      <c r="C26" s="530">
        <v>4</v>
      </c>
      <c r="D26" s="529"/>
      <c r="E26" s="528"/>
      <c r="F26" s="528"/>
      <c r="G26" s="527" t="str">
        <f>IF(AND(ISBLANK(D26),ISBLANK(E26)),"",D26+E26)</f>
        <v/>
      </c>
      <c r="H26" s="526" t="str">
        <f>IF(OR(ISNUMBER($G26),ISNUMBER($Q26)),(SIGN(N($G26)-N($Q26))+1)/2,"")</f>
        <v/>
      </c>
      <c r="I26" s="525">
        <f>IF(ISNUMBER(H27),(SIGN(1000*($H27-$R27)+$G27-$Q27)+1)/2,"")</f>
        <v>1</v>
      </c>
      <c r="K26" s="532"/>
      <c r="L26" s="531"/>
      <c r="M26" s="530">
        <v>4</v>
      </c>
      <c r="N26" s="529"/>
      <c r="O26" s="528"/>
      <c r="P26" s="528"/>
      <c r="Q26" s="527" t="str">
        <f>IF(AND(ISBLANK(N26),ISBLANK(O26)),"",N26+O26)</f>
        <v/>
      </c>
      <c r="R26" s="526" t="str">
        <f>IF(ISNUMBER($H26),1-$H26,"")</f>
        <v/>
      </c>
      <c r="S26" s="525">
        <f>IF(ISNUMBER($I26),1-$I26,"")</f>
        <v>0</v>
      </c>
    </row>
    <row r="27" spans="1:19" ht="15.95" customHeight="1" thickBot="1">
      <c r="A27" s="524">
        <v>15530</v>
      </c>
      <c r="B27" s="523"/>
      <c r="C27" s="522" t="s">
        <v>18</v>
      </c>
      <c r="D27" s="519">
        <f>IF(ISNUMBER($G27),SUM(D23:D26),"")</f>
        <v>285</v>
      </c>
      <c r="E27" s="521">
        <f>IF(ISNUMBER($G27),SUM(E23:E26),"")</f>
        <v>143</v>
      </c>
      <c r="F27" s="521">
        <f>IF(ISNUMBER($G27),SUM(F23:F26),"")</f>
        <v>3</v>
      </c>
      <c r="G27" s="520">
        <f>IF(SUM($G23:$G26)+SUM($Q23:$Q26)&gt;0,SUM(G23:G26),"")</f>
        <v>428</v>
      </c>
      <c r="H27" s="519">
        <f>IF(ISNUMBER($G27),SUM(H23:H26),"")</f>
        <v>2</v>
      </c>
      <c r="I27" s="518"/>
      <c r="K27" s="524">
        <v>25485</v>
      </c>
      <c r="L27" s="523"/>
      <c r="M27" s="522" t="s">
        <v>18</v>
      </c>
      <c r="N27" s="519">
        <f>IF(ISNUMBER($G27),SUM(N23:N26),"")</f>
        <v>261</v>
      </c>
      <c r="O27" s="521">
        <f>IF(ISNUMBER($G27),SUM(O23:O26),"")</f>
        <v>85</v>
      </c>
      <c r="P27" s="521">
        <f>IF(ISNUMBER($G27),SUM(P23:P26),"")</f>
        <v>15</v>
      </c>
      <c r="Q27" s="520">
        <f>IF(SUM($G23:$G26)+SUM($Q23:$Q26)&gt;0,SUM(Q23:Q26),"")</f>
        <v>346</v>
      </c>
      <c r="R27" s="519">
        <f>IF(ISNUMBER($G27),SUM(R23:R26),"")</f>
        <v>0</v>
      </c>
      <c r="S27" s="518"/>
    </row>
    <row r="28" spans="1:19" ht="12.95" customHeight="1">
      <c r="A28" s="549" t="s">
        <v>447</v>
      </c>
      <c r="B28" s="548"/>
      <c r="C28" s="547">
        <v>1</v>
      </c>
      <c r="D28" s="546">
        <v>124</v>
      </c>
      <c r="E28" s="545">
        <v>79</v>
      </c>
      <c r="F28" s="545">
        <v>3</v>
      </c>
      <c r="G28" s="544">
        <f>IF(AND(ISBLANK(D28),ISBLANK(E28)),"",D28+E28)</f>
        <v>203</v>
      </c>
      <c r="H28" s="543">
        <f>IF(OR(ISNUMBER($G28),ISNUMBER($Q28)),(SIGN(N($G28)-N($Q28))+1)/2,"")</f>
        <v>0</v>
      </c>
      <c r="I28" s="533"/>
      <c r="K28" s="549" t="s">
        <v>449</v>
      </c>
      <c r="L28" s="548"/>
      <c r="M28" s="547">
        <v>1</v>
      </c>
      <c r="N28" s="546">
        <v>148</v>
      </c>
      <c r="O28" s="545">
        <v>56</v>
      </c>
      <c r="P28" s="545">
        <v>1</v>
      </c>
      <c r="Q28" s="544">
        <f>IF(AND(ISBLANK(N28),ISBLANK(O28)),"",N28+O28)</f>
        <v>204</v>
      </c>
      <c r="R28" s="543">
        <f>IF(ISNUMBER($H28),1-$H28,"")</f>
        <v>1</v>
      </c>
      <c r="S28" s="533"/>
    </row>
    <row r="29" spans="1:19" ht="12.95" customHeight="1">
      <c r="A29" s="542"/>
      <c r="B29" s="541"/>
      <c r="C29" s="538">
        <v>2</v>
      </c>
      <c r="D29" s="537">
        <v>135</v>
      </c>
      <c r="E29" s="536">
        <v>60</v>
      </c>
      <c r="F29" s="536">
        <v>3</v>
      </c>
      <c r="G29" s="535">
        <f>IF(AND(ISBLANK(D29),ISBLANK(E29)),"",D29+E29)</f>
        <v>195</v>
      </c>
      <c r="H29" s="534">
        <f>IF(OR(ISNUMBER($G29),ISNUMBER($Q29)),(SIGN(N($G29)-N($Q29))+1)/2,"")</f>
        <v>1</v>
      </c>
      <c r="I29" s="533"/>
      <c r="K29" s="542"/>
      <c r="L29" s="541"/>
      <c r="M29" s="538">
        <v>2</v>
      </c>
      <c r="N29" s="537"/>
      <c r="O29" s="536"/>
      <c r="P29" s="536"/>
      <c r="Q29" s="535" t="str">
        <f>IF(AND(ISBLANK(N29),ISBLANK(O29)),"",N29+O29)</f>
        <v/>
      </c>
      <c r="R29" s="534">
        <f>IF(ISNUMBER($H29),1-$H29,"")</f>
        <v>0</v>
      </c>
      <c r="S29" s="533"/>
    </row>
    <row r="30" spans="1:19" ht="12.95" customHeight="1" thickBot="1">
      <c r="A30" s="540" t="s">
        <v>198</v>
      </c>
      <c r="B30" s="539"/>
      <c r="C30" s="538">
        <v>3</v>
      </c>
      <c r="D30" s="537"/>
      <c r="E30" s="536"/>
      <c r="F30" s="536"/>
      <c r="G30" s="535" t="str">
        <f>IF(AND(ISBLANK(D30),ISBLANK(E30)),"",D30+E30)</f>
        <v/>
      </c>
      <c r="H30" s="534" t="str">
        <f>IF(OR(ISNUMBER($G30),ISNUMBER($Q30)),(SIGN(N($G30)-N($Q30))+1)/2,"")</f>
        <v/>
      </c>
      <c r="I30" s="533"/>
      <c r="K30" s="540" t="s">
        <v>34</v>
      </c>
      <c r="L30" s="539"/>
      <c r="M30" s="538">
        <v>3</v>
      </c>
      <c r="N30" s="537"/>
      <c r="O30" s="536"/>
      <c r="P30" s="536"/>
      <c r="Q30" s="535" t="str">
        <f>IF(AND(ISBLANK(N30),ISBLANK(O30)),"",N30+O30)</f>
        <v/>
      </c>
      <c r="R30" s="534" t="str">
        <f>IF(ISNUMBER($H30),1-$H30,"")</f>
        <v/>
      </c>
      <c r="S30" s="533"/>
    </row>
    <row r="31" spans="1:19" ht="12.95" customHeight="1">
      <c r="A31" s="532"/>
      <c r="B31" s="531"/>
      <c r="C31" s="530">
        <v>4</v>
      </c>
      <c r="D31" s="529"/>
      <c r="E31" s="528"/>
      <c r="F31" s="528"/>
      <c r="G31" s="527" t="str">
        <f>IF(AND(ISBLANK(D31),ISBLANK(E31)),"",D31+E31)</f>
        <v/>
      </c>
      <c r="H31" s="526" t="str">
        <f>IF(OR(ISNUMBER($G31),ISNUMBER($Q31)),(SIGN(N($G31)-N($Q31))+1)/2,"")</f>
        <v/>
      </c>
      <c r="I31" s="525">
        <f>IF(ISNUMBER(H32),(SIGN(1000*($H32-$R32)+$G32-$Q32)+1)/2,"")</f>
        <v>1</v>
      </c>
      <c r="K31" s="532"/>
      <c r="L31" s="531"/>
      <c r="M31" s="530">
        <v>4</v>
      </c>
      <c r="N31" s="529"/>
      <c r="O31" s="528"/>
      <c r="P31" s="528"/>
      <c r="Q31" s="527" t="str">
        <f>IF(AND(ISBLANK(N31),ISBLANK(O31)),"",N31+O31)</f>
        <v/>
      </c>
      <c r="R31" s="526" t="str">
        <f>IF(ISNUMBER($H31),1-$H31,"")</f>
        <v/>
      </c>
      <c r="S31" s="525">
        <f>IF(ISNUMBER($I31),1-$I31,"")</f>
        <v>0</v>
      </c>
    </row>
    <row r="32" spans="1:19" ht="15.95" customHeight="1" thickBot="1">
      <c r="A32" s="524">
        <v>15540</v>
      </c>
      <c r="B32" s="523"/>
      <c r="C32" s="522" t="s">
        <v>18</v>
      </c>
      <c r="D32" s="519">
        <f>IF(ISNUMBER($G32),SUM(D28:D31),"")</f>
        <v>259</v>
      </c>
      <c r="E32" s="521">
        <f>IF(ISNUMBER($G32),SUM(E28:E31),"")</f>
        <v>139</v>
      </c>
      <c r="F32" s="521">
        <f>IF(ISNUMBER($G32),SUM(F28:F31),"")</f>
        <v>6</v>
      </c>
      <c r="G32" s="520">
        <f>IF(SUM($G28:$G31)+SUM($Q28:$Q31)&gt;0,SUM(G28:G31),"")</f>
        <v>398</v>
      </c>
      <c r="H32" s="519">
        <f>IF(ISNUMBER($G32),SUM(H28:H31),"")</f>
        <v>1</v>
      </c>
      <c r="I32" s="518"/>
      <c r="K32" s="524">
        <v>1305</v>
      </c>
      <c r="L32" s="523"/>
      <c r="M32" s="522" t="s">
        <v>18</v>
      </c>
      <c r="N32" s="519">
        <f>IF(ISNUMBER($G32),SUM(N28:N31),"")</f>
        <v>148</v>
      </c>
      <c r="O32" s="521">
        <f>IF(ISNUMBER($G32),SUM(O28:O31),"")</f>
        <v>56</v>
      </c>
      <c r="P32" s="521">
        <f>IF(ISNUMBER($G32),SUM(P28:P31),"")</f>
        <v>1</v>
      </c>
      <c r="Q32" s="520">
        <f>IF(SUM($G28:$G31)+SUM($Q28:$Q31)&gt;0,SUM(Q28:Q31),"")</f>
        <v>204</v>
      </c>
      <c r="R32" s="519">
        <f>IF(ISNUMBER($G32),SUM(R28:R31),"")</f>
        <v>1</v>
      </c>
      <c r="S32" s="518"/>
    </row>
    <row r="33" spans="1:19" ht="12.95" customHeight="1">
      <c r="A33" s="549" t="s">
        <v>448</v>
      </c>
      <c r="B33" s="548"/>
      <c r="C33" s="547">
        <v>1</v>
      </c>
      <c r="D33" s="546">
        <v>160</v>
      </c>
      <c r="E33" s="545">
        <v>78</v>
      </c>
      <c r="F33" s="545">
        <v>2</v>
      </c>
      <c r="G33" s="544">
        <f>IF(AND(ISBLANK(D33),ISBLANK(E33)),"",D33+E33)</f>
        <v>238</v>
      </c>
      <c r="H33" s="543">
        <f>IF(OR(ISNUMBER($G33),ISNUMBER($Q33)),(SIGN(N($G33)-N($Q33))+1)/2,"")</f>
        <v>1</v>
      </c>
      <c r="I33" s="533"/>
      <c r="K33" s="549"/>
      <c r="L33" s="548"/>
      <c r="M33" s="547">
        <v>1</v>
      </c>
      <c r="N33" s="546"/>
      <c r="O33" s="545"/>
      <c r="P33" s="545"/>
      <c r="Q33" s="544" t="str">
        <f>IF(AND(ISBLANK(N33),ISBLANK(O33)),"",N33+O33)</f>
        <v/>
      </c>
      <c r="R33" s="543">
        <f>IF(ISNUMBER($H33),1-$H33,"")</f>
        <v>0</v>
      </c>
      <c r="S33" s="533"/>
    </row>
    <row r="34" spans="1:19" ht="12.95" customHeight="1">
      <c r="A34" s="542"/>
      <c r="B34" s="541"/>
      <c r="C34" s="538">
        <v>2</v>
      </c>
      <c r="D34" s="537">
        <v>150</v>
      </c>
      <c r="E34" s="536">
        <v>69</v>
      </c>
      <c r="F34" s="536">
        <v>2</v>
      </c>
      <c r="G34" s="535">
        <f>IF(AND(ISBLANK(D34),ISBLANK(E34)),"",D34+E34)</f>
        <v>219</v>
      </c>
      <c r="H34" s="534">
        <f>IF(OR(ISNUMBER($G34),ISNUMBER($Q34)),(SIGN(N($G34)-N($Q34))+1)/2,"")</f>
        <v>1</v>
      </c>
      <c r="I34" s="533"/>
      <c r="K34" s="542"/>
      <c r="L34" s="541"/>
      <c r="M34" s="538">
        <v>2</v>
      </c>
      <c r="N34" s="537"/>
      <c r="O34" s="536"/>
      <c r="P34" s="536"/>
      <c r="Q34" s="535" t="str">
        <f>IF(AND(ISBLANK(N34),ISBLANK(O34)),"",N34+O34)</f>
        <v/>
      </c>
      <c r="R34" s="534">
        <f>IF(ISNUMBER($H34),1-$H34,"")</f>
        <v>0</v>
      </c>
      <c r="S34" s="533"/>
    </row>
    <row r="35" spans="1:19" ht="12.95" customHeight="1" thickBot="1">
      <c r="A35" s="540" t="s">
        <v>207</v>
      </c>
      <c r="B35" s="539"/>
      <c r="C35" s="538">
        <v>3</v>
      </c>
      <c r="D35" s="537"/>
      <c r="E35" s="536"/>
      <c r="F35" s="536"/>
      <c r="G35" s="535" t="str">
        <f>IF(AND(ISBLANK(D35),ISBLANK(E35)),"",D35+E35)</f>
        <v/>
      </c>
      <c r="H35" s="534" t="str">
        <f>IF(OR(ISNUMBER($G35),ISNUMBER($Q35)),(SIGN(N($G35)-N($Q35))+1)/2,"")</f>
        <v/>
      </c>
      <c r="I35" s="533"/>
      <c r="K35" s="540"/>
      <c r="L35" s="539"/>
      <c r="M35" s="538">
        <v>3</v>
      </c>
      <c r="N35" s="537"/>
      <c r="O35" s="536"/>
      <c r="P35" s="536"/>
      <c r="Q35" s="535" t="str">
        <f>IF(AND(ISBLANK(N35),ISBLANK(O35)),"",N35+O35)</f>
        <v/>
      </c>
      <c r="R35" s="534" t="str">
        <f>IF(ISNUMBER($H35),1-$H35,"")</f>
        <v/>
      </c>
      <c r="S35" s="533"/>
    </row>
    <row r="36" spans="1:19" ht="12.95" customHeight="1">
      <c r="A36" s="532"/>
      <c r="B36" s="531"/>
      <c r="C36" s="530">
        <v>4</v>
      </c>
      <c r="D36" s="529"/>
      <c r="E36" s="528"/>
      <c r="F36" s="528"/>
      <c r="G36" s="527" t="str">
        <f>IF(AND(ISBLANK(D36),ISBLANK(E36)),"",D36+E36)</f>
        <v/>
      </c>
      <c r="H36" s="526" t="str">
        <f>IF(OR(ISNUMBER($G36),ISNUMBER($Q36)),(SIGN(N($G36)-N($Q36))+1)/2,"")</f>
        <v/>
      </c>
      <c r="I36" s="525">
        <f>IF(ISNUMBER(H37),(SIGN(1000*($H37-$R37)+$G37-$Q37)+1)/2,"")</f>
        <v>1</v>
      </c>
      <c r="K36" s="532"/>
      <c r="L36" s="531"/>
      <c r="M36" s="530">
        <v>4</v>
      </c>
      <c r="N36" s="529"/>
      <c r="O36" s="528"/>
      <c r="P36" s="528"/>
      <c r="Q36" s="527" t="str">
        <f>IF(AND(ISBLANK(N36),ISBLANK(O36)),"",N36+O36)</f>
        <v/>
      </c>
      <c r="R36" s="526" t="str">
        <f>IF(ISNUMBER($H36),1-$H36,"")</f>
        <v/>
      </c>
      <c r="S36" s="525">
        <f>IF(ISNUMBER($I36),1-$I36,"")</f>
        <v>0</v>
      </c>
    </row>
    <row r="37" spans="1:19" ht="15.95" customHeight="1" thickBot="1">
      <c r="A37" s="524">
        <v>15542</v>
      </c>
      <c r="B37" s="523"/>
      <c r="C37" s="522" t="s">
        <v>18</v>
      </c>
      <c r="D37" s="578">
        <f>IF(ISNUMBER($G37),SUM(D33:D36),"")</f>
        <v>310</v>
      </c>
      <c r="E37" s="521">
        <f>IF(ISNUMBER($G37),SUM(E33:E36),"")</f>
        <v>147</v>
      </c>
      <c r="F37" s="521">
        <f>IF(ISNUMBER($G37),SUM(F33:F36),"")</f>
        <v>4</v>
      </c>
      <c r="G37" s="579">
        <f>IF(SUM($G33:$G36)+SUM($Q33:$Q36)&gt;0,SUM(G33:G36),"")</f>
        <v>457</v>
      </c>
      <c r="H37" s="519">
        <f>IF(ISNUMBER($G37),SUM(H33:H36),"")</f>
        <v>2</v>
      </c>
      <c r="I37" s="518"/>
      <c r="K37" s="524"/>
      <c r="L37" s="523"/>
      <c r="M37" s="522" t="s">
        <v>18</v>
      </c>
      <c r="N37" s="519">
        <f>IF(ISNUMBER($G37),SUM(N33:N36),"")</f>
        <v>0</v>
      </c>
      <c r="O37" s="521">
        <f>IF(ISNUMBER($G37),SUM(O33:O36),"")</f>
        <v>0</v>
      </c>
      <c r="P37" s="521">
        <f>IF(ISNUMBER($G37),SUM(P33:P36),"")</f>
        <v>0</v>
      </c>
      <c r="Q37" s="520">
        <f>IF(SUM($G33:$G36)+SUM($Q33:$Q36)&gt;0,SUM(Q33:Q36),"")</f>
        <v>0</v>
      </c>
      <c r="R37" s="519">
        <f>IF(ISNUMBER($G37),SUM(R33:R36),"")</f>
        <v>0</v>
      </c>
      <c r="S37" s="518"/>
    </row>
    <row r="38" spans="1:19" ht="5.0999999999999996" customHeight="1" thickBot="1"/>
    <row r="39" spans="1:19" ht="20.100000000000001" customHeight="1" thickBot="1">
      <c r="A39" s="517"/>
      <c r="B39" s="516"/>
      <c r="C39" s="515" t="s">
        <v>42</v>
      </c>
      <c r="D39" s="514">
        <f>IF(ISNUMBER($G39),SUM(D12,D17,D22,D27,D32,D37),"")</f>
        <v>1605</v>
      </c>
      <c r="E39" s="513">
        <f>IF(ISNUMBER($G39),SUM(E12,E17,E22,E27,E32,E37),"")</f>
        <v>754</v>
      </c>
      <c r="F39" s="513">
        <f>IF(ISNUMBER($G39),SUM(F12,F17,F22,F27,F32,F37),"")</f>
        <v>51</v>
      </c>
      <c r="G39" s="512">
        <f>IF(SUM($G$8:$G$37)+SUM($Q$8:$Q$37)&gt;0,SUM(G12,G17,G22,G27,G32,G37),"")</f>
        <v>2359</v>
      </c>
      <c r="H39" s="511">
        <f>IF(SUM($G$8:$G$37)+SUM($Q$8:$Q$37)&gt;0,SUM(H12,H17,H22,H27,H32,H37),"")</f>
        <v>8</v>
      </c>
      <c r="I39" s="510">
        <f>IF(ISNUMBER($G39),(SIGN($G39-$Q39)+1)/IF(COUNT(I$11,I$16,I$21,I$26,I$31,I$36)&gt;3,1,2),"")</f>
        <v>2</v>
      </c>
      <c r="K39" s="517"/>
      <c r="L39" s="516"/>
      <c r="M39" s="515" t="s">
        <v>42</v>
      </c>
      <c r="N39" s="514">
        <f>IF(ISNUMBER($G39),SUM(N12,N17,N22,N27,N32,N37),"")</f>
        <v>1245</v>
      </c>
      <c r="O39" s="513">
        <f>IF(ISNUMBER($G39),SUM(O12,O17,O22,O27,O32,O37),"")</f>
        <v>454</v>
      </c>
      <c r="P39" s="513">
        <f>IF(ISNUMBER($G39),SUM(P12,P17,P22,P27,P32,P37),"")</f>
        <v>55</v>
      </c>
      <c r="Q39" s="512">
        <f>IF(SUM($G$8:$G$37)+SUM($Q$8:$Q$37)&gt;0,SUM(Q12,Q17,Q22,Q27,Q32,Q37),"")</f>
        <v>1699</v>
      </c>
      <c r="R39" s="511">
        <f>IF(SUM($G$8:$G$37)+SUM($Q$8:$Q$37)&gt;0,SUM(R12,R17,R22,R27,R32,R37),"")</f>
        <v>4</v>
      </c>
      <c r="S39" s="510">
        <f>IF(ISNUMBER($I39),IF(COUNT(S$11,S$16,S$21,S$26,S$31,S$36)&gt;3,2,1)-$I39,"")</f>
        <v>0</v>
      </c>
    </row>
    <row r="40" spans="1:19" ht="5.0999999999999996" customHeight="1" thickBot="1"/>
    <row r="41" spans="1:19" ht="18" customHeight="1" thickBot="1">
      <c r="A41" s="478"/>
      <c r="B41" s="504" t="s">
        <v>43</v>
      </c>
      <c r="C41" s="509" t="s">
        <v>447</v>
      </c>
      <c r="D41" s="509"/>
      <c r="E41" s="509"/>
      <c r="G41" s="508" t="s">
        <v>45</v>
      </c>
      <c r="H41" s="508"/>
      <c r="I41" s="507">
        <f>IF(ISNUMBER(I$39),SUM(I11,I16,I21,I26,I31,I36,I39),"")</f>
        <v>6</v>
      </c>
      <c r="K41" s="478"/>
      <c r="L41" s="504" t="s">
        <v>43</v>
      </c>
      <c r="M41" s="509" t="s">
        <v>246</v>
      </c>
      <c r="N41" s="509"/>
      <c r="O41" s="509"/>
      <c r="Q41" s="508" t="s">
        <v>45</v>
      </c>
      <c r="R41" s="508"/>
      <c r="S41" s="507">
        <f>IF(ISNUMBER(S$39),SUM(S11,S16,S21,S26,S31,S36,S39),"")</f>
        <v>2</v>
      </c>
    </row>
    <row r="42" spans="1:19" ht="18" customHeight="1">
      <c r="A42" s="478"/>
      <c r="B42" s="504" t="s">
        <v>47</v>
      </c>
      <c r="C42" s="506"/>
      <c r="D42" s="506"/>
      <c r="E42" s="506"/>
      <c r="G42" s="505"/>
      <c r="H42" s="505"/>
      <c r="I42" s="505"/>
      <c r="K42" s="478"/>
      <c r="L42" s="504" t="s">
        <v>47</v>
      </c>
      <c r="M42" s="506"/>
      <c r="N42" s="506"/>
      <c r="O42" s="506"/>
      <c r="Q42" s="505"/>
      <c r="R42" s="505"/>
      <c r="S42" s="505"/>
    </row>
    <row r="43" spans="1:19" ht="20.100000000000001" customHeight="1">
      <c r="A43" s="504" t="s">
        <v>48</v>
      </c>
      <c r="B43" s="504" t="s">
        <v>49</v>
      </c>
      <c r="C43" s="503"/>
      <c r="D43" s="503"/>
      <c r="E43" s="503"/>
      <c r="F43" s="503"/>
      <c r="G43" s="503"/>
      <c r="H43" s="503"/>
      <c r="I43" s="504"/>
      <c r="J43" s="504"/>
      <c r="K43" s="504" t="s">
        <v>51</v>
      </c>
      <c r="L43" s="503"/>
      <c r="M43" s="503"/>
      <c r="O43" s="504" t="s">
        <v>47</v>
      </c>
      <c r="P43" s="503"/>
      <c r="Q43" s="503"/>
      <c r="R43" s="503"/>
      <c r="S43" s="503"/>
    </row>
    <row r="44" spans="1:19" ht="9.9499999999999993" customHeight="1">
      <c r="E44" s="478"/>
      <c r="H44" s="478"/>
    </row>
    <row r="45" spans="1:19" ht="30" customHeight="1">
      <c r="A45" s="502" t="str">
        <f>"Technické podmínky utkání:   " &amp; $B$3 &amp; IF(ISBLANK($B$3),""," – ") &amp; $L$3</f>
        <v>Technické podmínky utkání:   TJ ZENTIVA Praha  – PSK Union Praha C</v>
      </c>
    </row>
    <row r="46" spans="1:19" ht="20.100000000000001" customHeight="1">
      <c r="B46" s="499" t="s">
        <v>53</v>
      </c>
      <c r="C46" s="501" t="s">
        <v>446</v>
      </c>
      <c r="D46" s="501"/>
      <c r="I46" s="499" t="s">
        <v>55</v>
      </c>
      <c r="J46" s="501">
        <v>20</v>
      </c>
      <c r="K46" s="501"/>
    </row>
    <row r="47" spans="1:19" ht="20.100000000000001" customHeight="1">
      <c r="B47" s="499" t="s">
        <v>56</v>
      </c>
      <c r="C47" s="500" t="s">
        <v>445</v>
      </c>
      <c r="D47" s="500"/>
      <c r="I47" s="499" t="s">
        <v>58</v>
      </c>
      <c r="J47" s="500">
        <v>1</v>
      </c>
      <c r="K47" s="500"/>
      <c r="P47" s="499" t="s">
        <v>59</v>
      </c>
      <c r="Q47" s="498" t="s">
        <v>60</v>
      </c>
      <c r="R47" s="498"/>
      <c r="S47" s="498"/>
    </row>
    <row r="48" spans="1:19" ht="9.9499999999999993" customHeight="1"/>
    <row r="49" spans="1:19" ht="15" customHeight="1">
      <c r="A49" s="468" t="s">
        <v>61</v>
      </c>
      <c r="B49" s="467"/>
      <c r="C49" s="467"/>
      <c r="D49" s="467"/>
      <c r="E49" s="467"/>
      <c r="F49" s="467"/>
      <c r="G49" s="467"/>
      <c r="H49" s="467"/>
      <c r="I49" s="467"/>
      <c r="J49" s="467"/>
      <c r="K49" s="467"/>
      <c r="L49" s="467"/>
      <c r="M49" s="467"/>
      <c r="N49" s="467"/>
      <c r="O49" s="467"/>
      <c r="P49" s="467"/>
      <c r="Q49" s="467"/>
      <c r="R49" s="467"/>
      <c r="S49" s="466"/>
    </row>
    <row r="50" spans="1:19" ht="81" customHeight="1">
      <c r="A50" s="465"/>
      <c r="B50" s="464"/>
      <c r="C50" s="464"/>
      <c r="D50" s="464"/>
      <c r="E50" s="464"/>
      <c r="F50" s="464"/>
      <c r="G50" s="464"/>
      <c r="H50" s="464"/>
      <c r="I50" s="464"/>
      <c r="J50" s="464"/>
      <c r="K50" s="464"/>
      <c r="L50" s="464"/>
      <c r="M50" s="464"/>
      <c r="N50" s="464"/>
      <c r="O50" s="464"/>
      <c r="P50" s="464"/>
      <c r="Q50" s="464"/>
      <c r="R50" s="464"/>
      <c r="S50" s="463"/>
    </row>
    <row r="51" spans="1:19" ht="5.0999999999999996" customHeight="1"/>
    <row r="52" spans="1:19" ht="15" customHeight="1">
      <c r="A52" s="468" t="s">
        <v>62</v>
      </c>
      <c r="B52" s="467"/>
      <c r="C52" s="467"/>
      <c r="D52" s="467"/>
      <c r="E52" s="467"/>
      <c r="F52" s="467"/>
      <c r="G52" s="467"/>
      <c r="H52" s="467"/>
      <c r="I52" s="467"/>
      <c r="J52" s="467"/>
      <c r="K52" s="467"/>
      <c r="L52" s="467"/>
      <c r="M52" s="467"/>
      <c r="N52" s="467"/>
      <c r="O52" s="467"/>
      <c r="P52" s="467"/>
      <c r="Q52" s="467"/>
      <c r="R52" s="467"/>
      <c r="S52" s="466"/>
    </row>
    <row r="53" spans="1:19" ht="6" customHeight="1">
      <c r="A53" s="497"/>
      <c r="B53" s="478"/>
      <c r="C53" s="478"/>
      <c r="D53" s="478"/>
      <c r="E53" s="478"/>
      <c r="F53" s="478"/>
      <c r="G53" s="478"/>
      <c r="H53" s="478"/>
      <c r="I53" s="478"/>
      <c r="J53" s="478"/>
      <c r="K53" s="478"/>
      <c r="L53" s="478"/>
      <c r="M53" s="478"/>
      <c r="N53" s="478"/>
      <c r="O53" s="478"/>
      <c r="P53" s="478"/>
      <c r="Q53" s="478"/>
      <c r="R53" s="478"/>
      <c r="S53" s="494"/>
    </row>
    <row r="54" spans="1:19" ht="21" customHeight="1">
      <c r="A54" s="496" t="s">
        <v>6</v>
      </c>
      <c r="B54" s="478"/>
      <c r="C54" s="478"/>
      <c r="D54" s="478"/>
      <c r="E54" s="478"/>
      <c r="F54" s="478"/>
      <c r="G54" s="478"/>
      <c r="H54" s="478"/>
      <c r="I54" s="478"/>
      <c r="J54" s="478"/>
      <c r="K54" s="495" t="s">
        <v>8</v>
      </c>
      <c r="L54" s="478"/>
      <c r="M54" s="478"/>
      <c r="N54" s="478"/>
      <c r="O54" s="478"/>
      <c r="P54" s="478"/>
      <c r="Q54" s="478"/>
      <c r="R54" s="478"/>
      <c r="S54" s="494"/>
    </row>
    <row r="55" spans="1:19" ht="21" customHeight="1">
      <c r="A55" s="493"/>
      <c r="B55" s="490" t="s">
        <v>63</v>
      </c>
      <c r="C55" s="489"/>
      <c r="D55" s="491"/>
      <c r="E55" s="490" t="s">
        <v>64</v>
      </c>
      <c r="F55" s="489"/>
      <c r="G55" s="489"/>
      <c r="H55" s="489"/>
      <c r="I55" s="491"/>
      <c r="J55" s="478"/>
      <c r="K55" s="492"/>
      <c r="L55" s="490" t="s">
        <v>63</v>
      </c>
      <c r="M55" s="489"/>
      <c r="N55" s="491"/>
      <c r="O55" s="490" t="s">
        <v>64</v>
      </c>
      <c r="P55" s="489"/>
      <c r="Q55" s="489"/>
      <c r="R55" s="489"/>
      <c r="S55" s="488"/>
    </row>
    <row r="56" spans="1:19" ht="21" customHeight="1">
      <c r="A56" s="487" t="s">
        <v>65</v>
      </c>
      <c r="B56" s="483" t="s">
        <v>66</v>
      </c>
      <c r="C56" s="485"/>
      <c r="D56" s="484" t="s">
        <v>67</v>
      </c>
      <c r="E56" s="483" t="s">
        <v>66</v>
      </c>
      <c r="F56" s="482"/>
      <c r="G56" s="482"/>
      <c r="H56" s="481"/>
      <c r="I56" s="484" t="s">
        <v>67</v>
      </c>
      <c r="J56" s="478"/>
      <c r="K56" s="486" t="s">
        <v>65</v>
      </c>
      <c r="L56" s="483" t="s">
        <v>66</v>
      </c>
      <c r="M56" s="485"/>
      <c r="N56" s="484" t="s">
        <v>67</v>
      </c>
      <c r="O56" s="483" t="s">
        <v>66</v>
      </c>
      <c r="P56" s="482"/>
      <c r="Q56" s="482"/>
      <c r="R56" s="481"/>
      <c r="S56" s="480" t="s">
        <v>67</v>
      </c>
    </row>
    <row r="57" spans="1:19" ht="21" customHeight="1">
      <c r="A57" s="479"/>
      <c r="B57" s="475"/>
      <c r="C57" s="473"/>
      <c r="D57" s="476"/>
      <c r="E57" s="475"/>
      <c r="F57" s="474"/>
      <c r="G57" s="474"/>
      <c r="H57" s="473"/>
      <c r="I57" s="476"/>
      <c r="J57" s="478"/>
      <c r="K57" s="477"/>
      <c r="L57" s="475"/>
      <c r="M57" s="473"/>
      <c r="N57" s="476"/>
      <c r="O57" s="475"/>
      <c r="P57" s="474"/>
      <c r="Q57" s="474"/>
      <c r="R57" s="473"/>
      <c r="S57" s="472"/>
    </row>
    <row r="58" spans="1:19" ht="21" customHeight="1">
      <c r="A58" s="479"/>
      <c r="B58" s="475"/>
      <c r="C58" s="473"/>
      <c r="D58" s="476"/>
      <c r="E58" s="475"/>
      <c r="F58" s="474"/>
      <c r="G58" s="474"/>
      <c r="H58" s="473"/>
      <c r="I58" s="476"/>
      <c r="J58" s="478"/>
      <c r="K58" s="477"/>
      <c r="L58" s="475"/>
      <c r="M58" s="473"/>
      <c r="N58" s="476"/>
      <c r="O58" s="475"/>
      <c r="P58" s="474"/>
      <c r="Q58" s="474"/>
      <c r="R58" s="473"/>
      <c r="S58" s="472"/>
    </row>
    <row r="59" spans="1:19" ht="12" customHeight="1">
      <c r="A59" s="471"/>
      <c r="B59" s="470"/>
      <c r="C59" s="470"/>
      <c r="D59" s="470"/>
      <c r="E59" s="470"/>
      <c r="F59" s="470"/>
      <c r="G59" s="470"/>
      <c r="H59" s="470"/>
      <c r="I59" s="470"/>
      <c r="J59" s="470"/>
      <c r="K59" s="470"/>
      <c r="L59" s="470"/>
      <c r="M59" s="470"/>
      <c r="N59" s="470"/>
      <c r="O59" s="470"/>
      <c r="P59" s="470"/>
      <c r="Q59" s="470"/>
      <c r="R59" s="470"/>
      <c r="S59" s="469"/>
    </row>
    <row r="60" spans="1:19" ht="5.0999999999999996" customHeight="1"/>
    <row r="61" spans="1:19" ht="15" customHeight="1">
      <c r="A61" s="468" t="s">
        <v>72</v>
      </c>
      <c r="B61" s="467"/>
      <c r="C61" s="467"/>
      <c r="D61" s="467"/>
      <c r="E61" s="467"/>
      <c r="F61" s="467"/>
      <c r="G61" s="467"/>
      <c r="H61" s="467"/>
      <c r="I61" s="467"/>
      <c r="J61" s="467"/>
      <c r="K61" s="467"/>
      <c r="L61" s="467"/>
      <c r="M61" s="467"/>
      <c r="N61" s="467"/>
      <c r="O61" s="467"/>
      <c r="P61" s="467"/>
      <c r="Q61" s="467"/>
      <c r="R61" s="467"/>
      <c r="S61" s="466"/>
    </row>
    <row r="62" spans="1:19" ht="81" customHeight="1">
      <c r="A62" s="465"/>
      <c r="B62" s="464"/>
      <c r="C62" s="464"/>
      <c r="D62" s="464"/>
      <c r="E62" s="464"/>
      <c r="F62" s="464"/>
      <c r="G62" s="464"/>
      <c r="H62" s="464"/>
      <c r="I62" s="464"/>
      <c r="J62" s="464"/>
      <c r="K62" s="464"/>
      <c r="L62" s="464"/>
      <c r="M62" s="464"/>
      <c r="N62" s="464"/>
      <c r="O62" s="464"/>
      <c r="P62" s="464"/>
      <c r="Q62" s="464"/>
      <c r="R62" s="464"/>
      <c r="S62" s="463"/>
    </row>
    <row r="63" spans="1:19" ht="5.0999999999999996" customHeight="1"/>
    <row r="64" spans="1:19" ht="15" customHeight="1">
      <c r="A64" s="468" t="s">
        <v>73</v>
      </c>
      <c r="B64" s="467"/>
      <c r="C64" s="467"/>
      <c r="D64" s="467"/>
      <c r="E64" s="467"/>
      <c r="F64" s="467"/>
      <c r="G64" s="467"/>
      <c r="H64" s="467"/>
      <c r="I64" s="467"/>
      <c r="J64" s="467"/>
      <c r="K64" s="467"/>
      <c r="L64" s="467"/>
      <c r="M64" s="467"/>
      <c r="N64" s="467"/>
      <c r="O64" s="467"/>
      <c r="P64" s="467"/>
      <c r="Q64" s="467"/>
      <c r="R64" s="467"/>
      <c r="S64" s="466"/>
    </row>
    <row r="65" spans="1:19" ht="81" customHeight="1">
      <c r="A65" s="465" t="s">
        <v>444</v>
      </c>
      <c r="B65" s="464"/>
      <c r="C65" s="464"/>
      <c r="D65" s="464"/>
      <c r="E65" s="464"/>
      <c r="F65" s="464"/>
      <c r="G65" s="464"/>
      <c r="H65" s="464"/>
      <c r="I65" s="464"/>
      <c r="J65" s="464"/>
      <c r="K65" s="464"/>
      <c r="L65" s="464"/>
      <c r="M65" s="464"/>
      <c r="N65" s="464"/>
      <c r="O65" s="464"/>
      <c r="P65" s="464"/>
      <c r="Q65" s="464"/>
      <c r="R65" s="464"/>
      <c r="S65" s="463"/>
    </row>
    <row r="66" spans="1:19" ht="30" customHeight="1">
      <c r="A66" s="462"/>
      <c r="B66" s="461" t="s">
        <v>74</v>
      </c>
      <c r="C66" s="460" t="s">
        <v>443</v>
      </c>
      <c r="D66" s="460"/>
      <c r="E66" s="460"/>
      <c r="F66" s="460"/>
      <c r="G66" s="460"/>
      <c r="H66" s="460"/>
    </row>
  </sheetData>
  <sheetProtection password="FC6B" sheet="1" objects="1" scenarios="1" formatCells="0" formatColumns="0" formatRows="0" insertColumns="0" insertRows="0" insertHyperlinks="0" deleteColumns="0" deleteRows="0" sort="0" autoFilter="0" pivotTables="0"/>
  <mergeCells count="95">
    <mergeCell ref="O58:R58"/>
    <mergeCell ref="C46:D46"/>
    <mergeCell ref="M42:O42"/>
    <mergeCell ref="M41:O41"/>
    <mergeCell ref="B57:C57"/>
    <mergeCell ref="B58:C58"/>
    <mergeCell ref="P43:S43"/>
    <mergeCell ref="L57:M57"/>
    <mergeCell ref="L58:M58"/>
    <mergeCell ref="E57:H57"/>
    <mergeCell ref="E58:H58"/>
    <mergeCell ref="O57:R57"/>
    <mergeCell ref="G41:H41"/>
    <mergeCell ref="C66:H66"/>
    <mergeCell ref="A61:S61"/>
    <mergeCell ref="A62:S62"/>
    <mergeCell ref="A64:S64"/>
    <mergeCell ref="A65:S65"/>
    <mergeCell ref="C41:E41"/>
    <mergeCell ref="C42:E42"/>
    <mergeCell ref="C43:H43"/>
    <mergeCell ref="L43:M43"/>
    <mergeCell ref="A52:S52"/>
    <mergeCell ref="Q47:S47"/>
    <mergeCell ref="A49:S49"/>
    <mergeCell ref="A50:S50"/>
    <mergeCell ref="J46:K46"/>
    <mergeCell ref="C47:D47"/>
    <mergeCell ref="J47:K47"/>
    <mergeCell ref="K23:L24"/>
    <mergeCell ref="K28:L29"/>
    <mergeCell ref="K30:L31"/>
    <mergeCell ref="K32:L32"/>
    <mergeCell ref="K27:L27"/>
    <mergeCell ref="Q41:R41"/>
    <mergeCell ref="C5:C6"/>
    <mergeCell ref="D5:G5"/>
    <mergeCell ref="H5:I5"/>
    <mergeCell ref="A30:B31"/>
    <mergeCell ref="A32:B32"/>
    <mergeCell ref="I31:I32"/>
    <mergeCell ref="I26:I27"/>
    <mergeCell ref="I36:I37"/>
    <mergeCell ref="A5:B5"/>
    <mergeCell ref="A6:B6"/>
    <mergeCell ref="A22:B22"/>
    <mergeCell ref="A23:B24"/>
    <mergeCell ref="A25:B26"/>
    <mergeCell ref="A27:B27"/>
    <mergeCell ref="A8:B9"/>
    <mergeCell ref="A28:B29"/>
    <mergeCell ref="L3:S3"/>
    <mergeCell ref="L1:N1"/>
    <mergeCell ref="O1:P1"/>
    <mergeCell ref="Q1:S1"/>
    <mergeCell ref="B3:I3"/>
    <mergeCell ref="B1:C2"/>
    <mergeCell ref="D1:I1"/>
    <mergeCell ref="A20:B21"/>
    <mergeCell ref="I16:I17"/>
    <mergeCell ref="I21:I22"/>
    <mergeCell ref="K13:L14"/>
    <mergeCell ref="A10:B11"/>
    <mergeCell ref="A12:B12"/>
    <mergeCell ref="A13:B14"/>
    <mergeCell ref="S11:S12"/>
    <mergeCell ref="A33:B34"/>
    <mergeCell ref="I11:I12"/>
    <mergeCell ref="A35:B36"/>
    <mergeCell ref="A37:B37"/>
    <mergeCell ref="N5:Q5"/>
    <mergeCell ref="K12:L12"/>
    <mergeCell ref="K17:L17"/>
    <mergeCell ref="A17:B17"/>
    <mergeCell ref="A18:B19"/>
    <mergeCell ref="K18:L19"/>
    <mergeCell ref="K20:L21"/>
    <mergeCell ref="K22:L22"/>
    <mergeCell ref="K15:L16"/>
    <mergeCell ref="R5:S5"/>
    <mergeCell ref="K8:L9"/>
    <mergeCell ref="K10:L11"/>
    <mergeCell ref="M5:M6"/>
    <mergeCell ref="K5:L5"/>
    <mergeCell ref="K6:L6"/>
    <mergeCell ref="A15:B16"/>
    <mergeCell ref="S16:S17"/>
    <mergeCell ref="S36:S37"/>
    <mergeCell ref="K33:L34"/>
    <mergeCell ref="S26:S27"/>
    <mergeCell ref="S31:S32"/>
    <mergeCell ref="K25:L26"/>
    <mergeCell ref="K35:L36"/>
    <mergeCell ref="K37:L37"/>
    <mergeCell ref="S21:S22"/>
  </mergeCells>
  <dataValidations count="5">
    <dataValidation type="date" allowBlank="1" showInputMessage="1" showErrorMessage="1" sqref="Q1:S1">
      <formula1>36526</formula1>
      <formula2>73050</formula2>
    </dataValidation>
    <dataValidation type="whole" allowBlank="1" showInputMessage="1" showErrorMessage="1" errorTitle="Chybná hodnota" error="Zadaná hodnota musí být celé nezáporné číslo menší nebo rovno 25." sqref="F8:F11 P28:P31 P23:P26 P18:P21 P13:P16 P8:P11 F33:F36 F28:F31 F23:F26 F18:F21 P33:P36 F13:F16">
      <formula1>0</formula1>
      <formula2>25</formula2>
    </dataValidation>
    <dataValidation type="whole" allowBlank="1" showInputMessage="1" showErrorMessage="1" sqref="K57:K58 A57:A58">
      <formula1>1</formula1>
      <formula2>200</formula2>
    </dataValidation>
    <dataValidation type="whole" allowBlank="1" showInputMessage="1" showErrorMessage="1" sqref="S57:S58 N57:N58 I57:I58 D57:D58 K37:L37 K32:L32 K27:L27 K22:L22 K17:L17 K12:L12 A37:B37 A32:B32 A27:B27 A22:B22 A17:B17 A12:B12">
      <formula1>0</formula1>
      <formula2>99999</formula2>
    </dataValidation>
    <dataValidation type="whole" allowBlank="1" showInputMessage="1" showErrorMessage="1" errorTitle="Chybná hodnota" error="Zadaná hodnota musí být celé nezáporné číslo menší nebo rovno 225." sqref="N33:O36 N28:O31 N23:O26 N18:O21 N13:O16 N8:O11 D33:E36 D28:E31 D23:E26 D18:E21 D13:E16 D8:E11">
      <formula1>0</formula1>
      <formula2>225</formula2>
    </dataValidation>
  </dataValidations>
  <printOptions horizontalCentered="1" verticalCentered="1"/>
  <pageMargins left="0.39370078740157" right="0.39370078740157" top="0.19685039370078999" bottom="0.19685039370078999" header="0.51181102362205" footer="0.51181102362205"/>
  <pageSetup paperSize="9" fitToHeight="2" orientation="landscape"/>
  <headerFooter alignWithMargins="0"/>
  <rowBreaks count="1" manualBreakCount="1">
    <brk id="43" man="1"/>
  </rowBreaks>
  <drawing r:id="rId1"/>
</worksheet>
</file>

<file path=xl/worksheets/sheet3.xml><?xml version="1.0" encoding="utf-8"?>
<worksheet xmlns="http://schemas.openxmlformats.org/spreadsheetml/2006/main" xmlns:r="http://schemas.openxmlformats.org/officeDocument/2006/relationships">
  <sheetPr>
    <pageSetUpPr fitToPage="1"/>
  </sheetPr>
  <dimension ref="A1:IU282"/>
  <sheetViews>
    <sheetView showGridLines="0" showRowColHeaders="0" workbookViewId="0">
      <selection activeCell="K32" sqref="K32:L32"/>
    </sheetView>
  </sheetViews>
  <sheetFormatPr defaultColWidth="0" defaultRowHeight="12.75"/>
  <cols>
    <col min="1" max="1" width="10.7109375" style="124" customWidth="1"/>
    <col min="2" max="2" width="15.7109375" style="124" customWidth="1"/>
    <col min="3" max="3" width="5.7109375" style="124" customWidth="1"/>
    <col min="4" max="5" width="6.7109375" style="124" customWidth="1"/>
    <col min="6" max="6" width="4.7109375" style="124" customWidth="1"/>
    <col min="7" max="7" width="6.7109375" style="124" customWidth="1"/>
    <col min="8" max="8" width="5.7109375" style="124" customWidth="1"/>
    <col min="9" max="9" width="6.7109375" style="125" customWidth="1"/>
    <col min="10" max="10" width="1.7109375" style="125" customWidth="1"/>
    <col min="11" max="11" width="10.7109375" style="125" customWidth="1"/>
    <col min="12" max="12" width="15.7109375" style="125" customWidth="1"/>
    <col min="13" max="13" width="5.7109375" style="124" customWidth="1"/>
    <col min="14" max="15" width="6.7109375" style="124" customWidth="1"/>
    <col min="16" max="16" width="4.7109375" style="124" customWidth="1"/>
    <col min="17" max="17" width="6.7109375" style="121" customWidth="1"/>
    <col min="18" max="18" width="5.7109375" style="121" customWidth="1"/>
    <col min="19" max="19" width="6.7109375" style="121" customWidth="1"/>
    <col min="20" max="20" width="1.5703125" style="121" customWidth="1"/>
    <col min="21" max="21" width="9.140625" style="123" customWidth="1"/>
    <col min="22" max="22" width="9.140625" style="122" hidden="1" customWidth="1"/>
    <col min="23" max="23" width="6.28515625" style="122" hidden="1" customWidth="1"/>
    <col min="24" max="24" width="21.42578125" style="122" hidden="1" customWidth="1"/>
    <col min="25" max="25" width="16.28515625" style="122" hidden="1" customWidth="1"/>
    <col min="26" max="26" width="28.140625" style="122" hidden="1" customWidth="1"/>
    <col min="27" max="27" width="8.28515625" style="122" hidden="1" customWidth="1"/>
    <col min="28" max="255" width="9.140625" style="121" hidden="1" customWidth="1"/>
    <col min="256" max="16384" width="0" style="121" hidden="1"/>
  </cols>
  <sheetData>
    <row r="1" spans="1:28" ht="40.5" customHeight="1">
      <c r="A1" s="121"/>
      <c r="B1" s="457" t="s">
        <v>399</v>
      </c>
      <c r="C1" s="457"/>
      <c r="D1" s="456" t="s">
        <v>1</v>
      </c>
      <c r="E1" s="456"/>
      <c r="F1" s="456"/>
      <c r="G1" s="456"/>
      <c r="H1" s="456"/>
      <c r="I1" s="456"/>
      <c r="J1" s="121"/>
      <c r="K1" s="455" t="s">
        <v>398</v>
      </c>
      <c r="L1" s="454" t="s">
        <v>94</v>
      </c>
      <c r="M1" s="454"/>
      <c r="N1" s="454"/>
      <c r="O1" s="453" t="s">
        <v>397</v>
      </c>
      <c r="P1" s="453"/>
      <c r="Q1" s="452">
        <v>43424</v>
      </c>
      <c r="R1" s="452"/>
      <c r="S1" s="452"/>
      <c r="V1" s="306"/>
      <c r="W1" s="306"/>
      <c r="X1" s="306"/>
      <c r="Y1" s="306"/>
      <c r="Z1" s="306"/>
      <c r="AA1" s="306"/>
      <c r="AB1" s="451"/>
    </row>
    <row r="2" spans="1:28" ht="9.9499999999999993" customHeight="1" thickBot="1">
      <c r="A2" s="121"/>
      <c r="B2" s="450"/>
      <c r="C2" s="450"/>
      <c r="D2" s="121"/>
      <c r="E2" s="121"/>
      <c r="F2" s="121"/>
      <c r="G2" s="121"/>
      <c r="H2" s="121"/>
      <c r="I2" s="121"/>
      <c r="J2" s="121"/>
      <c r="K2" s="121"/>
      <c r="L2" s="121"/>
      <c r="M2" s="121"/>
      <c r="N2" s="121"/>
      <c r="O2" s="121"/>
      <c r="P2" s="121"/>
    </row>
    <row r="3" spans="1:28" ht="20.100000000000001" customHeight="1" thickBot="1">
      <c r="A3" s="449" t="s">
        <v>6</v>
      </c>
      <c r="B3" s="448" t="s">
        <v>98</v>
      </c>
      <c r="C3" s="447"/>
      <c r="D3" s="447"/>
      <c r="E3" s="447"/>
      <c r="F3" s="447"/>
      <c r="G3" s="447"/>
      <c r="H3" s="447"/>
      <c r="I3" s="446"/>
      <c r="J3" s="121"/>
      <c r="K3" s="449" t="s">
        <v>8</v>
      </c>
      <c r="L3" s="448" t="s">
        <v>113</v>
      </c>
      <c r="M3" s="447"/>
      <c r="N3" s="447"/>
      <c r="O3" s="447"/>
      <c r="P3" s="447"/>
      <c r="Q3" s="447"/>
      <c r="R3" s="447"/>
      <c r="S3" s="446"/>
    </row>
    <row r="4" spans="1:28" ht="5.0999999999999996" customHeight="1">
      <c r="A4" s="121"/>
      <c r="B4" s="121"/>
      <c r="C4" s="121"/>
      <c r="D4" s="121"/>
      <c r="E4" s="121"/>
      <c r="F4" s="121"/>
      <c r="G4" s="121"/>
      <c r="H4" s="121"/>
      <c r="I4" s="121"/>
      <c r="J4" s="121"/>
      <c r="K4" s="121"/>
      <c r="L4" s="121"/>
      <c r="M4" s="121"/>
      <c r="N4" s="121"/>
      <c r="O4" s="121"/>
      <c r="P4" s="121"/>
    </row>
    <row r="5" spans="1:28" ht="12.95" customHeight="1">
      <c r="A5" s="314" t="s">
        <v>10</v>
      </c>
      <c r="B5" s="319"/>
      <c r="C5" s="445" t="s">
        <v>11</v>
      </c>
      <c r="D5" s="444" t="s">
        <v>12</v>
      </c>
      <c r="E5" s="443"/>
      <c r="F5" s="443"/>
      <c r="G5" s="442"/>
      <c r="H5" s="441" t="s">
        <v>19</v>
      </c>
      <c r="I5" s="441" t="s">
        <v>13</v>
      </c>
      <c r="J5" s="121"/>
      <c r="K5" s="314" t="s">
        <v>10</v>
      </c>
      <c r="L5" s="319"/>
      <c r="M5" s="445" t="s">
        <v>11</v>
      </c>
      <c r="N5" s="444" t="s">
        <v>12</v>
      </c>
      <c r="O5" s="443"/>
      <c r="P5" s="443"/>
      <c r="Q5" s="442"/>
      <c r="R5" s="441" t="s">
        <v>19</v>
      </c>
      <c r="S5" s="441" t="s">
        <v>13</v>
      </c>
    </row>
    <row r="6" spans="1:28" ht="12.95" customHeight="1">
      <c r="A6" s="440" t="s">
        <v>14</v>
      </c>
      <c r="B6" s="439"/>
      <c r="C6" s="438"/>
      <c r="D6" s="437" t="s">
        <v>15</v>
      </c>
      <c r="E6" s="436" t="s">
        <v>16</v>
      </c>
      <c r="F6" s="436" t="s">
        <v>17</v>
      </c>
      <c r="G6" s="435" t="s">
        <v>18</v>
      </c>
      <c r="H6" s="434" t="s">
        <v>396</v>
      </c>
      <c r="I6" s="434" t="s">
        <v>20</v>
      </c>
      <c r="J6" s="121"/>
      <c r="K6" s="440" t="s">
        <v>14</v>
      </c>
      <c r="L6" s="439"/>
      <c r="M6" s="438"/>
      <c r="N6" s="437" t="s">
        <v>15</v>
      </c>
      <c r="O6" s="436" t="s">
        <v>16</v>
      </c>
      <c r="P6" s="436" t="s">
        <v>17</v>
      </c>
      <c r="Q6" s="435" t="s">
        <v>18</v>
      </c>
      <c r="R6" s="434" t="s">
        <v>396</v>
      </c>
      <c r="S6" s="434" t="s">
        <v>20</v>
      </c>
    </row>
    <row r="7" spans="1:28" ht="5.0999999999999996" customHeight="1" thickBot="1">
      <c r="C7" s="121"/>
      <c r="D7" s="121"/>
      <c r="E7" s="121"/>
      <c r="F7" s="121"/>
      <c r="G7" s="121"/>
      <c r="H7" s="121"/>
      <c r="I7" s="121"/>
      <c r="J7" s="121"/>
      <c r="K7" s="124"/>
      <c r="L7" s="124"/>
      <c r="M7" s="121"/>
      <c r="N7" s="121"/>
      <c r="O7" s="121"/>
      <c r="P7" s="121"/>
    </row>
    <row r="8" spans="1:28" ht="12.95" customHeight="1" thickTop="1">
      <c r="A8" s="423" t="str">
        <f>DGET('11.meD-prgB'!$A$106:$E$266,"příjmení",A92:A93)</f>
        <v>BERNÁTEK</v>
      </c>
      <c r="B8" s="422"/>
      <c r="C8" s="420" t="s">
        <v>394</v>
      </c>
      <c r="D8" s="432">
        <v>151</v>
      </c>
      <c r="E8" s="431">
        <v>54</v>
      </c>
      <c r="F8" s="431">
        <v>5</v>
      </c>
      <c r="G8" s="430">
        <f>IF(ISBLANK(D8),"",D8+E8)</f>
        <v>205</v>
      </c>
      <c r="H8" s="416">
        <f>IF(ISNUMBER(G8),IF(G8&gt;Q8,1,IF(G8=Q8,0.5,0)),"")</f>
        <v>1</v>
      </c>
      <c r="I8" s="433" t="s">
        <v>395</v>
      </c>
      <c r="J8" s="121"/>
      <c r="K8" s="423" t="str">
        <f>DGET('11.meD-prgB'!$A$106:$E$266,"příjmení",K92:K93)</f>
        <v>KOVÁŘ</v>
      </c>
      <c r="L8" s="422"/>
      <c r="M8" s="420" t="s">
        <v>394</v>
      </c>
      <c r="N8" s="432">
        <v>129</v>
      </c>
      <c r="O8" s="431">
        <v>70</v>
      </c>
      <c r="P8" s="431">
        <v>3</v>
      </c>
      <c r="Q8" s="430">
        <f>IF(ISBLANK(N8),"",N8+O8)</f>
        <v>199</v>
      </c>
      <c r="R8" s="416">
        <f>IF(ISNUMBER(Q8),IF(G8&lt;Q8,1,IF(G8=Q8,0.5,0)),"")</f>
        <v>0</v>
      </c>
      <c r="S8" s="407"/>
    </row>
    <row r="9" spans="1:28" ht="12.95" customHeight="1" thickBot="1">
      <c r="A9" s="414"/>
      <c r="B9" s="413"/>
      <c r="C9" s="412" t="s">
        <v>393</v>
      </c>
      <c r="D9" s="411">
        <v>146</v>
      </c>
      <c r="E9" s="410">
        <v>72</v>
      </c>
      <c r="F9" s="410">
        <v>3</v>
      </c>
      <c r="G9" s="409">
        <f>IF(ISBLANK(D9),"",D9+E9)</f>
        <v>218</v>
      </c>
      <c r="H9" s="408">
        <f>IF(ISNUMBER(G9),IF(G9&gt;Q9,1,IF(G9=Q9,0.5,0)),"")</f>
        <v>1</v>
      </c>
      <c r="I9" s="429">
        <f>IF(COUNT(Q12),SUM(G12-Q12),"")</f>
        <v>31</v>
      </c>
      <c r="J9" s="121"/>
      <c r="K9" s="414"/>
      <c r="L9" s="413"/>
      <c r="M9" s="412" t="s">
        <v>393</v>
      </c>
      <c r="N9" s="411">
        <v>133</v>
      </c>
      <c r="O9" s="410">
        <v>60</v>
      </c>
      <c r="P9" s="410">
        <v>2</v>
      </c>
      <c r="Q9" s="409">
        <f>IF(ISBLANK(N9),"",N9+O9)</f>
        <v>193</v>
      </c>
      <c r="R9" s="408">
        <f>IF(ISNUMBER(Q9),IF(G9&lt;Q9,1,IF(G9=Q9,0.5,0)),"")</f>
        <v>0</v>
      </c>
      <c r="S9" s="407"/>
    </row>
    <row r="10" spans="1:28" ht="9.9499999999999993" customHeight="1" thickTop="1">
      <c r="A10" s="406" t="str">
        <f>DGET('11.meD-prgB'!$A$106:$E$266,"jméno",A92:A93)</f>
        <v>Bedřich</v>
      </c>
      <c r="B10" s="405"/>
      <c r="C10" s="404"/>
      <c r="D10" s="403"/>
      <c r="E10" s="403"/>
      <c r="F10" s="403"/>
      <c r="G10" s="403"/>
      <c r="H10" s="403"/>
      <c r="I10" s="402"/>
      <c r="J10" s="121"/>
      <c r="K10" s="406" t="str">
        <f>DGET('11.meD-prgB'!$A$106:$E$266,"jméno",K92:K93)</f>
        <v>Martin</v>
      </c>
      <c r="L10" s="405"/>
      <c r="M10" s="404"/>
      <c r="N10" s="403"/>
      <c r="O10" s="403"/>
      <c r="P10" s="403"/>
      <c r="Q10" s="403"/>
      <c r="R10" s="403"/>
      <c r="S10" s="402"/>
    </row>
    <row r="11" spans="1:28" ht="9.9499999999999993" customHeight="1" thickBot="1">
      <c r="A11" s="401"/>
      <c r="B11" s="400"/>
      <c r="C11" s="399"/>
      <c r="D11" s="398"/>
      <c r="E11" s="398"/>
      <c r="F11" s="398"/>
      <c r="G11" s="397"/>
      <c r="H11" s="397"/>
      <c r="I11" s="396">
        <f>IF(ISNUMBER(G12),IF(G12&gt;Q12,1,IF(G12=Q12,0.5,0)),"")</f>
        <v>1</v>
      </c>
      <c r="J11" s="121"/>
      <c r="K11" s="401"/>
      <c r="L11" s="400"/>
      <c r="M11" s="399"/>
      <c r="N11" s="398"/>
      <c r="O11" s="398"/>
      <c r="P11" s="398"/>
      <c r="Q11" s="397"/>
      <c r="R11" s="397"/>
      <c r="S11" s="396">
        <f>IF(ISNUMBER(Q12),IF(G12&lt;Q12,1,IF(G12=Q12,0.5,0)),"")</f>
        <v>0</v>
      </c>
    </row>
    <row r="12" spans="1:28" ht="15.95" customHeight="1" thickBot="1">
      <c r="A12" s="427">
        <v>926</v>
      </c>
      <c r="B12" s="426"/>
      <c r="C12" s="391" t="s">
        <v>18</v>
      </c>
      <c r="D12" s="390">
        <f>IF(ISNUMBER(D8),SUM(D8:D11),"")</f>
        <v>297</v>
      </c>
      <c r="E12" s="389">
        <f>IF(ISNUMBER(E8),SUM(E8:E11),"")</f>
        <v>126</v>
      </c>
      <c r="F12" s="388">
        <f>IF(ISNUMBER(F8),SUM(F8:F11),"")</f>
        <v>8</v>
      </c>
      <c r="G12" s="387">
        <f>IF(ISNUMBER(G8),SUM(G8:G11),"")</f>
        <v>423</v>
      </c>
      <c r="H12" s="386">
        <f>IF(ISNUMBER($G12),SUM(H8:H11),"")</f>
        <v>2</v>
      </c>
      <c r="I12" s="385"/>
      <c r="J12" s="121"/>
      <c r="K12" s="428">
        <v>20740</v>
      </c>
      <c r="L12" s="424"/>
      <c r="M12" s="391" t="s">
        <v>18</v>
      </c>
      <c r="N12" s="390">
        <f>IF(ISNUMBER(N8),SUM(N8:N11),"")</f>
        <v>262</v>
      </c>
      <c r="O12" s="389">
        <f>IF(ISNUMBER(O8),SUM(O8:O11),"")</f>
        <v>130</v>
      </c>
      <c r="P12" s="388">
        <f>IF(ISNUMBER(P8),SUM(P8:P11),"")</f>
        <v>5</v>
      </c>
      <c r="Q12" s="387">
        <f>IF(ISNUMBER(Q8),SUM(Q8:Q11),"")</f>
        <v>392</v>
      </c>
      <c r="R12" s="386">
        <f>IF(ISNUMBER($Q12),SUM(R7:R11),"")</f>
        <v>0</v>
      </c>
      <c r="S12" s="385"/>
    </row>
    <row r="13" spans="1:28" ht="12.95" customHeight="1" thickTop="1">
      <c r="A13" s="423" t="str">
        <f>DGET('11.meD-prgB'!$A$106:$E$266,"příjmení",A94:A95)</f>
        <v>CHRDLE</v>
      </c>
      <c r="B13" s="422"/>
      <c r="C13" s="420" t="s">
        <v>394</v>
      </c>
      <c r="D13" s="419">
        <v>148</v>
      </c>
      <c r="E13" s="418">
        <v>52</v>
      </c>
      <c r="F13" s="418">
        <v>7</v>
      </c>
      <c r="G13" s="417">
        <f>IF(ISBLANK(D13),"",D13+E13)</f>
        <v>200</v>
      </c>
      <c r="H13" s="416">
        <f>IF(ISNUMBER(G13),IF(G13&gt;Q13,1,IF(G13=Q13,0.5,0)),"")</f>
        <v>1</v>
      </c>
      <c r="I13" s="421">
        <f>IF(COUNT(Q17),SUM(I9+G17-Q17),"")</f>
        <v>49</v>
      </c>
      <c r="J13" s="121"/>
      <c r="K13" s="423" t="str">
        <f>DGET('11.meD-prgB'!$A$106:$E$266,"příjmení",K94:K95)</f>
        <v>KŠÍR</v>
      </c>
      <c r="L13" s="422"/>
      <c r="M13" s="420" t="s">
        <v>394</v>
      </c>
      <c r="N13" s="419">
        <v>143</v>
      </c>
      <c r="O13" s="418">
        <v>43</v>
      </c>
      <c r="P13" s="418">
        <v>11</v>
      </c>
      <c r="Q13" s="417">
        <f>IF(ISBLANK(N13),"",N13+O13)</f>
        <v>186</v>
      </c>
      <c r="R13" s="416">
        <f>IF(ISNUMBER(Q13),IF(G13&lt;Q13,1,IF(G13=Q13,0.5,0)),"")</f>
        <v>0</v>
      </c>
      <c r="S13" s="407"/>
    </row>
    <row r="14" spans="1:28" ht="12.95" customHeight="1" thickBot="1">
      <c r="A14" s="414"/>
      <c r="B14" s="413"/>
      <c r="C14" s="412" t="s">
        <v>393</v>
      </c>
      <c r="D14" s="411">
        <v>141</v>
      </c>
      <c r="E14" s="410">
        <v>53</v>
      </c>
      <c r="F14" s="410">
        <v>5</v>
      </c>
      <c r="G14" s="409">
        <f>IF(ISBLANK(D14),"",D14+E14)</f>
        <v>194</v>
      </c>
      <c r="H14" s="408">
        <f>IF(ISNUMBER(G14),IF(G14&gt;Q14,1,IF(G14=Q14,0.5,0)),"")</f>
        <v>1</v>
      </c>
      <c r="I14" s="415"/>
      <c r="J14" s="121"/>
      <c r="K14" s="414"/>
      <c r="L14" s="413"/>
      <c r="M14" s="412" t="s">
        <v>393</v>
      </c>
      <c r="N14" s="411">
        <v>138</v>
      </c>
      <c r="O14" s="410">
        <v>52</v>
      </c>
      <c r="P14" s="410">
        <v>7</v>
      </c>
      <c r="Q14" s="409">
        <f>IF(ISBLANK(N14),"",N14+O14)</f>
        <v>190</v>
      </c>
      <c r="R14" s="408">
        <f>IF(ISNUMBER(Q14),IF(G14&lt;Q14,1,IF(G14=Q14,0.5,0)),"")</f>
        <v>0</v>
      </c>
      <c r="S14" s="407"/>
    </row>
    <row r="15" spans="1:28" ht="9.9499999999999993" customHeight="1" thickTop="1">
      <c r="A15" s="406" t="str">
        <f>DGET('11.meD-prgB'!$A$106:$E$266,"jméno",A94:A95)</f>
        <v>Jiří</v>
      </c>
      <c r="B15" s="405"/>
      <c r="C15" s="404"/>
      <c r="D15" s="403"/>
      <c r="E15" s="403"/>
      <c r="F15" s="403"/>
      <c r="G15" s="403"/>
      <c r="H15" s="403"/>
      <c r="I15" s="402"/>
      <c r="J15" s="121"/>
      <c r="K15" s="406" t="str">
        <f>DGET('11.meD-prgB'!$A$106:$E$266,"jméno",K94:K95)</f>
        <v>Petr</v>
      </c>
      <c r="L15" s="405"/>
      <c r="M15" s="404"/>
      <c r="N15" s="403"/>
      <c r="O15" s="403"/>
      <c r="P15" s="403"/>
      <c r="Q15" s="403"/>
      <c r="R15" s="403"/>
      <c r="S15" s="402"/>
    </row>
    <row r="16" spans="1:28" ht="9.9499999999999993" customHeight="1" thickBot="1">
      <c r="A16" s="401"/>
      <c r="B16" s="400"/>
      <c r="C16" s="399"/>
      <c r="D16" s="398"/>
      <c r="E16" s="398"/>
      <c r="F16" s="398"/>
      <c r="G16" s="397"/>
      <c r="H16" s="397"/>
      <c r="I16" s="396">
        <f>IF(ISNUMBER(G17),IF(G17&gt;Q17,1,IF(G17=Q17,0.5,0)),"")</f>
        <v>1</v>
      </c>
      <c r="J16" s="121"/>
      <c r="K16" s="401"/>
      <c r="L16" s="400"/>
      <c r="M16" s="399"/>
      <c r="N16" s="398"/>
      <c r="O16" s="398"/>
      <c r="P16" s="398"/>
      <c r="Q16" s="397"/>
      <c r="R16" s="397"/>
      <c r="S16" s="396">
        <f>IF(ISNUMBER(Q17),IF(G17&lt;Q17,1,IF(G17=Q17,0.5,0)),"")</f>
        <v>0</v>
      </c>
    </row>
    <row r="17" spans="1:19" s="121" customFormat="1" ht="15.95" customHeight="1" thickBot="1">
      <c r="A17" s="427">
        <v>932</v>
      </c>
      <c r="B17" s="426"/>
      <c r="C17" s="391" t="s">
        <v>18</v>
      </c>
      <c r="D17" s="390">
        <f>IF(ISNUMBER(D13),SUM(D13:D16),"")</f>
        <v>289</v>
      </c>
      <c r="E17" s="389">
        <f>IF(ISNUMBER(E13),SUM(E13:E16),"")</f>
        <v>105</v>
      </c>
      <c r="F17" s="388">
        <f>IF(ISNUMBER(F13),SUM(F13:F16),"")</f>
        <v>12</v>
      </c>
      <c r="G17" s="387">
        <f>IF(ISNUMBER(G13),SUM(G13:G16),"")</f>
        <v>394</v>
      </c>
      <c r="H17" s="386">
        <f>IF(ISNUMBER($G17),SUM(H13:H16),"")</f>
        <v>2</v>
      </c>
      <c r="I17" s="385"/>
      <c r="K17" s="395">
        <v>20738</v>
      </c>
      <c r="L17" s="424"/>
      <c r="M17" s="391" t="s">
        <v>18</v>
      </c>
      <c r="N17" s="390">
        <f>IF(ISNUMBER(N13),SUM(N13:N16),"")</f>
        <v>281</v>
      </c>
      <c r="O17" s="389">
        <f>IF(ISNUMBER(O13),SUM(O13:O16),"")</f>
        <v>95</v>
      </c>
      <c r="P17" s="388">
        <f>IF(ISNUMBER(P13),SUM(P13:P16),"")</f>
        <v>18</v>
      </c>
      <c r="Q17" s="387">
        <f>IF(ISNUMBER(Q13),SUM(Q13:Q16),"")</f>
        <v>376</v>
      </c>
      <c r="R17" s="386">
        <f>IF(ISNUMBER($Q17),SUM(R13:R16),"")</f>
        <v>0</v>
      </c>
      <c r="S17" s="385"/>
    </row>
    <row r="18" spans="1:19" s="121" customFormat="1" ht="12.95" customHeight="1" thickTop="1">
      <c r="A18" s="423" t="str">
        <f>DGET('11.meD-prgB'!$A$106:$E$266,"příjmení",A96:A97)</f>
        <v>DVOŘÁK</v>
      </c>
      <c r="B18" s="422"/>
      <c r="C18" s="420" t="s">
        <v>394</v>
      </c>
      <c r="D18" s="419">
        <v>156</v>
      </c>
      <c r="E18" s="418">
        <v>72</v>
      </c>
      <c r="F18" s="418">
        <v>1</v>
      </c>
      <c r="G18" s="417">
        <f>IF(ISBLANK(D18),"",D18+E18)</f>
        <v>228</v>
      </c>
      <c r="H18" s="416">
        <f>IF(ISNUMBER(G18),IF(G18&gt;Q18,1,IF(G18=Q18,0.5,0)),"")</f>
        <v>1</v>
      </c>
      <c r="I18" s="421">
        <f>IF(COUNT(Q22),SUM(I13+G22-Q22),"")</f>
        <v>88</v>
      </c>
      <c r="K18" s="423" t="str">
        <f>DGET('11.meD-prgB'!$A$106:$E$266,"příjmení",K96:K97)</f>
        <v>MAŇOUR</v>
      </c>
      <c r="L18" s="422"/>
      <c r="M18" s="420" t="s">
        <v>394</v>
      </c>
      <c r="N18" s="419">
        <v>129</v>
      </c>
      <c r="O18" s="418">
        <v>77</v>
      </c>
      <c r="P18" s="418">
        <v>2</v>
      </c>
      <c r="Q18" s="417">
        <f>IF(ISBLANK(N18),"",N18+O18)</f>
        <v>206</v>
      </c>
      <c r="R18" s="416">
        <f>IF(ISNUMBER(Q18),IF(G18&lt;Q18,1,IF(G18=Q18,0.5,0)),"")</f>
        <v>0</v>
      </c>
      <c r="S18" s="407"/>
    </row>
    <row r="19" spans="1:19" s="121" customFormat="1" ht="12.95" customHeight="1" thickBot="1">
      <c r="A19" s="414"/>
      <c r="B19" s="413"/>
      <c r="C19" s="412" t="s">
        <v>393</v>
      </c>
      <c r="D19" s="411">
        <v>148</v>
      </c>
      <c r="E19" s="410">
        <v>53</v>
      </c>
      <c r="F19" s="410">
        <v>2</v>
      </c>
      <c r="G19" s="409">
        <f>IF(ISBLANK(D19),"",D19+E19)</f>
        <v>201</v>
      </c>
      <c r="H19" s="408">
        <f>IF(ISNUMBER(G19),IF(G19&gt;Q19,1,IF(G19=Q19,0.5,0)),"")</f>
        <v>1</v>
      </c>
      <c r="I19" s="415"/>
      <c r="K19" s="414"/>
      <c r="L19" s="413"/>
      <c r="M19" s="412" t="s">
        <v>393</v>
      </c>
      <c r="N19" s="411">
        <v>140</v>
      </c>
      <c r="O19" s="410">
        <v>44</v>
      </c>
      <c r="P19" s="410">
        <v>5</v>
      </c>
      <c r="Q19" s="409">
        <f>IF(ISBLANK(N19),"",N19+O19)</f>
        <v>184</v>
      </c>
      <c r="R19" s="408">
        <f>IF(ISNUMBER(Q19),IF(G19&lt;Q19,1,IF(G19=Q19,0.5,0)),"")</f>
        <v>0</v>
      </c>
      <c r="S19" s="407"/>
    </row>
    <row r="20" spans="1:19" s="121" customFormat="1" ht="9.9499999999999993" customHeight="1" thickTop="1">
      <c r="A20" s="406" t="str">
        <f>DGET('11.meD-prgB'!$A$106:$E$266,"jméno",A96:A97)</f>
        <v>Vladimír</v>
      </c>
      <c r="B20" s="405"/>
      <c r="C20" s="404"/>
      <c r="D20" s="403"/>
      <c r="E20" s="403"/>
      <c r="F20" s="403"/>
      <c r="G20" s="403"/>
      <c r="H20" s="403"/>
      <c r="I20" s="402"/>
      <c r="K20" s="406" t="str">
        <f>DGET('11.meD-prgB'!$A$106:$E$266,"jméno",K96:K97)</f>
        <v>Ondřej</v>
      </c>
      <c r="L20" s="405"/>
      <c r="M20" s="404"/>
      <c r="N20" s="403"/>
      <c r="O20" s="403"/>
      <c r="P20" s="403"/>
      <c r="Q20" s="403"/>
      <c r="R20" s="403"/>
      <c r="S20" s="402"/>
    </row>
    <row r="21" spans="1:19" s="121" customFormat="1" ht="9.9499999999999993" customHeight="1" thickBot="1">
      <c r="A21" s="401"/>
      <c r="B21" s="400"/>
      <c r="C21" s="399"/>
      <c r="D21" s="398"/>
      <c r="E21" s="398"/>
      <c r="F21" s="398"/>
      <c r="G21" s="397"/>
      <c r="H21" s="397"/>
      <c r="I21" s="396">
        <f>IF(ISNUMBER(G22),IF(G22&gt;Q22,1,IF(G22=Q22,0.5,0)),"")</f>
        <v>1</v>
      </c>
      <c r="K21" s="401"/>
      <c r="L21" s="400"/>
      <c r="M21" s="399"/>
      <c r="N21" s="398"/>
      <c r="O21" s="398"/>
      <c r="P21" s="398"/>
      <c r="Q21" s="397"/>
      <c r="R21" s="397"/>
      <c r="S21" s="396">
        <f>IF(ISNUMBER(Q22),IF(G22&lt;Q22,1,IF(G22=Q22,0.5,0)),"")</f>
        <v>0</v>
      </c>
    </row>
    <row r="22" spans="1:19" s="121" customFormat="1" ht="15.95" customHeight="1" thickBot="1">
      <c r="A22" s="395">
        <v>23581</v>
      </c>
      <c r="B22" s="394"/>
      <c r="C22" s="391" t="s">
        <v>18</v>
      </c>
      <c r="D22" s="577">
        <f>IF(ISNUMBER(D18),SUM(D18:D21),"")</f>
        <v>304</v>
      </c>
      <c r="E22" s="389">
        <f>IF(ISNUMBER(E18),SUM(E18:E21),"")</f>
        <v>125</v>
      </c>
      <c r="F22" s="388">
        <f>IF(ISNUMBER(F18),SUM(F18:F21),"")</f>
        <v>3</v>
      </c>
      <c r="G22" s="387">
        <f>IF(ISNUMBER(G18),SUM(G18:G21),"")</f>
        <v>429</v>
      </c>
      <c r="H22" s="386">
        <f>IF(ISNUMBER($G22),SUM(H18:H21),"")</f>
        <v>2</v>
      </c>
      <c r="I22" s="385"/>
      <c r="K22" s="395">
        <v>20739</v>
      </c>
      <c r="L22" s="424"/>
      <c r="M22" s="391" t="s">
        <v>18</v>
      </c>
      <c r="N22" s="390">
        <f>IF(ISNUMBER(N18),SUM(N18:N21),"")</f>
        <v>269</v>
      </c>
      <c r="O22" s="389">
        <f>IF(ISNUMBER(O18),SUM(O18:O21),"")</f>
        <v>121</v>
      </c>
      <c r="P22" s="388">
        <f>IF(ISNUMBER(P18),SUM(P18:P21),"")</f>
        <v>7</v>
      </c>
      <c r="Q22" s="387">
        <f>IF(ISNUMBER(Q18),SUM(Q18:Q21),"")</f>
        <v>390</v>
      </c>
      <c r="R22" s="386">
        <f>IF(ISNUMBER($Q22),SUM(R18:R21),"")</f>
        <v>0</v>
      </c>
      <c r="S22" s="385"/>
    </row>
    <row r="23" spans="1:19" s="121" customFormat="1" ht="12.95" customHeight="1" thickTop="1">
      <c r="A23" s="423" t="str">
        <f>DGET('11.meD-prgB'!$A$106:$E$266,"příjmení",A98:A99)</f>
        <v>POZNER</v>
      </c>
      <c r="B23" s="422"/>
      <c r="C23" s="420" t="s">
        <v>394</v>
      </c>
      <c r="D23" s="419">
        <v>149</v>
      </c>
      <c r="E23" s="418">
        <v>102</v>
      </c>
      <c r="F23" s="418">
        <v>0</v>
      </c>
      <c r="G23" s="417">
        <f>IF(ISBLANK(D23),"",D23+E23)</f>
        <v>251</v>
      </c>
      <c r="H23" s="416">
        <f>IF(ISNUMBER(G23),IF(G23&gt;Q23,1,IF(G23=Q23,0.5,0)),"")</f>
        <v>1</v>
      </c>
      <c r="I23" s="421">
        <f>IF(COUNT(Q27),SUM(I18+G27-Q27),"")</f>
        <v>158</v>
      </c>
      <c r="K23" s="423" t="str">
        <f>DGET('11.meD-prgB'!$A$106:$E$266,"příjmení",K98:K99)</f>
        <v>MAŇOUR</v>
      </c>
      <c r="L23" s="422"/>
      <c r="M23" s="420" t="s">
        <v>394</v>
      </c>
      <c r="N23" s="419">
        <v>121</v>
      </c>
      <c r="O23" s="418">
        <v>48</v>
      </c>
      <c r="P23" s="418">
        <v>8</v>
      </c>
      <c r="Q23" s="417">
        <f>IF(ISBLANK(N23),"",N23+O23)</f>
        <v>169</v>
      </c>
      <c r="R23" s="416">
        <f>IF(ISNUMBER(Q23),IF(G23&lt;Q23,1,IF(G23=Q23,0.5,0)),"")</f>
        <v>0</v>
      </c>
      <c r="S23" s="407"/>
    </row>
    <row r="24" spans="1:19" s="121" customFormat="1" ht="12.95" customHeight="1" thickBot="1">
      <c r="A24" s="414"/>
      <c r="B24" s="413"/>
      <c r="C24" s="412" t="s">
        <v>393</v>
      </c>
      <c r="D24" s="411">
        <v>135</v>
      </c>
      <c r="E24" s="410">
        <v>62</v>
      </c>
      <c r="F24" s="410">
        <v>6</v>
      </c>
      <c r="G24" s="409">
        <f>IF(ISBLANK(D24),"",D24+E24)</f>
        <v>197</v>
      </c>
      <c r="H24" s="408">
        <f>IF(ISNUMBER(G24),IF(G24&gt;Q24,1,IF(G24=Q24,0.5,0)),"")</f>
        <v>0</v>
      </c>
      <c r="I24" s="415"/>
      <c r="K24" s="414"/>
      <c r="L24" s="413"/>
      <c r="M24" s="412" t="s">
        <v>393</v>
      </c>
      <c r="N24" s="411">
        <v>138</v>
      </c>
      <c r="O24" s="410">
        <v>71</v>
      </c>
      <c r="P24" s="410">
        <v>2</v>
      </c>
      <c r="Q24" s="409">
        <f>IF(ISBLANK(N24),"",N24+O24)</f>
        <v>209</v>
      </c>
      <c r="R24" s="408">
        <f>IF(ISNUMBER(Q24),IF(G24&lt;Q24,1,IF(G24=Q24,0.5,0)),"")</f>
        <v>1</v>
      </c>
      <c r="S24" s="407"/>
    </row>
    <row r="25" spans="1:19" s="121" customFormat="1" ht="9.9499999999999993" customHeight="1" thickTop="1">
      <c r="A25" s="406" t="str">
        <f>DGET('11.meD-prgB'!$A$106:$E$266,"jméno",A98:A99)</f>
        <v>Jan</v>
      </c>
      <c r="B25" s="405"/>
      <c r="C25" s="425"/>
      <c r="D25" s="403"/>
      <c r="E25" s="403"/>
      <c r="F25" s="403"/>
      <c r="G25" s="403"/>
      <c r="H25" s="403"/>
      <c r="I25" s="402"/>
      <c r="K25" s="406" t="str">
        <f>DGET('11.meD-prgB'!$A$106:$E$266,"jméno",K98:K99)</f>
        <v>Kryštof</v>
      </c>
      <c r="L25" s="405"/>
      <c r="M25" s="404"/>
      <c r="N25" s="403"/>
      <c r="O25" s="403"/>
      <c r="P25" s="403"/>
      <c r="Q25" s="403"/>
      <c r="R25" s="403"/>
      <c r="S25" s="402"/>
    </row>
    <row r="26" spans="1:19" s="121" customFormat="1" ht="9.9499999999999993" customHeight="1" thickBot="1">
      <c r="A26" s="401"/>
      <c r="B26" s="400"/>
      <c r="C26" s="399"/>
      <c r="D26" s="398"/>
      <c r="E26" s="398"/>
      <c r="F26" s="398"/>
      <c r="G26" s="397"/>
      <c r="H26" s="397"/>
      <c r="I26" s="396">
        <f>IF(ISNUMBER(G27),IF(G27&gt;Q27,1,IF(G27=Q27,0.5,0)),"")</f>
        <v>1</v>
      </c>
      <c r="K26" s="401"/>
      <c r="L26" s="400"/>
      <c r="M26" s="399"/>
      <c r="N26" s="398"/>
      <c r="O26" s="398"/>
      <c r="P26" s="398"/>
      <c r="Q26" s="397"/>
      <c r="R26" s="397"/>
      <c r="S26" s="396">
        <f>IF(ISNUMBER(Q27),IF(G27&lt;Q27,1,IF(G27=Q27,0.5,0)),"")</f>
        <v>0</v>
      </c>
    </row>
    <row r="27" spans="1:19" s="121" customFormat="1" ht="15.95" customHeight="1" thickBot="1">
      <c r="A27" s="395">
        <v>25584</v>
      </c>
      <c r="B27" s="394"/>
      <c r="C27" s="391" t="s">
        <v>18</v>
      </c>
      <c r="D27" s="390">
        <f>IF(ISNUMBER(D23),SUM(D23:D26),"")</f>
        <v>284</v>
      </c>
      <c r="E27" s="582">
        <f>IF(ISNUMBER(E23),SUM(E23:E26),"")</f>
        <v>164</v>
      </c>
      <c r="F27" s="388">
        <f>IF(ISNUMBER(F23),SUM(F23:F26),"")</f>
        <v>6</v>
      </c>
      <c r="G27" s="387">
        <f>IF(ISNUMBER(G23),SUM(G23:G26),"")</f>
        <v>448</v>
      </c>
      <c r="H27" s="386">
        <f>IF(ISNUMBER($G27),SUM(H23:H26),"")</f>
        <v>1</v>
      </c>
      <c r="I27" s="385"/>
      <c r="K27" s="395">
        <v>25350</v>
      </c>
      <c r="L27" s="424"/>
      <c r="M27" s="391" t="s">
        <v>18</v>
      </c>
      <c r="N27" s="390">
        <f>IF(ISNUMBER(N23),SUM(N23:N26),"")</f>
        <v>259</v>
      </c>
      <c r="O27" s="389">
        <f>IF(ISNUMBER(O23),SUM(O23:O26),"")</f>
        <v>119</v>
      </c>
      <c r="P27" s="388">
        <f>IF(ISNUMBER(P23),SUM(P23:P26),"")</f>
        <v>10</v>
      </c>
      <c r="Q27" s="387">
        <f>IF(ISNUMBER(Q23),SUM(Q23:Q26),"")</f>
        <v>378</v>
      </c>
      <c r="R27" s="386">
        <f>IF(ISNUMBER($Q27),SUM(R23:R26),"")</f>
        <v>1</v>
      </c>
      <c r="S27" s="385"/>
    </row>
    <row r="28" spans="1:19" s="121" customFormat="1" ht="12.95" customHeight="1" thickTop="1">
      <c r="A28" s="423" t="str">
        <f>DGET('11.meD-prgB'!$A$106:$E$266,"příjmení",A100:A101)</f>
        <v>SEKERÁK</v>
      </c>
      <c r="B28" s="422"/>
      <c r="C28" s="420" t="s">
        <v>394</v>
      </c>
      <c r="D28" s="419">
        <v>146</v>
      </c>
      <c r="E28" s="418">
        <v>81</v>
      </c>
      <c r="F28" s="418">
        <v>5</v>
      </c>
      <c r="G28" s="417">
        <f>IF(ISBLANK(D28),"",D28+E28)</f>
        <v>227</v>
      </c>
      <c r="H28" s="416">
        <f>IF(ISNUMBER(G28),IF(G28&gt;Q28,1,IF(G28=Q28,0.5,0)),"")</f>
        <v>1</v>
      </c>
      <c r="I28" s="421">
        <f>IF(COUNT(Q32),SUM(I23+G32-Q32),"")</f>
        <v>238</v>
      </c>
      <c r="K28" s="414" t="str">
        <f>DGET('11.meD-prgB'!$A$106:$E$266,"příjmení",K100:K101)</f>
        <v>JAKL</v>
      </c>
      <c r="L28" s="413"/>
      <c r="M28" s="420" t="s">
        <v>394</v>
      </c>
      <c r="N28" s="419">
        <v>119</v>
      </c>
      <c r="O28" s="418">
        <v>62</v>
      </c>
      <c r="P28" s="418">
        <v>5</v>
      </c>
      <c r="Q28" s="417">
        <f>IF(ISBLANK(N28),"",N28+O28)</f>
        <v>181</v>
      </c>
      <c r="R28" s="416">
        <f>IF(ISNUMBER(Q28),IF(G28&lt;Q28,1,IF(G28=Q28,0.5,0)),"")</f>
        <v>0</v>
      </c>
      <c r="S28" s="407"/>
    </row>
    <row r="29" spans="1:19" s="121" customFormat="1" ht="12.95" customHeight="1" thickBot="1">
      <c r="A29" s="414"/>
      <c r="B29" s="413"/>
      <c r="C29" s="412" t="s">
        <v>393</v>
      </c>
      <c r="D29" s="411">
        <v>142</v>
      </c>
      <c r="E29" s="410">
        <v>72</v>
      </c>
      <c r="F29" s="410">
        <v>1</v>
      </c>
      <c r="G29" s="409">
        <f>IF(ISBLANK(D29),"",D29+E29)</f>
        <v>214</v>
      </c>
      <c r="H29" s="408">
        <f>IF(ISNUMBER(G29),IF(G29&gt;Q29,1,IF(G29=Q29,0.5,0)),"")</f>
        <v>1</v>
      </c>
      <c r="I29" s="415"/>
      <c r="K29" s="414"/>
      <c r="L29" s="413"/>
      <c r="M29" s="412" t="s">
        <v>393</v>
      </c>
      <c r="N29" s="411">
        <v>126</v>
      </c>
      <c r="O29" s="410">
        <v>54</v>
      </c>
      <c r="P29" s="410">
        <v>8</v>
      </c>
      <c r="Q29" s="409">
        <f>IF(ISBLANK(N29),"",N29+O29)</f>
        <v>180</v>
      </c>
      <c r="R29" s="408">
        <f>IF(ISNUMBER(Q29),IF(G29&lt;Q29,1,IF(G29=Q29,0.5,0)),"")</f>
        <v>0</v>
      </c>
      <c r="S29" s="407"/>
    </row>
    <row r="30" spans="1:19" s="121" customFormat="1" ht="9.9499999999999993" customHeight="1" thickTop="1">
      <c r="A30" s="406" t="str">
        <f>DGET('11.meD-prgB'!$A$106:$E$266,"jméno",A100:A101)</f>
        <v>Richard</v>
      </c>
      <c r="B30" s="405"/>
      <c r="C30" s="404"/>
      <c r="D30" s="403"/>
      <c r="E30" s="403"/>
      <c r="F30" s="403"/>
      <c r="G30" s="403"/>
      <c r="H30" s="403"/>
      <c r="I30" s="402"/>
      <c r="K30" s="406" t="str">
        <f>DGET('11.meD-prgB'!$A$106:$E$266,"jméno",K100:K101)</f>
        <v>PAVEL</v>
      </c>
      <c r="L30" s="405"/>
      <c r="M30" s="404"/>
      <c r="N30" s="403"/>
      <c r="O30" s="403"/>
      <c r="P30" s="403"/>
      <c r="Q30" s="403"/>
      <c r="R30" s="403"/>
      <c r="S30" s="402"/>
    </row>
    <row r="31" spans="1:19" s="121" customFormat="1" ht="9.9499999999999993" customHeight="1" thickBot="1">
      <c r="A31" s="401"/>
      <c r="B31" s="400"/>
      <c r="C31" s="399"/>
      <c r="D31" s="398"/>
      <c r="E31" s="398"/>
      <c r="F31" s="398"/>
      <c r="G31" s="397"/>
      <c r="H31" s="397"/>
      <c r="I31" s="396">
        <f>IF(ISNUMBER(G32),IF(G32&gt;Q32,1,IF(G32=Q32,0.5,0)),"")</f>
        <v>1</v>
      </c>
      <c r="K31" s="401"/>
      <c r="L31" s="400"/>
      <c r="M31" s="399"/>
      <c r="N31" s="398"/>
      <c r="O31" s="398"/>
      <c r="P31" s="398"/>
      <c r="Q31" s="397"/>
      <c r="R31" s="397"/>
      <c r="S31" s="396">
        <f>IF(ISNUMBER(Q32),IF(G32&lt;Q32,1,IF(G32=Q32,0.5,0)),"")</f>
        <v>0</v>
      </c>
    </row>
    <row r="32" spans="1:19" s="121" customFormat="1" ht="15.95" customHeight="1" thickBot="1">
      <c r="A32" s="395">
        <v>24644</v>
      </c>
      <c r="B32" s="394"/>
      <c r="C32" s="391" t="s">
        <v>18</v>
      </c>
      <c r="D32" s="390">
        <f>IF(ISNUMBER(D28),SUM(D28:D31),"")</f>
        <v>288</v>
      </c>
      <c r="E32" s="582">
        <f>IF(ISNUMBER(E28),SUM(E28:E31),"")</f>
        <v>153</v>
      </c>
      <c r="F32" s="388">
        <f>IF(ISNUMBER(F28),SUM(F28:F31),"")</f>
        <v>6</v>
      </c>
      <c r="G32" s="387">
        <f>IF(ISNUMBER(G28),SUM(G28:G31),"")</f>
        <v>441</v>
      </c>
      <c r="H32" s="386">
        <f>IF(ISNUMBER($G32),SUM(H28:H31),"")</f>
        <v>2</v>
      </c>
      <c r="I32" s="385"/>
      <c r="K32" s="395">
        <v>25724</v>
      </c>
      <c r="L32" s="424"/>
      <c r="M32" s="391" t="s">
        <v>18</v>
      </c>
      <c r="N32" s="390">
        <f>IF(ISNUMBER(N28),SUM(N28:N31),"")</f>
        <v>245</v>
      </c>
      <c r="O32" s="389">
        <f>IF(ISNUMBER(O28),SUM(O28:O31),"")</f>
        <v>116</v>
      </c>
      <c r="P32" s="388">
        <f>IF(ISNUMBER(P28),SUM(P28:P31),"")</f>
        <v>13</v>
      </c>
      <c r="Q32" s="387">
        <f>IF(ISNUMBER(Q28),SUM(Q28:Q31),"")</f>
        <v>361</v>
      </c>
      <c r="R32" s="386">
        <f>IF(ISNUMBER($Q32),SUM(R28:R31),"")</f>
        <v>0</v>
      </c>
      <c r="S32" s="385"/>
    </row>
    <row r="33" spans="1:27" ht="12.95" customHeight="1" thickTop="1">
      <c r="A33" s="423" t="str">
        <f>DGET('11.meD-prgB'!$A$106:$E$266,"příjmení",A102:A103)</f>
        <v>BOHÁČ</v>
      </c>
      <c r="B33" s="422"/>
      <c r="C33" s="420" t="s">
        <v>394</v>
      </c>
      <c r="D33" s="419">
        <v>154</v>
      </c>
      <c r="E33" s="418">
        <v>62</v>
      </c>
      <c r="F33" s="418">
        <v>2</v>
      </c>
      <c r="G33" s="417">
        <f>IF(ISBLANK(D33),"",D33+E33)</f>
        <v>216</v>
      </c>
      <c r="H33" s="416">
        <f>IF(ISNUMBER(G33),IF(G33&gt;Q33,1,IF(G33=Q33,0.5,0)),"")</f>
        <v>1</v>
      </c>
      <c r="I33" s="421">
        <f>IF(COUNT(Q37),SUM(I28+G37-Q37),"")</f>
        <v>300</v>
      </c>
      <c r="J33" s="121"/>
      <c r="K33" s="414" t="str">
        <f>DGET('11.meD-prgB'!$A$106:$E$266,"příjmení",K102:K103)</f>
        <v>SMÉKAL</v>
      </c>
      <c r="L33" s="413"/>
      <c r="M33" s="420" t="s">
        <v>394</v>
      </c>
      <c r="N33" s="419">
        <v>132</v>
      </c>
      <c r="O33" s="418">
        <v>45</v>
      </c>
      <c r="P33" s="418">
        <v>6</v>
      </c>
      <c r="Q33" s="417">
        <f>IF(ISBLANK(N33),"",N33+O33)</f>
        <v>177</v>
      </c>
      <c r="R33" s="416">
        <f>IF(ISNUMBER(Q33),IF(G33&lt;Q33,1,IF(G33=Q33,0.5,0)),"")</f>
        <v>0</v>
      </c>
      <c r="S33" s="407"/>
    </row>
    <row r="34" spans="1:27" ht="12.95" customHeight="1" thickBot="1">
      <c r="A34" s="414"/>
      <c r="B34" s="413"/>
      <c r="C34" s="412" t="s">
        <v>393</v>
      </c>
      <c r="D34" s="411">
        <v>135</v>
      </c>
      <c r="E34" s="410">
        <v>80</v>
      </c>
      <c r="F34" s="410">
        <v>1</v>
      </c>
      <c r="G34" s="409">
        <f>IF(ISBLANK(D34),"",D34+E34)</f>
        <v>215</v>
      </c>
      <c r="H34" s="408">
        <f>IF(ISNUMBER(G34),IF(G34&gt;Q34,1,IF(G34=Q34,0.5,0)),"")</f>
        <v>1</v>
      </c>
      <c r="I34" s="415"/>
      <c r="J34" s="121"/>
      <c r="K34" s="414"/>
      <c r="L34" s="413"/>
      <c r="M34" s="412" t="s">
        <v>393</v>
      </c>
      <c r="N34" s="411">
        <v>129</v>
      </c>
      <c r="O34" s="410">
        <v>63</v>
      </c>
      <c r="P34" s="410">
        <v>6</v>
      </c>
      <c r="Q34" s="409">
        <f>IF(ISBLANK(N34),"",N34+O34)</f>
        <v>192</v>
      </c>
      <c r="R34" s="408">
        <f>IF(ISNUMBER(Q34),IF(G34&lt;Q34,1,IF(G34=Q34,0.5,0)),"")</f>
        <v>0</v>
      </c>
      <c r="S34" s="407"/>
    </row>
    <row r="35" spans="1:27" ht="9.9499999999999993" customHeight="1" thickTop="1">
      <c r="A35" s="406" t="str">
        <f>DGET('11.meD-prgB'!$A$106:$E$266,"jméno",A102:A103)</f>
        <v>Zdeněk</v>
      </c>
      <c r="B35" s="405"/>
      <c r="C35" s="404"/>
      <c r="D35" s="403"/>
      <c r="E35" s="403"/>
      <c r="F35" s="403"/>
      <c r="G35" s="403"/>
      <c r="H35" s="403"/>
      <c r="I35" s="402"/>
      <c r="J35" s="121"/>
      <c r="K35" s="406" t="str">
        <f>DGET('11.meD-prgB'!$A$106:$E$266,"jméno",K102:K103)</f>
        <v>Tomáš</v>
      </c>
      <c r="L35" s="405"/>
      <c r="M35" s="404"/>
      <c r="N35" s="403"/>
      <c r="O35" s="403"/>
      <c r="P35" s="403"/>
      <c r="Q35" s="403"/>
      <c r="R35" s="403"/>
      <c r="S35" s="402"/>
    </row>
    <row r="36" spans="1:27" ht="9.9499999999999993" customHeight="1" thickBot="1">
      <c r="A36" s="401"/>
      <c r="B36" s="400"/>
      <c r="C36" s="399"/>
      <c r="D36" s="398"/>
      <c r="E36" s="398"/>
      <c r="F36" s="398"/>
      <c r="G36" s="397"/>
      <c r="H36" s="397"/>
      <c r="I36" s="396">
        <f>IF(ISNUMBER(G37),IF(G37&gt;Q37,1,IF(G37=Q37,0.5,0)),"")</f>
        <v>1</v>
      </c>
      <c r="J36" s="121"/>
      <c r="K36" s="401"/>
      <c r="L36" s="400"/>
      <c r="M36" s="399"/>
      <c r="N36" s="398"/>
      <c r="O36" s="398"/>
      <c r="P36" s="398"/>
      <c r="Q36" s="397"/>
      <c r="R36" s="397"/>
      <c r="S36" s="396">
        <f>IF(ISNUMBER(Q37),IF(G37&lt;Q37,1,IF(G37=Q37,0.5,0)),"")</f>
        <v>0</v>
      </c>
    </row>
    <row r="37" spans="1:27" ht="15.95" customHeight="1" thickBot="1">
      <c r="A37" s="395">
        <v>23351</v>
      </c>
      <c r="B37" s="394"/>
      <c r="C37" s="391" t="s">
        <v>18</v>
      </c>
      <c r="D37" s="390">
        <f>IF(ISNUMBER(D33),SUM(D33:D36),"")</f>
        <v>289</v>
      </c>
      <c r="E37" s="389">
        <f>IF(ISNUMBER(E33),SUM(E33:E36),"")</f>
        <v>142</v>
      </c>
      <c r="F37" s="388">
        <f>IF(ISNUMBER(F33),SUM(F33:F36),"")</f>
        <v>3</v>
      </c>
      <c r="G37" s="387">
        <f>IF(ISNUMBER(G33),SUM(G33:G36),"")</f>
        <v>431</v>
      </c>
      <c r="H37" s="386">
        <f>IF(ISNUMBER($G37),SUM(H33:H36),"")</f>
        <v>2</v>
      </c>
      <c r="I37" s="385"/>
      <c r="J37" s="121"/>
      <c r="K37" s="393">
        <v>17966</v>
      </c>
      <c r="L37" s="392"/>
      <c r="M37" s="391" t="s">
        <v>18</v>
      </c>
      <c r="N37" s="390">
        <f>IF(ISNUMBER(N33),SUM(N33:N36),"")</f>
        <v>261</v>
      </c>
      <c r="O37" s="389">
        <f>IF(ISNUMBER(O33),SUM(O33:O36),"")</f>
        <v>108</v>
      </c>
      <c r="P37" s="388">
        <f>IF(ISNUMBER(P33),SUM(P33:P36),"")</f>
        <v>12</v>
      </c>
      <c r="Q37" s="387">
        <f>IF(ISNUMBER(Q33),SUM(Q33:Q36),"")</f>
        <v>369</v>
      </c>
      <c r="R37" s="386">
        <f>IF(ISNUMBER($Q37),SUM(R33:R36),"")</f>
        <v>0</v>
      </c>
      <c r="S37" s="385"/>
    </row>
    <row r="38" spans="1:27" ht="5.0999999999999996" customHeight="1" thickTop="1" thickBot="1">
      <c r="A38" s="121"/>
      <c r="B38" s="121"/>
      <c r="C38" s="121"/>
      <c r="D38" s="121"/>
      <c r="E38" s="121"/>
      <c r="F38" s="121"/>
      <c r="G38" s="121"/>
      <c r="H38" s="121"/>
      <c r="I38" s="121"/>
      <c r="J38" s="121"/>
      <c r="K38" s="121"/>
      <c r="L38" s="121"/>
      <c r="M38" s="121"/>
      <c r="N38" s="121"/>
      <c r="O38" s="121"/>
      <c r="P38" s="121"/>
    </row>
    <row r="39" spans="1:27" ht="20.100000000000001" customHeight="1" thickBot="1">
      <c r="A39" s="384"/>
      <c r="B39" s="383"/>
      <c r="C39" s="382" t="s">
        <v>42</v>
      </c>
      <c r="D39" s="381">
        <f>IF(ISNUMBER(D12),SUM(D12,D17,D22,D27,D32,D37),"")</f>
        <v>1751</v>
      </c>
      <c r="E39" s="380">
        <f>IF(ISNUMBER(E12),SUM(E12,E17,E22,E27,E32,E37),"")</f>
        <v>815</v>
      </c>
      <c r="F39" s="379">
        <f>IF(ISNUMBER(F12),SUM(F12,F17,F22,F27,F32,F37),"")</f>
        <v>38</v>
      </c>
      <c r="G39" s="378">
        <f>IF(ISNUMBER(G12),SUM(G12,G17,G22,G27,G32,G37),"")</f>
        <v>2566</v>
      </c>
      <c r="H39" s="377">
        <f>IF(ISNUMBER($G39),SUM(H12,H17,H22,H27,H32,H37),"")</f>
        <v>11</v>
      </c>
      <c r="I39" s="376">
        <f>IF(ISNUMBER(G39),IF(G39&gt;Q39,2,IF(G39=Q39,1,0)),"")</f>
        <v>2</v>
      </c>
      <c r="J39" s="121"/>
      <c r="K39" s="384"/>
      <c r="L39" s="383"/>
      <c r="M39" s="382" t="s">
        <v>42</v>
      </c>
      <c r="N39" s="381">
        <f>IF(ISNUMBER(N12),SUM(N12,N17,N22,N27,N32,N37),"")</f>
        <v>1577</v>
      </c>
      <c r="O39" s="380">
        <f>IF(ISNUMBER(O12),SUM(O12,O17,O22,O27,O32,O37),"")</f>
        <v>689</v>
      </c>
      <c r="P39" s="379">
        <f>IF(ISNUMBER(P12),SUM(P12,P17,P22,P27,P32,P37),"")</f>
        <v>65</v>
      </c>
      <c r="Q39" s="378">
        <f>IF(ISNUMBER(Q12),SUM(Q12,Q17,Q22,Q27,Q32,Q37),"")</f>
        <v>2266</v>
      </c>
      <c r="R39" s="377">
        <f>IF(ISNUMBER($Q39),SUM(R12,R17,R22,R27,R32,R37),"")</f>
        <v>1</v>
      </c>
      <c r="S39" s="376">
        <f>IF(ISNUMBER(Q39),IF(G39&lt;Q39,2,IF(G39=Q39,1,0)),"")</f>
        <v>0</v>
      </c>
    </row>
    <row r="40" spans="1:27" ht="5.0999999999999996" customHeight="1" thickBot="1">
      <c r="A40" s="121"/>
      <c r="B40" s="121"/>
      <c r="C40" s="121"/>
      <c r="D40" s="121"/>
      <c r="E40" s="121"/>
      <c r="F40" s="121"/>
      <c r="G40" s="121"/>
      <c r="H40" s="121"/>
      <c r="I40" s="121"/>
      <c r="J40" s="121"/>
      <c r="K40" s="121"/>
      <c r="L40" s="121"/>
      <c r="M40" s="121"/>
      <c r="N40" s="121"/>
      <c r="O40" s="121"/>
      <c r="P40" s="121"/>
    </row>
    <row r="41" spans="1:27" ht="21.95" customHeight="1" thickBot="1">
      <c r="A41" s="371"/>
      <c r="B41" s="363" t="s">
        <v>43</v>
      </c>
      <c r="C41" s="375" t="str">
        <f>IF(ISBLANK(B3),"",+IF(L109=0,L108,L109))</f>
        <v>Chrdle Jiří</v>
      </c>
      <c r="D41" s="375"/>
      <c r="E41" s="375"/>
      <c r="F41" s="121"/>
      <c r="G41" s="374" t="s">
        <v>45</v>
      </c>
      <c r="H41" s="373"/>
      <c r="I41" s="372">
        <f>IF(ISNUMBER(I11),SUM(I11,I16,I21,I26,I31,I36,I39),"")</f>
        <v>8</v>
      </c>
      <c r="J41" s="121"/>
      <c r="K41" s="371"/>
      <c r="L41" s="363" t="s">
        <v>43</v>
      </c>
      <c r="M41" s="375" t="str">
        <f>IF(ISBLANK(L3),"",+IF(L113=0,L112,L113))</f>
        <v>Kšír Petr</v>
      </c>
      <c r="N41" s="375"/>
      <c r="O41" s="375"/>
      <c r="P41" s="121"/>
      <c r="Q41" s="374" t="s">
        <v>45</v>
      </c>
      <c r="R41" s="373"/>
      <c r="S41" s="372">
        <f>IF(ISNUMBER(S11),SUM(S11,S16,S21,S26,S31,S36,S39),"")</f>
        <v>0</v>
      </c>
    </row>
    <row r="42" spans="1:27" ht="20.100000000000001" customHeight="1">
      <c r="A42" s="371"/>
      <c r="B42" s="363" t="s">
        <v>47</v>
      </c>
      <c r="C42" s="370"/>
      <c r="D42" s="370"/>
      <c r="E42" s="370"/>
      <c r="F42" s="364"/>
      <c r="G42" s="364"/>
      <c r="H42" s="364"/>
      <c r="I42" s="364"/>
      <c r="J42" s="364"/>
      <c r="K42" s="371"/>
      <c r="L42" s="363" t="s">
        <v>47</v>
      </c>
      <c r="M42" s="370"/>
      <c r="N42" s="370"/>
      <c r="O42" s="370"/>
      <c r="P42" s="369"/>
      <c r="Q42" s="124"/>
      <c r="R42" s="124"/>
      <c r="S42" s="124"/>
    </row>
    <row r="43" spans="1:27" ht="20.25" customHeight="1">
      <c r="A43" s="363" t="s">
        <v>48</v>
      </c>
      <c r="B43" s="363" t="s">
        <v>49</v>
      </c>
      <c r="C43" s="368" t="s">
        <v>392</v>
      </c>
      <c r="D43" s="368"/>
      <c r="E43" s="368"/>
      <c r="F43" s="368"/>
      <c r="G43" s="368"/>
      <c r="H43" s="368"/>
      <c r="I43" s="363"/>
      <c r="J43" s="363"/>
      <c r="K43" s="363" t="s">
        <v>51</v>
      </c>
      <c r="L43" s="367"/>
      <c r="M43" s="367"/>
      <c r="N43" s="121"/>
      <c r="O43" s="363" t="s">
        <v>47</v>
      </c>
      <c r="P43" s="366"/>
      <c r="Q43" s="366"/>
      <c r="R43" s="366"/>
      <c r="S43" s="366"/>
      <c r="V43" s="365"/>
      <c r="W43" s="365"/>
      <c r="X43" s="365"/>
      <c r="Y43" s="365"/>
      <c r="Z43" s="365"/>
      <c r="AA43" s="365"/>
    </row>
    <row r="44" spans="1:27" ht="9.75" customHeight="1">
      <c r="A44" s="363"/>
      <c r="B44" s="363"/>
      <c r="C44" s="362"/>
      <c r="D44" s="362"/>
      <c r="E44" s="362"/>
      <c r="F44" s="362"/>
      <c r="G44" s="362"/>
      <c r="H44" s="362"/>
      <c r="I44" s="363"/>
      <c r="J44" s="363"/>
      <c r="K44" s="363"/>
      <c r="L44" s="364"/>
      <c r="M44" s="364"/>
      <c r="N44" s="121"/>
      <c r="O44" s="363"/>
      <c r="P44" s="362"/>
      <c r="Q44" s="362"/>
      <c r="R44" s="362"/>
      <c r="S44" s="362"/>
    </row>
    <row r="45" spans="1:27" ht="30" customHeight="1">
      <c r="A45" s="361" t="s">
        <v>391</v>
      </c>
      <c r="B45" s="121"/>
      <c r="C45" s="121"/>
      <c r="D45" s="121"/>
      <c r="E45" s="121"/>
      <c r="F45" s="360" t="str">
        <f>IF((B3=0)," ",(CONCATENATE(B3,"   vs   ",L3)))</f>
        <v>SK Meteor Praha D   vs   TJ Praga Praha B</v>
      </c>
      <c r="G45" s="121"/>
      <c r="H45" s="121"/>
      <c r="I45" s="121"/>
      <c r="J45" s="121"/>
      <c r="K45" s="121"/>
      <c r="L45" s="121"/>
      <c r="M45" s="121"/>
      <c r="N45" s="121"/>
      <c r="O45" s="121"/>
      <c r="P45" s="121"/>
    </row>
    <row r="46" spans="1:27" ht="20.100000000000001" customHeight="1">
      <c r="A46" s="121"/>
      <c r="B46" s="355" t="s">
        <v>390</v>
      </c>
      <c r="C46" s="359" t="s">
        <v>76</v>
      </c>
      <c r="D46" s="359"/>
      <c r="E46" s="121"/>
      <c r="F46" s="121"/>
      <c r="G46" s="121"/>
      <c r="H46" s="121"/>
      <c r="I46" s="355" t="s">
        <v>389</v>
      </c>
      <c r="J46" s="358">
        <v>24</v>
      </c>
      <c r="K46" s="358"/>
      <c r="L46" s="121"/>
      <c r="M46" s="121"/>
      <c r="N46" s="121"/>
      <c r="O46" s="121"/>
      <c r="P46" s="121"/>
    </row>
    <row r="47" spans="1:27" ht="20.100000000000001" customHeight="1">
      <c r="A47" s="121"/>
      <c r="B47" s="355" t="s">
        <v>388</v>
      </c>
      <c r="C47" s="357" t="s">
        <v>57</v>
      </c>
      <c r="D47" s="357"/>
      <c r="E47" s="121"/>
      <c r="F47" s="121"/>
      <c r="G47" s="121"/>
      <c r="H47" s="121"/>
      <c r="I47" s="355" t="s">
        <v>387</v>
      </c>
      <c r="J47" s="356">
        <v>3</v>
      </c>
      <c r="K47" s="356"/>
      <c r="L47" s="121"/>
      <c r="M47" s="121"/>
      <c r="N47" s="121"/>
      <c r="O47" s="121"/>
      <c r="P47" s="355" t="s">
        <v>386</v>
      </c>
      <c r="Q47" s="354">
        <v>44055</v>
      </c>
      <c r="R47" s="353"/>
      <c r="S47" s="353"/>
    </row>
    <row r="48" spans="1:27" ht="9.9499999999999993" customHeight="1">
      <c r="A48" s="121"/>
      <c r="B48" s="121"/>
      <c r="C48" s="121"/>
      <c r="D48" s="121"/>
      <c r="E48" s="121"/>
      <c r="F48" s="121"/>
      <c r="G48" s="121"/>
      <c r="H48" s="121"/>
      <c r="I48" s="121"/>
      <c r="J48" s="121"/>
      <c r="K48" s="121"/>
      <c r="L48" s="121"/>
      <c r="M48" s="121"/>
      <c r="N48" s="121"/>
      <c r="O48" s="121"/>
      <c r="P48" s="121"/>
    </row>
    <row r="49" spans="1:19" s="121" customFormat="1" ht="15" customHeight="1">
      <c r="A49" s="314" t="s">
        <v>61</v>
      </c>
      <c r="B49" s="313"/>
      <c r="C49" s="313"/>
      <c r="D49" s="313"/>
      <c r="E49" s="313"/>
      <c r="F49" s="313"/>
      <c r="G49" s="313"/>
      <c r="H49" s="313"/>
      <c r="I49" s="313"/>
      <c r="J49" s="313"/>
      <c r="K49" s="313"/>
      <c r="L49" s="313"/>
      <c r="M49" s="313"/>
      <c r="N49" s="313"/>
      <c r="O49" s="313"/>
      <c r="P49" s="313"/>
      <c r="Q49" s="313"/>
      <c r="R49" s="313"/>
      <c r="S49" s="312"/>
    </row>
    <row r="50" spans="1:19" s="121" customFormat="1" ht="90" customHeight="1">
      <c r="A50" s="311"/>
      <c r="B50" s="310"/>
      <c r="C50" s="310"/>
      <c r="D50" s="310"/>
      <c r="E50" s="310"/>
      <c r="F50" s="310"/>
      <c r="G50" s="310"/>
      <c r="H50" s="310"/>
      <c r="I50" s="310"/>
      <c r="J50" s="310"/>
      <c r="K50" s="310"/>
      <c r="L50" s="310"/>
      <c r="M50" s="310"/>
      <c r="N50" s="310"/>
      <c r="O50" s="310"/>
      <c r="P50" s="310"/>
      <c r="Q50" s="310"/>
      <c r="R50" s="310"/>
      <c r="S50" s="309"/>
    </row>
    <row r="51" spans="1:19" s="121" customFormat="1" ht="5.0999999999999996" customHeight="1"/>
    <row r="52" spans="1:19" s="121" customFormat="1" ht="15" customHeight="1">
      <c r="A52" s="352" t="s">
        <v>62</v>
      </c>
      <c r="B52" s="351"/>
      <c r="C52" s="351"/>
      <c r="D52" s="351"/>
      <c r="E52" s="351"/>
      <c r="F52" s="351"/>
      <c r="G52" s="351"/>
      <c r="H52" s="351"/>
      <c r="I52" s="351"/>
      <c r="J52" s="351"/>
      <c r="K52" s="351"/>
      <c r="L52" s="351"/>
      <c r="M52" s="351"/>
      <c r="N52" s="351"/>
      <c r="O52" s="351"/>
      <c r="P52" s="351"/>
      <c r="Q52" s="351"/>
      <c r="R52" s="351"/>
      <c r="S52" s="350"/>
    </row>
    <row r="53" spans="1:19" s="121" customFormat="1" ht="6.75" customHeight="1">
      <c r="A53" s="349"/>
      <c r="B53" s="321"/>
      <c r="C53" s="321"/>
      <c r="D53" s="321"/>
      <c r="E53" s="321"/>
      <c r="F53" s="321"/>
      <c r="G53" s="321"/>
      <c r="H53" s="321"/>
      <c r="I53" s="321"/>
      <c r="J53" s="321"/>
      <c r="K53" s="321"/>
      <c r="L53" s="321"/>
      <c r="M53" s="321"/>
      <c r="N53" s="321"/>
      <c r="O53" s="321"/>
      <c r="P53" s="321"/>
      <c r="Q53" s="321"/>
      <c r="R53" s="321"/>
      <c r="S53" s="347"/>
    </row>
    <row r="54" spans="1:19" s="121" customFormat="1" ht="18" customHeight="1">
      <c r="A54" s="348" t="s">
        <v>6</v>
      </c>
      <c r="B54" s="321"/>
      <c r="C54" s="321"/>
      <c r="D54" s="321"/>
      <c r="E54" s="321"/>
      <c r="F54" s="321"/>
      <c r="G54" s="321"/>
      <c r="H54" s="321"/>
      <c r="I54" s="321"/>
      <c r="J54" s="321"/>
      <c r="K54" s="322" t="s">
        <v>8</v>
      </c>
      <c r="L54" s="321"/>
      <c r="M54" s="321"/>
      <c r="N54" s="321"/>
      <c r="O54" s="321"/>
      <c r="P54" s="321"/>
      <c r="Q54" s="321"/>
      <c r="R54" s="321"/>
      <c r="S54" s="347"/>
    </row>
    <row r="55" spans="1:19" s="121" customFormat="1" ht="18" customHeight="1">
      <c r="A55" s="346"/>
      <c r="B55" s="343" t="s">
        <v>63</v>
      </c>
      <c r="C55" s="342"/>
      <c r="D55" s="344"/>
      <c r="E55" s="343" t="s">
        <v>64</v>
      </c>
      <c r="F55" s="342"/>
      <c r="G55" s="342"/>
      <c r="H55" s="342"/>
      <c r="I55" s="344"/>
      <c r="J55" s="321"/>
      <c r="K55" s="345"/>
      <c r="L55" s="343" t="s">
        <v>63</v>
      </c>
      <c r="M55" s="342"/>
      <c r="N55" s="344"/>
      <c r="O55" s="343" t="s">
        <v>64</v>
      </c>
      <c r="P55" s="342"/>
      <c r="Q55" s="342"/>
      <c r="R55" s="342"/>
      <c r="S55" s="341"/>
    </row>
    <row r="56" spans="1:19" s="121" customFormat="1" ht="18" customHeight="1">
      <c r="A56" s="340" t="s">
        <v>65</v>
      </c>
      <c r="B56" s="336" t="s">
        <v>66</v>
      </c>
      <c r="C56" s="338"/>
      <c r="D56" s="337" t="s">
        <v>67</v>
      </c>
      <c r="E56" s="336" t="s">
        <v>66</v>
      </c>
      <c r="F56" s="335"/>
      <c r="G56" s="335"/>
      <c r="H56" s="334"/>
      <c r="I56" s="337" t="s">
        <v>67</v>
      </c>
      <c r="J56" s="321"/>
      <c r="K56" s="339" t="s">
        <v>65</v>
      </c>
      <c r="L56" s="336" t="s">
        <v>66</v>
      </c>
      <c r="M56" s="338"/>
      <c r="N56" s="337" t="s">
        <v>67</v>
      </c>
      <c r="O56" s="336" t="s">
        <v>66</v>
      </c>
      <c r="P56" s="335"/>
      <c r="Q56" s="335"/>
      <c r="R56" s="334"/>
      <c r="S56" s="333" t="s">
        <v>67</v>
      </c>
    </row>
    <row r="57" spans="1:19" s="121" customFormat="1" ht="18" customHeight="1">
      <c r="A57" s="332"/>
      <c r="B57" s="207" t="e">
        <f>DGET('11.meD-prgB'!$A$106:$I$267,"celé",B93:B94)</f>
        <v>#NUM!</v>
      </c>
      <c r="C57" s="206"/>
      <c r="D57" s="330"/>
      <c r="E57" s="329" t="e">
        <f>DGET('11.meD-prgB'!$A$106:$L$262,"celé",B95:B96)</f>
        <v>#NUM!</v>
      </c>
      <c r="F57" s="328"/>
      <c r="G57" s="328" t="e">
        <f>DGET('11.meD-prgB'!$A$106:$L$262,"celé",G93:G94)</f>
        <v>#NUM!</v>
      </c>
      <c r="H57" s="327"/>
      <c r="I57" s="330"/>
      <c r="J57" s="321"/>
      <c r="K57" s="331"/>
      <c r="L57" s="207" t="e">
        <f>DGET('11.meD-prgB'!$A$106:$L$262,"celé",L93:L94)</f>
        <v>#NUM!</v>
      </c>
      <c r="M57" s="206"/>
      <c r="N57" s="330"/>
      <c r="O57" s="329" t="e">
        <f>DGET('11.meD-prgB'!$A$106:$L$262,"celé",L95:L96)</f>
        <v>#NUM!</v>
      </c>
      <c r="P57" s="328"/>
      <c r="Q57" s="328" t="e">
        <f>DGET('11.meD-prgB'!$A$106:$L$262,"celé",Q92:Q93)</f>
        <v>#NUM!</v>
      </c>
      <c r="R57" s="327"/>
      <c r="S57" s="326"/>
    </row>
    <row r="58" spans="1:19" s="121" customFormat="1" ht="18" customHeight="1">
      <c r="A58" s="332"/>
      <c r="B58" s="207" t="e">
        <f>DGET('11.meD-prgB'!$A$106:$L$262,"celé",B97:B98)</f>
        <v>#NUM!</v>
      </c>
      <c r="C58" s="206"/>
      <c r="D58" s="330"/>
      <c r="E58" s="329" t="e">
        <f>DGET('11.meD-prgB'!$A$106:$L$262,"celé",B99:B100)</f>
        <v>#NUM!</v>
      </c>
      <c r="F58" s="328"/>
      <c r="G58" s="328" t="e">
        <f>DGET('11.meD-prgB'!$A$106:$L$262,"celé",G94:G95)</f>
        <v>#NUM!</v>
      </c>
      <c r="H58" s="327"/>
      <c r="I58" s="330"/>
      <c r="J58" s="321"/>
      <c r="K58" s="331"/>
      <c r="L58" s="207" t="e">
        <f>DGET('11.meD-prgB'!$A$106:$L$262,"celé",L97:L98)</f>
        <v>#NUM!</v>
      </c>
      <c r="M58" s="206"/>
      <c r="N58" s="330"/>
      <c r="O58" s="329" t="e">
        <f>DGET('11.meD-prgB'!$A$106:$L$262,"celé",L99:L100)</f>
        <v>#NUM!</v>
      </c>
      <c r="P58" s="328"/>
      <c r="Q58" s="328" t="e">
        <f>DGET('11.meD-prgB'!$A$106:$L$262,"celé",Q93:Q94)</f>
        <v>#NUM!</v>
      </c>
      <c r="R58" s="327"/>
      <c r="S58" s="326"/>
    </row>
    <row r="59" spans="1:19" s="121" customFormat="1" ht="11.25" customHeight="1">
      <c r="A59" s="325"/>
      <c r="B59" s="324"/>
      <c r="C59" s="324"/>
      <c r="D59" s="324"/>
      <c r="E59" s="324"/>
      <c r="F59" s="324"/>
      <c r="G59" s="324"/>
      <c r="H59" s="324"/>
      <c r="I59" s="324"/>
      <c r="J59" s="324"/>
      <c r="K59" s="324"/>
      <c r="L59" s="324"/>
      <c r="M59" s="324"/>
      <c r="N59" s="324"/>
      <c r="O59" s="324"/>
      <c r="P59" s="324"/>
      <c r="Q59" s="324"/>
      <c r="R59" s="324"/>
      <c r="S59" s="323"/>
    </row>
    <row r="60" spans="1:19" s="121" customFormat="1" ht="3.75" customHeight="1">
      <c r="A60" s="322"/>
      <c r="B60" s="321"/>
      <c r="C60" s="321"/>
      <c r="D60" s="321"/>
      <c r="E60" s="321"/>
      <c r="F60" s="321"/>
      <c r="G60" s="321"/>
      <c r="H60" s="321"/>
      <c r="I60" s="321"/>
      <c r="J60" s="321"/>
      <c r="K60" s="322"/>
      <c r="L60" s="321"/>
      <c r="M60" s="321"/>
      <c r="N60" s="321"/>
      <c r="O60" s="321"/>
      <c r="P60" s="321"/>
      <c r="Q60" s="321"/>
      <c r="R60" s="321"/>
      <c r="S60" s="321"/>
    </row>
    <row r="61" spans="1:19" s="121" customFormat="1" ht="19.5" customHeight="1">
      <c r="A61" s="320" t="s">
        <v>72</v>
      </c>
      <c r="B61" s="319"/>
      <c r="C61" s="319"/>
      <c r="D61" s="319"/>
      <c r="E61" s="319"/>
      <c r="F61" s="319"/>
      <c r="G61" s="319"/>
      <c r="H61" s="319"/>
      <c r="I61" s="319"/>
      <c r="J61" s="319"/>
      <c r="K61" s="319"/>
      <c r="L61" s="319"/>
      <c r="M61" s="319"/>
      <c r="N61" s="319"/>
      <c r="O61" s="319"/>
      <c r="P61" s="319"/>
      <c r="Q61" s="319"/>
      <c r="R61" s="319"/>
      <c r="S61" s="318"/>
    </row>
    <row r="62" spans="1:19" s="121" customFormat="1" ht="90" customHeight="1">
      <c r="A62" s="317"/>
      <c r="B62" s="316"/>
      <c r="C62" s="316"/>
      <c r="D62" s="316"/>
      <c r="E62" s="316"/>
      <c r="F62" s="316"/>
      <c r="G62" s="316"/>
      <c r="H62" s="316"/>
      <c r="I62" s="316"/>
      <c r="J62" s="316"/>
      <c r="K62" s="316"/>
      <c r="L62" s="316"/>
      <c r="M62" s="316"/>
      <c r="N62" s="316"/>
      <c r="O62" s="316"/>
      <c r="P62" s="316"/>
      <c r="Q62" s="316"/>
      <c r="R62" s="316"/>
      <c r="S62" s="315"/>
    </row>
    <row r="63" spans="1:19" s="121" customFormat="1" ht="5.0999999999999996" customHeight="1"/>
    <row r="64" spans="1:19" s="121" customFormat="1" ht="15" customHeight="1">
      <c r="A64" s="314" t="s">
        <v>73</v>
      </c>
      <c r="B64" s="313"/>
      <c r="C64" s="313"/>
      <c r="D64" s="313"/>
      <c r="E64" s="313"/>
      <c r="F64" s="313"/>
      <c r="G64" s="313"/>
      <c r="H64" s="313"/>
      <c r="I64" s="313"/>
      <c r="J64" s="313"/>
      <c r="K64" s="313"/>
      <c r="L64" s="313"/>
      <c r="M64" s="313"/>
      <c r="N64" s="313"/>
      <c r="O64" s="313"/>
      <c r="P64" s="313"/>
      <c r="Q64" s="313"/>
      <c r="R64" s="313"/>
      <c r="S64" s="312"/>
    </row>
    <row r="65" spans="1:27" ht="90" customHeight="1">
      <c r="A65" s="311"/>
      <c r="B65" s="310"/>
      <c r="C65" s="310"/>
      <c r="D65" s="310"/>
      <c r="E65" s="310"/>
      <c r="F65" s="310"/>
      <c r="G65" s="310"/>
      <c r="H65" s="310"/>
      <c r="I65" s="310"/>
      <c r="J65" s="310"/>
      <c r="K65" s="310"/>
      <c r="L65" s="310"/>
      <c r="M65" s="310"/>
      <c r="N65" s="310"/>
      <c r="O65" s="310"/>
      <c r="P65" s="310"/>
      <c r="Q65" s="310"/>
      <c r="R65" s="310"/>
      <c r="S65" s="309"/>
    </row>
    <row r="66" spans="1:27" ht="30" customHeight="1">
      <c r="A66" s="308" t="s">
        <v>385</v>
      </c>
      <c r="B66" s="308"/>
      <c r="C66" s="307"/>
      <c r="D66" s="307"/>
      <c r="E66" s="307"/>
      <c r="F66" s="307"/>
      <c r="G66" s="307"/>
      <c r="H66" s="307"/>
      <c r="I66" s="121"/>
      <c r="J66" s="121"/>
      <c r="K66" s="121"/>
      <c r="L66" s="121"/>
      <c r="M66" s="121"/>
      <c r="N66" s="121"/>
      <c r="O66" s="121"/>
      <c r="P66" s="121"/>
      <c r="V66" s="306"/>
      <c r="W66" s="306"/>
      <c r="X66" s="306"/>
      <c r="Y66" s="306"/>
      <c r="Z66" s="306"/>
      <c r="AA66" s="306"/>
    </row>
    <row r="67" spans="1:27" ht="30" customHeight="1">
      <c r="A67" s="305"/>
      <c r="B67" s="305"/>
      <c r="C67" s="304"/>
      <c r="D67" s="304"/>
      <c r="E67" s="304"/>
      <c r="F67" s="304"/>
      <c r="G67" s="304"/>
      <c r="H67" s="304"/>
      <c r="I67" s="121"/>
      <c r="J67" s="121"/>
      <c r="K67" s="121"/>
      <c r="L67" s="121"/>
      <c r="M67" s="121"/>
      <c r="N67" s="121"/>
      <c r="O67" s="121"/>
      <c r="P67" s="121"/>
      <c r="V67" s="142"/>
      <c r="W67" s="141"/>
      <c r="X67" s="141"/>
      <c r="Y67" s="141"/>
      <c r="Z67" s="141"/>
      <c r="AA67" s="141"/>
    </row>
    <row r="68" spans="1:27" ht="16.5">
      <c r="A68" s="303" t="s">
        <v>384</v>
      </c>
      <c r="B68" s="302"/>
      <c r="C68" s="302"/>
      <c r="D68" s="302"/>
      <c r="E68" s="302"/>
      <c r="F68" s="302"/>
      <c r="G68" s="302"/>
      <c r="H68" s="301"/>
      <c r="I68" s="300" t="s">
        <v>383</v>
      </c>
      <c r="J68" s="121"/>
      <c r="K68" s="287"/>
      <c r="L68" s="299"/>
      <c r="M68" s="299"/>
      <c r="N68" s="121"/>
      <c r="O68" s="123"/>
      <c r="P68" s="123"/>
      <c r="R68" s="123"/>
      <c r="S68" s="123"/>
      <c r="V68" s="131"/>
      <c r="W68" s="130"/>
      <c r="X68" s="129"/>
      <c r="Y68" s="128"/>
      <c r="Z68" s="127"/>
      <c r="AA68" s="126"/>
    </row>
    <row r="69" spans="1:27" ht="16.5">
      <c r="A69" s="298" t="s">
        <v>382</v>
      </c>
      <c r="B69" s="297"/>
      <c r="C69" s="297"/>
      <c r="D69" s="297"/>
      <c r="E69" s="297"/>
      <c r="F69" s="297"/>
      <c r="G69" s="297"/>
      <c r="H69" s="296"/>
      <c r="I69" s="295"/>
      <c r="J69" s="121"/>
      <c r="K69" s="294" t="s">
        <v>381</v>
      </c>
      <c r="L69" s="294" t="s">
        <v>380</v>
      </c>
      <c r="M69" s="278"/>
      <c r="N69" s="278"/>
      <c r="O69" s="278"/>
      <c r="P69" s="278"/>
      <c r="Q69" s="278"/>
      <c r="R69" s="123"/>
      <c r="S69" s="123"/>
      <c r="V69" s="131"/>
      <c r="W69" s="130"/>
      <c r="X69" s="129"/>
      <c r="Y69" s="128"/>
      <c r="Z69" s="127"/>
      <c r="AA69" s="126"/>
    </row>
    <row r="70" spans="1:27" ht="14.25">
      <c r="A70" s="293" t="s">
        <v>379</v>
      </c>
      <c r="B70" s="292" t="s">
        <v>378</v>
      </c>
      <c r="C70" s="292"/>
      <c r="D70" s="292" t="s">
        <v>66</v>
      </c>
      <c r="E70" s="292"/>
      <c r="F70" s="291" t="s">
        <v>377</v>
      </c>
      <c r="G70" s="291"/>
      <c r="H70" s="291"/>
      <c r="I70" s="290"/>
      <c r="J70" s="121"/>
      <c r="K70" s="289"/>
      <c r="L70" s="288">
        <v>606179306</v>
      </c>
      <c r="M70" s="287" t="s">
        <v>376</v>
      </c>
      <c r="N70" s="286"/>
      <c r="O70" s="123"/>
      <c r="P70" s="123"/>
      <c r="R70" s="123"/>
      <c r="S70" s="123"/>
      <c r="V70" s="131"/>
      <c r="W70" s="130"/>
      <c r="X70" s="129"/>
      <c r="Y70" s="128"/>
      <c r="Z70" s="127"/>
      <c r="AA70" s="126"/>
    </row>
    <row r="71" spans="1:27" ht="14.25">
      <c r="A71" s="285"/>
      <c r="B71" s="284" t="s">
        <v>375</v>
      </c>
      <c r="C71" s="283"/>
      <c r="D71" s="284" t="s">
        <v>145</v>
      </c>
      <c r="E71" s="283"/>
      <c r="F71" s="282">
        <v>44594</v>
      </c>
      <c r="G71" s="281"/>
      <c r="H71" s="280"/>
      <c r="I71" s="279" t="s">
        <v>374</v>
      </c>
      <c r="J71" s="121"/>
      <c r="K71" s="278"/>
      <c r="L71" s="144" t="s">
        <v>373</v>
      </c>
      <c r="M71" s="144"/>
      <c r="N71" s="144"/>
      <c r="O71" s="278"/>
      <c r="P71" s="278"/>
      <c r="Q71" s="277"/>
      <c r="R71" s="123"/>
      <c r="S71" s="123"/>
      <c r="V71" s="131"/>
      <c r="W71" s="130"/>
      <c r="X71" s="129"/>
      <c r="Y71" s="128"/>
      <c r="Z71" s="127"/>
      <c r="AA71" s="126"/>
    </row>
    <row r="72" spans="1:27" ht="14.25">
      <c r="A72" s="276"/>
      <c r="B72" s="275" t="s">
        <v>372</v>
      </c>
      <c r="C72" s="274"/>
      <c r="D72" s="275" t="s">
        <v>371</v>
      </c>
      <c r="E72" s="274"/>
      <c r="F72" s="273"/>
      <c r="G72" s="272"/>
      <c r="H72" s="271"/>
      <c r="I72" s="270"/>
      <c r="J72" s="121"/>
      <c r="K72" s="252" t="s">
        <v>403</v>
      </c>
      <c r="L72" s="251" t="s">
        <v>369</v>
      </c>
      <c r="M72" s="269" t="s">
        <v>368</v>
      </c>
      <c r="N72" s="248"/>
      <c r="O72" s="249"/>
      <c r="P72" s="249"/>
      <c r="Q72" s="248"/>
      <c r="R72" s="123"/>
      <c r="S72" s="123"/>
      <c r="V72" s="131"/>
      <c r="W72" s="130"/>
      <c r="X72" s="129"/>
      <c r="Y72" s="128"/>
      <c r="Z72" s="127"/>
      <c r="AA72" s="126"/>
    </row>
    <row r="73" spans="1:27" ht="15" customHeight="1">
      <c r="A73" s="247">
        <v>25724</v>
      </c>
      <c r="B73" s="239" t="s">
        <v>402</v>
      </c>
      <c r="C73" s="238"/>
      <c r="D73" s="239" t="s">
        <v>401</v>
      </c>
      <c r="E73" s="238"/>
      <c r="F73" s="237">
        <v>45194</v>
      </c>
      <c r="G73" s="236"/>
      <c r="H73" s="235"/>
      <c r="I73" s="268" t="s">
        <v>374</v>
      </c>
      <c r="J73" s="121"/>
      <c r="K73" s="245" t="s">
        <v>367</v>
      </c>
      <c r="L73" s="244" t="s">
        <v>366</v>
      </c>
      <c r="M73" s="243" t="s">
        <v>365</v>
      </c>
      <c r="N73" s="241"/>
      <c r="O73" s="242"/>
      <c r="P73" s="242"/>
      <c r="Q73" s="241"/>
      <c r="R73" s="123"/>
      <c r="S73" s="123"/>
      <c r="V73" s="131"/>
      <c r="W73" s="130"/>
      <c r="X73" s="129"/>
      <c r="Y73" s="128"/>
      <c r="Z73" s="127"/>
      <c r="AA73" s="126"/>
    </row>
    <row r="74" spans="1:27" ht="15" customHeight="1">
      <c r="A74" s="247"/>
      <c r="B74" s="239"/>
      <c r="C74" s="238"/>
      <c r="D74" s="239"/>
      <c r="E74" s="238"/>
      <c r="F74" s="246"/>
      <c r="G74" s="236"/>
      <c r="H74" s="235"/>
      <c r="I74" s="234"/>
      <c r="J74" s="121"/>
      <c r="K74" s="252" t="s">
        <v>364</v>
      </c>
      <c r="L74" s="251" t="s">
        <v>363</v>
      </c>
      <c r="M74" s="250" t="s">
        <v>362</v>
      </c>
      <c r="N74" s="248"/>
      <c r="O74" s="249"/>
      <c r="P74" s="249"/>
      <c r="Q74" s="248"/>
      <c r="R74" s="123"/>
      <c r="S74" s="123"/>
      <c r="V74" s="131"/>
      <c r="W74" s="130"/>
      <c r="X74" s="129"/>
      <c r="Y74" s="128"/>
      <c r="Z74" s="127"/>
      <c r="AA74" s="126"/>
    </row>
    <row r="75" spans="1:27" ht="15" customHeight="1">
      <c r="A75" s="247"/>
      <c r="B75" s="239"/>
      <c r="C75" s="238"/>
      <c r="D75" s="239"/>
      <c r="E75" s="238"/>
      <c r="F75" s="246"/>
      <c r="G75" s="236"/>
      <c r="H75" s="235"/>
      <c r="I75" s="234"/>
      <c r="J75" s="121"/>
      <c r="K75" s="245" t="s">
        <v>361</v>
      </c>
      <c r="L75" s="244" t="s">
        <v>360</v>
      </c>
      <c r="M75" s="243" t="s">
        <v>359</v>
      </c>
      <c r="N75" s="241"/>
      <c r="O75" s="242"/>
      <c r="P75" s="242"/>
      <c r="Q75" s="241"/>
      <c r="R75" s="123"/>
      <c r="S75" s="123"/>
      <c r="V75" s="131"/>
      <c r="W75" s="130"/>
      <c r="X75" s="129"/>
      <c r="Y75" s="128"/>
      <c r="Z75" s="127"/>
      <c r="AA75" s="126"/>
    </row>
    <row r="76" spans="1:27" ht="15" customHeight="1">
      <c r="A76" s="247"/>
      <c r="B76" s="239"/>
      <c r="C76" s="238"/>
      <c r="D76" s="239"/>
      <c r="E76" s="238"/>
      <c r="F76" s="246"/>
      <c r="G76" s="236"/>
      <c r="H76" s="235"/>
      <c r="I76" s="234"/>
      <c r="J76" s="121"/>
      <c r="K76" s="252" t="s">
        <v>358</v>
      </c>
      <c r="L76" s="251" t="s">
        <v>357</v>
      </c>
      <c r="M76" s="250" t="s">
        <v>356</v>
      </c>
      <c r="N76" s="248"/>
      <c r="O76" s="249"/>
      <c r="P76" s="249"/>
      <c r="Q76" s="248"/>
      <c r="R76" s="123"/>
      <c r="S76" s="123"/>
      <c r="V76" s="131"/>
      <c r="W76" s="130"/>
      <c r="X76" s="129"/>
      <c r="Y76" s="128"/>
      <c r="Z76" s="127"/>
      <c r="AA76" s="126"/>
    </row>
    <row r="77" spans="1:27" ht="15" customHeight="1">
      <c r="A77" s="247"/>
      <c r="B77" s="239"/>
      <c r="C77" s="238"/>
      <c r="D77" s="239"/>
      <c r="E77" s="238"/>
      <c r="F77" s="246"/>
      <c r="G77" s="236"/>
      <c r="H77" s="235"/>
      <c r="I77" s="234"/>
      <c r="J77" s="121"/>
      <c r="K77" s="245" t="s">
        <v>355</v>
      </c>
      <c r="L77" s="244" t="s">
        <v>354</v>
      </c>
      <c r="M77" s="243" t="s">
        <v>353</v>
      </c>
      <c r="N77" s="241"/>
      <c r="O77" s="242"/>
      <c r="P77" s="242"/>
      <c r="Q77" s="241"/>
      <c r="R77" s="123"/>
      <c r="S77" s="123"/>
      <c r="V77" s="131"/>
      <c r="W77" s="130"/>
      <c r="X77" s="129"/>
      <c r="Y77" s="128"/>
      <c r="Z77" s="127"/>
      <c r="AA77" s="126"/>
    </row>
    <row r="78" spans="1:27" ht="15" customHeight="1">
      <c r="A78" s="247"/>
      <c r="B78" s="239"/>
      <c r="C78" s="238"/>
      <c r="D78" s="239"/>
      <c r="E78" s="238"/>
      <c r="F78" s="246"/>
      <c r="G78" s="236"/>
      <c r="H78" s="235"/>
      <c r="I78" s="234"/>
      <c r="J78" s="121"/>
      <c r="K78" s="252" t="s">
        <v>352</v>
      </c>
      <c r="L78" s="251" t="s">
        <v>351</v>
      </c>
      <c r="M78" s="250" t="s">
        <v>350</v>
      </c>
      <c r="N78" s="248"/>
      <c r="O78" s="249"/>
      <c r="P78" s="249"/>
      <c r="Q78" s="248"/>
      <c r="R78" s="123"/>
      <c r="S78" s="123"/>
      <c r="V78" s="131"/>
      <c r="W78" s="130"/>
      <c r="X78" s="129"/>
      <c r="Y78" s="128"/>
      <c r="Z78" s="127"/>
      <c r="AA78" s="126"/>
    </row>
    <row r="79" spans="1:27" ht="15" customHeight="1">
      <c r="A79" s="247"/>
      <c r="B79" s="239"/>
      <c r="C79" s="238"/>
      <c r="D79" s="239"/>
      <c r="E79" s="238"/>
      <c r="F79" s="246"/>
      <c r="G79" s="236"/>
      <c r="H79" s="235"/>
      <c r="I79" s="267"/>
      <c r="J79" s="121"/>
      <c r="K79" s="245" t="s">
        <v>349</v>
      </c>
      <c r="L79" s="244" t="s">
        <v>348</v>
      </c>
      <c r="M79" s="243" t="s">
        <v>347</v>
      </c>
      <c r="N79" s="241"/>
      <c r="O79" s="242"/>
      <c r="P79" s="242"/>
      <c r="Q79" s="241"/>
      <c r="R79" s="123"/>
      <c r="S79" s="123"/>
      <c r="V79" s="131"/>
      <c r="W79" s="130"/>
      <c r="X79" s="129"/>
      <c r="Y79" s="128"/>
      <c r="Z79" s="127"/>
      <c r="AA79" s="126"/>
    </row>
    <row r="80" spans="1:27" ht="15" customHeight="1">
      <c r="A80" s="247"/>
      <c r="B80" s="239"/>
      <c r="C80" s="238"/>
      <c r="D80" s="239"/>
      <c r="E80" s="238"/>
      <c r="F80" s="246"/>
      <c r="G80" s="236"/>
      <c r="H80" s="235"/>
      <c r="I80" s="234"/>
      <c r="J80" s="121"/>
      <c r="K80" s="252" t="s">
        <v>346</v>
      </c>
      <c r="L80" s="251" t="s">
        <v>345</v>
      </c>
      <c r="M80" s="250" t="s">
        <v>344</v>
      </c>
      <c r="N80" s="248"/>
      <c r="O80" s="249"/>
      <c r="P80" s="249"/>
      <c r="Q80" s="248"/>
      <c r="R80" s="123"/>
      <c r="S80" s="123"/>
      <c r="V80" s="131"/>
      <c r="W80" s="130"/>
      <c r="X80" s="129"/>
      <c r="Y80" s="128"/>
      <c r="Z80" s="127"/>
      <c r="AA80" s="126"/>
    </row>
    <row r="81" spans="1:27" ht="15" customHeight="1">
      <c r="A81" s="247"/>
      <c r="B81" s="266"/>
      <c r="C81" s="265"/>
      <c r="D81" s="266"/>
      <c r="E81" s="265"/>
      <c r="F81" s="264"/>
      <c r="G81" s="263"/>
      <c r="H81" s="262"/>
      <c r="I81" s="234"/>
      <c r="J81" s="121"/>
      <c r="K81" s="245" t="s">
        <v>343</v>
      </c>
      <c r="L81" s="244" t="s">
        <v>342</v>
      </c>
      <c r="M81" s="243" t="s">
        <v>341</v>
      </c>
      <c r="N81" s="241"/>
      <c r="O81" s="242"/>
      <c r="P81" s="242"/>
      <c r="Q81" s="241"/>
      <c r="R81" s="123"/>
      <c r="S81" s="123"/>
      <c r="V81" s="131"/>
      <c r="W81" s="130"/>
      <c r="X81" s="129"/>
      <c r="Y81" s="128"/>
      <c r="Z81" s="127"/>
      <c r="AA81" s="126"/>
    </row>
    <row r="82" spans="1:27" ht="15" customHeight="1">
      <c r="A82" s="247"/>
      <c r="B82" s="239"/>
      <c r="C82" s="238"/>
      <c r="D82" s="239"/>
      <c r="E82" s="238"/>
      <c r="F82" s="246"/>
      <c r="G82" s="236"/>
      <c r="H82" s="235"/>
      <c r="I82" s="234"/>
      <c r="J82" s="121"/>
      <c r="K82" s="259" t="s">
        <v>340</v>
      </c>
      <c r="L82" s="261" t="s">
        <v>339</v>
      </c>
      <c r="M82" s="260" t="s">
        <v>338</v>
      </c>
      <c r="N82" s="253"/>
      <c r="O82" s="254"/>
      <c r="P82" s="254"/>
      <c r="Q82" s="253"/>
      <c r="R82" s="123"/>
      <c r="S82" s="123"/>
      <c r="V82" s="131"/>
      <c r="W82" s="130"/>
      <c r="X82" s="129"/>
      <c r="Y82" s="128"/>
      <c r="Z82" s="127"/>
      <c r="AA82" s="126"/>
    </row>
    <row r="83" spans="1:27" ht="15" customHeight="1">
      <c r="A83" s="247"/>
      <c r="B83" s="239"/>
      <c r="C83" s="238"/>
      <c r="D83" s="239"/>
      <c r="E83" s="238"/>
      <c r="F83" s="246"/>
      <c r="G83" s="236"/>
      <c r="H83" s="235"/>
      <c r="I83" s="234"/>
      <c r="J83" s="121"/>
      <c r="K83" s="259"/>
      <c r="L83" s="258" t="s">
        <v>337</v>
      </c>
      <c r="M83" s="257" t="s">
        <v>336</v>
      </c>
      <c r="N83" s="256"/>
      <c r="O83" s="255"/>
      <c r="P83" s="254"/>
      <c r="Q83" s="253"/>
      <c r="R83" s="123"/>
      <c r="S83" s="123"/>
      <c r="V83" s="131"/>
      <c r="W83" s="130"/>
      <c r="X83" s="129"/>
      <c r="Y83" s="128"/>
      <c r="Z83" s="127"/>
      <c r="AA83" s="126"/>
    </row>
    <row r="84" spans="1:27" ht="15" customHeight="1">
      <c r="A84" s="247"/>
      <c r="B84" s="239"/>
      <c r="C84" s="238"/>
      <c r="D84" s="239"/>
      <c r="E84" s="238"/>
      <c r="F84" s="246"/>
      <c r="G84" s="236"/>
      <c r="H84" s="235"/>
      <c r="I84" s="234"/>
      <c r="J84" s="121"/>
      <c r="K84" s="245" t="s">
        <v>335</v>
      </c>
      <c r="L84" s="244" t="s">
        <v>334</v>
      </c>
      <c r="M84" s="243" t="s">
        <v>333</v>
      </c>
      <c r="N84" s="241"/>
      <c r="O84" s="242"/>
      <c r="P84" s="242"/>
      <c r="Q84" s="241"/>
      <c r="R84" s="123"/>
      <c r="S84" s="123"/>
      <c r="V84" s="131"/>
      <c r="W84" s="130"/>
      <c r="X84" s="129"/>
      <c r="Y84" s="128"/>
      <c r="Z84" s="127"/>
      <c r="AA84" s="126"/>
    </row>
    <row r="85" spans="1:27" ht="15" customHeight="1">
      <c r="A85" s="247"/>
      <c r="B85" s="239"/>
      <c r="C85" s="238"/>
      <c r="D85" s="239"/>
      <c r="E85" s="238"/>
      <c r="F85" s="237"/>
      <c r="G85" s="236"/>
      <c r="H85" s="235"/>
      <c r="I85" s="234"/>
      <c r="J85" s="121"/>
      <c r="K85" s="252" t="s">
        <v>332</v>
      </c>
      <c r="L85" s="251" t="s">
        <v>331</v>
      </c>
      <c r="M85" s="250" t="s">
        <v>330</v>
      </c>
      <c r="N85" s="248"/>
      <c r="O85" s="249"/>
      <c r="P85" s="249"/>
      <c r="Q85" s="248"/>
      <c r="R85" s="123"/>
      <c r="S85" s="123"/>
      <c r="V85" s="131"/>
      <c r="W85" s="130"/>
      <c r="X85" s="129"/>
      <c r="Y85" s="128"/>
      <c r="Z85" s="127"/>
      <c r="AA85" s="126"/>
    </row>
    <row r="86" spans="1:27" ht="15" customHeight="1">
      <c r="A86" s="247"/>
      <c r="B86" s="239"/>
      <c r="C86" s="238"/>
      <c r="D86" s="239"/>
      <c r="E86" s="238"/>
      <c r="F86" s="246"/>
      <c r="G86" s="236"/>
      <c r="H86" s="235"/>
      <c r="I86" s="234"/>
      <c r="J86" s="121"/>
      <c r="K86" s="245" t="s">
        <v>329</v>
      </c>
      <c r="L86" s="244" t="s">
        <v>328</v>
      </c>
      <c r="M86" s="243" t="s">
        <v>327</v>
      </c>
      <c r="N86" s="241"/>
      <c r="O86" s="242"/>
      <c r="P86" s="242"/>
      <c r="Q86" s="241"/>
      <c r="R86" s="123"/>
      <c r="S86" s="123"/>
      <c r="V86" s="131"/>
      <c r="W86" s="130"/>
      <c r="X86" s="129"/>
      <c r="Y86" s="128"/>
      <c r="Z86" s="127"/>
      <c r="AA86" s="126"/>
    </row>
    <row r="87" spans="1:27" ht="15" customHeight="1">
      <c r="A87" s="240"/>
      <c r="B87" s="239"/>
      <c r="C87" s="238"/>
      <c r="D87" s="239"/>
      <c r="E87" s="238"/>
      <c r="F87" s="237"/>
      <c r="G87" s="236"/>
      <c r="H87" s="235"/>
      <c r="I87" s="234"/>
      <c r="J87" s="121"/>
      <c r="K87" s="226"/>
      <c r="L87" s="225"/>
      <c r="M87" s="224"/>
      <c r="N87" s="222"/>
      <c r="O87" s="223"/>
      <c r="P87" s="223"/>
      <c r="Q87" s="222"/>
      <c r="R87" s="123"/>
      <c r="S87" s="123"/>
      <c r="V87" s="131"/>
      <c r="W87" s="130"/>
      <c r="X87" s="129"/>
      <c r="Y87" s="128"/>
      <c r="Z87" s="127"/>
      <c r="AA87" s="126"/>
    </row>
    <row r="88" spans="1:27" ht="15" customHeight="1">
      <c r="A88" s="233"/>
      <c r="B88" s="232"/>
      <c r="C88" s="231"/>
      <c r="D88" s="232"/>
      <c r="E88" s="231"/>
      <c r="F88" s="230"/>
      <c r="G88" s="229"/>
      <c r="H88" s="228"/>
      <c r="I88" s="227"/>
      <c r="J88" s="121"/>
      <c r="K88" s="226"/>
      <c r="L88" s="225"/>
      <c r="M88" s="224"/>
      <c r="N88" s="222"/>
      <c r="O88" s="223"/>
      <c r="P88" s="223"/>
      <c r="Q88" s="222"/>
      <c r="R88" s="123"/>
      <c r="S88" s="123"/>
      <c r="V88" s="131"/>
      <c r="W88" s="130"/>
      <c r="X88" s="129"/>
      <c r="Y88" s="128"/>
      <c r="Z88" s="127"/>
      <c r="AA88" s="126"/>
    </row>
    <row r="89" spans="1:27">
      <c r="A89" s="121"/>
      <c r="B89" s="121"/>
      <c r="C89" s="121"/>
      <c r="D89" s="121"/>
      <c r="E89" s="121"/>
      <c r="F89" s="121"/>
      <c r="G89" s="121"/>
      <c r="H89" s="121"/>
      <c r="I89" s="121"/>
      <c r="J89" s="121"/>
      <c r="K89" s="123"/>
      <c r="L89" s="121"/>
      <c r="M89" s="121"/>
      <c r="N89" s="121"/>
      <c r="O89" s="123"/>
      <c r="P89" s="123"/>
      <c r="R89" s="123"/>
      <c r="S89" s="123"/>
      <c r="V89" s="131"/>
      <c r="W89" s="130"/>
      <c r="X89" s="129"/>
      <c r="Y89" s="128"/>
      <c r="Z89" s="127"/>
      <c r="AA89" s="126"/>
    </row>
    <row r="90" spans="1:27" hidden="1">
      <c r="A90" s="121"/>
      <c r="B90" s="121"/>
      <c r="C90" s="121"/>
      <c r="D90" s="121"/>
      <c r="E90" s="121"/>
      <c r="F90" s="121"/>
      <c r="G90" s="121"/>
      <c r="H90" s="121"/>
      <c r="I90" s="121"/>
      <c r="J90" s="121"/>
      <c r="K90" s="123"/>
      <c r="L90" s="121"/>
      <c r="M90" s="121"/>
      <c r="N90" s="209"/>
      <c r="O90" s="209"/>
      <c r="P90" s="123"/>
      <c r="R90" s="123"/>
      <c r="S90" s="123"/>
      <c r="V90" s="131"/>
      <c r="W90" s="130"/>
      <c r="X90" s="129"/>
      <c r="Y90" s="127"/>
      <c r="Z90" s="127"/>
      <c r="AA90" s="126"/>
    </row>
    <row r="91" spans="1:27" hidden="1">
      <c r="A91" s="221" t="s">
        <v>326</v>
      </c>
      <c r="B91" s="121"/>
      <c r="C91" s="121"/>
      <c r="D91" s="121"/>
      <c r="E91" s="121"/>
      <c r="F91" s="121"/>
      <c r="G91" s="121"/>
      <c r="H91" s="121"/>
      <c r="I91" s="209"/>
      <c r="J91" s="209"/>
      <c r="K91" s="221" t="s">
        <v>326</v>
      </c>
      <c r="L91" s="121"/>
      <c r="M91" s="209"/>
      <c r="N91" s="209"/>
      <c r="O91" s="209"/>
      <c r="P91" s="123"/>
      <c r="R91" s="123"/>
      <c r="S91" s="123"/>
      <c r="V91" s="131"/>
      <c r="W91" s="130"/>
      <c r="X91" s="129"/>
      <c r="Y91" s="127"/>
      <c r="Z91" s="127"/>
      <c r="AA91" s="126"/>
    </row>
    <row r="92" spans="1:27" hidden="1">
      <c r="A92" s="211" t="s">
        <v>324</v>
      </c>
      <c r="B92" s="220" t="s">
        <v>325</v>
      </c>
      <c r="C92" s="121"/>
      <c r="D92" s="121"/>
      <c r="E92" s="121"/>
      <c r="F92" s="121"/>
      <c r="G92" s="121"/>
      <c r="H92" s="121"/>
      <c r="I92" s="209"/>
      <c r="J92" s="209"/>
      <c r="K92" s="211" t="s">
        <v>324</v>
      </c>
      <c r="L92" s="220" t="s">
        <v>325</v>
      </c>
      <c r="M92" s="209"/>
      <c r="N92" s="209"/>
      <c r="O92" s="209"/>
      <c r="P92" s="208"/>
      <c r="R92" s="123"/>
      <c r="S92" s="123"/>
      <c r="V92" s="131"/>
      <c r="W92" s="130"/>
      <c r="X92" s="129"/>
      <c r="Y92" s="219"/>
      <c r="Z92" s="127"/>
      <c r="AA92" s="126"/>
    </row>
    <row r="93" spans="1:27" ht="15.75" hidden="1" customHeight="1">
      <c r="A93" s="210">
        <f>A12</f>
        <v>926</v>
      </c>
      <c r="B93" s="217" t="s">
        <v>324</v>
      </c>
      <c r="C93" s="121"/>
      <c r="D93" s="121"/>
      <c r="E93" s="121"/>
      <c r="F93" s="121"/>
      <c r="G93" s="121"/>
      <c r="H93" s="121"/>
      <c r="I93" s="209"/>
      <c r="J93" s="209"/>
      <c r="K93" s="210">
        <f>K12</f>
        <v>20740</v>
      </c>
      <c r="L93" s="217" t="s">
        <v>324</v>
      </c>
      <c r="M93" s="209"/>
      <c r="N93" s="209"/>
      <c r="O93" s="209"/>
      <c r="P93" s="208" t="s">
        <v>78</v>
      </c>
      <c r="R93" s="123"/>
      <c r="S93" s="123"/>
      <c r="V93" s="131"/>
      <c r="W93" s="130"/>
      <c r="X93" s="129"/>
      <c r="Y93" s="128"/>
      <c r="Z93" s="127"/>
      <c r="AA93" s="126"/>
    </row>
    <row r="94" spans="1:27" ht="15.75" hidden="1" customHeight="1">
      <c r="A94" s="211" t="s">
        <v>324</v>
      </c>
      <c r="B94" s="218">
        <f>D57</f>
        <v>0</v>
      </c>
      <c r="C94" s="121"/>
      <c r="D94" s="121"/>
      <c r="E94" s="121"/>
      <c r="F94" s="121"/>
      <c r="G94" s="121"/>
      <c r="H94" s="121"/>
      <c r="I94" s="209"/>
      <c r="J94" s="209"/>
      <c r="K94" s="211" t="s">
        <v>324</v>
      </c>
      <c r="L94" s="215">
        <f>N57</f>
        <v>0</v>
      </c>
      <c r="M94" s="209"/>
      <c r="N94" s="209"/>
      <c r="O94" s="209"/>
      <c r="P94" s="208" t="s">
        <v>3</v>
      </c>
      <c r="R94" s="123"/>
      <c r="S94" s="123"/>
      <c r="V94" s="131"/>
      <c r="W94" s="130"/>
      <c r="X94" s="129"/>
      <c r="Y94" s="128"/>
      <c r="Z94" s="127"/>
      <c r="AA94" s="126"/>
    </row>
    <row r="95" spans="1:27" ht="15.75" hidden="1" customHeight="1">
      <c r="A95" s="210">
        <f>A17</f>
        <v>932</v>
      </c>
      <c r="B95" s="214" t="s">
        <v>324</v>
      </c>
      <c r="I95" s="209"/>
      <c r="J95" s="209"/>
      <c r="K95" s="210">
        <f>K17</f>
        <v>20738</v>
      </c>
      <c r="L95" s="214" t="s">
        <v>324</v>
      </c>
      <c r="M95" s="209"/>
      <c r="N95" s="209"/>
      <c r="O95" s="209"/>
      <c r="P95" s="208" t="s">
        <v>86</v>
      </c>
      <c r="R95" s="123"/>
      <c r="S95" s="190"/>
      <c r="V95" s="131"/>
      <c r="W95" s="130"/>
      <c r="X95" s="129"/>
      <c r="Y95" s="128"/>
      <c r="Z95" s="127"/>
      <c r="AA95" s="126"/>
    </row>
    <row r="96" spans="1:27" ht="15.75" hidden="1" customHeight="1">
      <c r="A96" s="211" t="s">
        <v>324</v>
      </c>
      <c r="B96" s="213">
        <f>I57</f>
        <v>0</v>
      </c>
      <c r="I96" s="209"/>
      <c r="J96" s="209"/>
      <c r="K96" s="211" t="s">
        <v>324</v>
      </c>
      <c r="L96" s="212">
        <f>S57</f>
        <v>0</v>
      </c>
      <c r="M96" s="209"/>
      <c r="N96" s="209"/>
      <c r="O96" s="209"/>
      <c r="P96" s="208" t="s">
        <v>82</v>
      </c>
      <c r="R96" s="123"/>
      <c r="S96" s="190"/>
      <c r="V96" s="131"/>
      <c r="W96" s="130"/>
      <c r="X96" s="129"/>
      <c r="Y96" s="128"/>
      <c r="Z96" s="127"/>
      <c r="AA96" s="126"/>
    </row>
    <row r="97" spans="1:27" ht="15.75" hidden="1" customHeight="1">
      <c r="A97" s="210">
        <f>A22</f>
        <v>23581</v>
      </c>
      <c r="B97" s="217" t="s">
        <v>324</v>
      </c>
      <c r="I97" s="209"/>
      <c r="J97" s="209"/>
      <c r="K97" s="210">
        <f>K22</f>
        <v>20739</v>
      </c>
      <c r="L97" s="217" t="s">
        <v>324</v>
      </c>
      <c r="M97" s="209"/>
      <c r="N97" s="209"/>
      <c r="O97" s="209"/>
      <c r="P97" s="208" t="s">
        <v>111</v>
      </c>
      <c r="R97" s="123"/>
      <c r="V97" s="189"/>
      <c r="W97" s="130"/>
      <c r="X97" s="129"/>
      <c r="Y97" s="127"/>
      <c r="Z97" s="189"/>
    </row>
    <row r="98" spans="1:27" ht="15.75" hidden="1" customHeight="1">
      <c r="A98" s="211" t="s">
        <v>324</v>
      </c>
      <c r="B98" s="216">
        <f>D58</f>
        <v>0</v>
      </c>
      <c r="I98" s="209"/>
      <c r="J98" s="209"/>
      <c r="K98" s="211" t="s">
        <v>324</v>
      </c>
      <c r="L98" s="215">
        <f>N58</f>
        <v>0</v>
      </c>
      <c r="M98" s="209"/>
      <c r="N98" s="209"/>
      <c r="O98" s="209"/>
      <c r="P98" s="208" t="s">
        <v>94</v>
      </c>
      <c r="R98" s="123"/>
      <c r="V98" s="189"/>
      <c r="W98" s="130"/>
      <c r="X98" s="129"/>
      <c r="Y98" s="127"/>
      <c r="Z98" s="189"/>
    </row>
    <row r="99" spans="1:27" ht="15.75" hidden="1" customHeight="1">
      <c r="A99" s="210">
        <f>A27</f>
        <v>25584</v>
      </c>
      <c r="B99" s="214" t="s">
        <v>324</v>
      </c>
      <c r="I99" s="209"/>
      <c r="J99" s="209"/>
      <c r="K99" s="210">
        <f>K27</f>
        <v>25350</v>
      </c>
      <c r="L99" s="214" t="s">
        <v>324</v>
      </c>
      <c r="M99" s="209"/>
      <c r="N99" s="209"/>
      <c r="O99" s="209"/>
      <c r="P99" s="208" t="s">
        <v>91</v>
      </c>
      <c r="R99" s="123"/>
      <c r="V99" s="189"/>
      <c r="W99" s="130"/>
      <c r="X99" s="129"/>
      <c r="Y99" s="127"/>
      <c r="Z99" s="189"/>
    </row>
    <row r="100" spans="1:27" ht="15.75" hidden="1" customHeight="1">
      <c r="A100" s="211" t="s">
        <v>324</v>
      </c>
      <c r="B100" s="213">
        <f>I58</f>
        <v>0</v>
      </c>
      <c r="I100" s="209"/>
      <c r="J100" s="209"/>
      <c r="K100" s="211" t="s">
        <v>324</v>
      </c>
      <c r="L100" s="212">
        <f>S58</f>
        <v>0</v>
      </c>
      <c r="M100" s="209"/>
      <c r="N100" s="209"/>
      <c r="O100" s="209"/>
      <c r="P100" s="208" t="s">
        <v>104</v>
      </c>
      <c r="R100" s="123"/>
      <c r="V100" s="189"/>
      <c r="W100" s="130"/>
      <c r="X100" s="129"/>
      <c r="Y100" s="127"/>
      <c r="Z100" s="189"/>
    </row>
    <row r="101" spans="1:27" ht="15.75" hidden="1" customHeight="1">
      <c r="A101" s="210">
        <f>A32</f>
        <v>24644</v>
      </c>
      <c r="I101" s="209"/>
      <c r="J101" s="209"/>
      <c r="K101" s="210">
        <f>K32</f>
        <v>25724</v>
      </c>
      <c r="L101" s="209"/>
      <c r="M101" s="209"/>
      <c r="N101" s="209"/>
      <c r="O101" s="209"/>
      <c r="P101" s="208" t="s">
        <v>114</v>
      </c>
      <c r="R101" s="123"/>
      <c r="V101" s="189"/>
      <c r="W101" s="130"/>
      <c r="X101" s="129"/>
      <c r="Y101" s="127"/>
      <c r="Z101" s="189"/>
    </row>
    <row r="102" spans="1:27" ht="15.75" hidden="1" customHeight="1">
      <c r="A102" s="211" t="s">
        <v>324</v>
      </c>
      <c r="I102" s="209"/>
      <c r="J102" s="209"/>
      <c r="K102" s="211" t="s">
        <v>324</v>
      </c>
      <c r="L102" s="209"/>
      <c r="M102" s="209"/>
      <c r="N102" s="209"/>
      <c r="O102" s="209"/>
      <c r="P102" s="208" t="s">
        <v>107</v>
      </c>
      <c r="R102" s="123"/>
      <c r="V102" s="189"/>
      <c r="W102" s="130"/>
      <c r="X102" s="129"/>
      <c r="Y102" s="127"/>
      <c r="Z102" s="189"/>
    </row>
    <row r="103" spans="1:27" ht="15.75" hidden="1" customHeight="1">
      <c r="A103" s="210">
        <f>A37</f>
        <v>23351</v>
      </c>
      <c r="I103" s="209"/>
      <c r="J103" s="209"/>
      <c r="K103" s="210">
        <f>K37</f>
        <v>17966</v>
      </c>
      <c r="L103" s="209"/>
      <c r="M103" s="209"/>
      <c r="N103" s="149"/>
      <c r="O103" s="121"/>
      <c r="P103" s="208" t="s">
        <v>99</v>
      </c>
      <c r="R103" s="123"/>
      <c r="V103" s="189"/>
      <c r="W103" s="130"/>
      <c r="X103" s="129"/>
      <c r="Y103" s="127"/>
      <c r="Z103" s="189"/>
    </row>
    <row r="104" spans="1:27" ht="14.25" hidden="1" customHeight="1">
      <c r="A104" s="204"/>
      <c r="B104" s="207" t="e">
        <f>DGET('11.meD-prgB'!$A$106:$L$262,"celé",B93:C94)</f>
        <v>#NUM!</v>
      </c>
      <c r="C104" s="206"/>
      <c r="I104" s="203"/>
      <c r="J104" s="203"/>
      <c r="K104" s="203"/>
      <c r="L104" s="203"/>
      <c r="M104" s="149"/>
      <c r="N104" s="149"/>
      <c r="O104" s="121"/>
      <c r="P104" s="205"/>
      <c r="R104" s="123"/>
      <c r="V104" s="189"/>
      <c r="W104" s="130"/>
      <c r="X104" s="129"/>
      <c r="Y104" s="127"/>
      <c r="Z104" s="189"/>
    </row>
    <row r="105" spans="1:27" ht="14.25" hidden="1" customHeight="1">
      <c r="A105" s="204"/>
      <c r="I105" s="203"/>
      <c r="J105" s="203"/>
      <c r="K105" s="203"/>
      <c r="L105" s="203"/>
      <c r="M105" s="149"/>
      <c r="N105" s="121"/>
      <c r="O105" s="121"/>
      <c r="P105" s="202"/>
      <c r="R105" s="123"/>
      <c r="V105" s="189"/>
      <c r="W105" s="130"/>
      <c r="X105" s="129"/>
      <c r="Y105" s="127"/>
      <c r="Z105" s="189"/>
    </row>
    <row r="106" spans="1:27" ht="14.25" hidden="1" customHeight="1" thickBot="1">
      <c r="A106" s="201" t="s">
        <v>324</v>
      </c>
      <c r="B106" s="200" t="s">
        <v>323</v>
      </c>
      <c r="C106" s="200"/>
      <c r="D106" s="199" t="s">
        <v>322</v>
      </c>
      <c r="E106" s="199"/>
      <c r="F106" s="198"/>
      <c r="G106" s="197" t="s">
        <v>321</v>
      </c>
      <c r="H106" s="197"/>
      <c r="I106" s="197"/>
      <c r="J106" s="197"/>
      <c r="K106" s="158"/>
      <c r="L106" s="158"/>
      <c r="M106" s="121"/>
      <c r="N106" s="121"/>
      <c r="O106" s="121"/>
      <c r="P106" s="121"/>
      <c r="R106" s="123"/>
      <c r="S106" s="123"/>
      <c r="T106" s="189"/>
      <c r="U106" s="130"/>
      <c r="V106" s="129"/>
      <c r="W106" s="127"/>
      <c r="X106" s="189"/>
      <c r="Z106" s="121"/>
      <c r="AA106" s="121"/>
    </row>
    <row r="107" spans="1:27" ht="14.25" hidden="1" customHeight="1">
      <c r="A107" s="171">
        <v>22956</v>
      </c>
      <c r="B107" s="196" t="s">
        <v>320</v>
      </c>
      <c r="C107" s="195"/>
      <c r="D107" s="194" t="s">
        <v>319</v>
      </c>
      <c r="E107" s="193"/>
      <c r="F107" s="166"/>
      <c r="G107" s="165" t="str">
        <f>CONCATENATE(B107," ",D107)</f>
        <v>ČECH Lubomír</v>
      </c>
      <c r="H107" s="165"/>
      <c r="I107" s="165"/>
      <c r="J107" s="165"/>
      <c r="K107" s="164" t="s">
        <v>318</v>
      </c>
      <c r="L107" s="149" t="s">
        <v>122</v>
      </c>
      <c r="M107" s="121"/>
      <c r="N107" s="121"/>
      <c r="O107" s="121"/>
      <c r="P107" s="121"/>
      <c r="R107" s="123"/>
      <c r="S107" s="123"/>
      <c r="T107" s="189"/>
      <c r="U107" s="130"/>
      <c r="V107" s="129"/>
      <c r="W107" s="127"/>
      <c r="X107" s="189"/>
      <c r="Z107" s="121"/>
      <c r="AA107" s="121"/>
    </row>
    <row r="108" spans="1:27" ht="14.25" hidden="1" customHeight="1">
      <c r="A108" s="171">
        <v>10207</v>
      </c>
      <c r="B108" s="170" t="s">
        <v>317</v>
      </c>
      <c r="C108" s="169"/>
      <c r="D108" s="168" t="s">
        <v>316</v>
      </c>
      <c r="E108" s="167"/>
      <c r="F108" s="166"/>
      <c r="G108" s="165" t="str">
        <f>CONCATENATE(B108," ",D108)</f>
        <v>HABADA Jindřich</v>
      </c>
      <c r="H108" s="165"/>
      <c r="I108" s="165"/>
      <c r="J108" s="165"/>
      <c r="K108" s="164" t="s">
        <v>139</v>
      </c>
      <c r="L108" s="191" t="str">
        <f>IF(B3=B268,E268,IF(B3=B269,E269,IF(B3=B270,E270,IF(B3=B271,E271,IF(B3=B272,E272,IF(B3=B273,E273,IF(B3=B274,E274,IF(B3=B275,E275))))))))</f>
        <v>Chrdle Jiří</v>
      </c>
      <c r="M108" s="192"/>
      <c r="N108" s="192"/>
      <c r="O108" s="121"/>
      <c r="P108" s="121"/>
      <c r="R108" s="123"/>
      <c r="S108" s="123"/>
      <c r="T108" s="189"/>
      <c r="U108" s="130"/>
      <c r="V108" s="129"/>
      <c r="W108" s="127"/>
      <c r="X108" s="189"/>
      <c r="Z108" s="121"/>
      <c r="AA108" s="121"/>
    </row>
    <row r="109" spans="1:27" ht="14.25" hidden="1" customHeight="1">
      <c r="A109" s="171">
        <v>4389</v>
      </c>
      <c r="B109" s="170" t="s">
        <v>308</v>
      </c>
      <c r="C109" s="169"/>
      <c r="D109" s="168" t="s">
        <v>315</v>
      </c>
      <c r="E109" s="167"/>
      <c r="F109" s="166"/>
      <c r="G109" s="165" t="str">
        <f>CONCATENATE(B109," ",D109)</f>
        <v>HNÁTEK Karel st.</v>
      </c>
      <c r="H109" s="165"/>
      <c r="I109" s="165"/>
      <c r="J109" s="165"/>
      <c r="K109" s="164" t="s">
        <v>138</v>
      </c>
      <c r="L109" s="191">
        <f>IF(B3=B276,E276,IF(B3=B277,E277,IF(B3=B278,E278,IF(B3=B279,E279,IF(B3=B280,E280,IF(B3=B281,E281,))))))</f>
        <v>0</v>
      </c>
      <c r="M109" s="192"/>
      <c r="N109" s="192"/>
      <c r="O109" s="121"/>
      <c r="P109" s="121"/>
      <c r="R109" s="123"/>
      <c r="S109" s="123"/>
      <c r="T109" s="189"/>
      <c r="U109" s="130"/>
      <c r="V109" s="129"/>
      <c r="W109" s="127"/>
      <c r="X109" s="189"/>
      <c r="Z109" s="121"/>
      <c r="AA109" s="121"/>
    </row>
    <row r="110" spans="1:27" ht="14.25" hidden="1" customHeight="1">
      <c r="A110" s="171">
        <v>22958</v>
      </c>
      <c r="B110" s="170" t="s">
        <v>314</v>
      </c>
      <c r="C110" s="169"/>
      <c r="D110" s="168" t="s">
        <v>31</v>
      </c>
      <c r="E110" s="167"/>
      <c r="F110" s="166"/>
      <c r="G110" s="165" t="str">
        <f>CONCATENATE(B110," ",D110)</f>
        <v>ŠTOČEK Jiří</v>
      </c>
      <c r="H110" s="165"/>
      <c r="I110" s="165"/>
      <c r="J110" s="165"/>
      <c r="K110" s="164" t="s">
        <v>137</v>
      </c>
      <c r="L110" s="149"/>
      <c r="M110" s="121"/>
      <c r="N110" s="121"/>
      <c r="O110" s="121"/>
      <c r="P110" s="121"/>
      <c r="R110" s="123"/>
      <c r="S110" s="123"/>
      <c r="T110" s="189"/>
      <c r="U110" s="130"/>
      <c r="V110" s="129"/>
      <c r="W110" s="127"/>
      <c r="X110" s="189"/>
      <c r="Z110" s="121"/>
      <c r="AA110" s="121"/>
    </row>
    <row r="111" spans="1:27" ht="14.25" hidden="1" customHeight="1">
      <c r="A111" s="171">
        <v>13361</v>
      </c>
      <c r="B111" s="170" t="s">
        <v>313</v>
      </c>
      <c r="C111" s="169"/>
      <c r="D111" s="168" t="s">
        <v>149</v>
      </c>
      <c r="E111" s="167"/>
      <c r="F111" s="166"/>
      <c r="G111" s="165" t="str">
        <f>CONCATENATE(B111," ",D111)</f>
        <v>ŠTOCHL Martin</v>
      </c>
      <c r="H111" s="165"/>
      <c r="I111" s="165"/>
      <c r="J111" s="165"/>
      <c r="K111" s="164" t="s">
        <v>136</v>
      </c>
      <c r="L111" s="149" t="s">
        <v>312</v>
      </c>
      <c r="M111" s="121"/>
      <c r="N111" s="121"/>
      <c r="O111" s="121"/>
      <c r="P111" s="121"/>
      <c r="R111" s="123"/>
      <c r="S111" s="123"/>
      <c r="T111" s="189"/>
      <c r="U111" s="130"/>
      <c r="V111" s="129"/>
      <c r="W111" s="127"/>
      <c r="X111" s="189"/>
      <c r="Z111" s="121"/>
      <c r="AA111" s="121"/>
    </row>
    <row r="112" spans="1:27" ht="14.25" hidden="1" customHeight="1">
      <c r="A112" s="171">
        <v>836</v>
      </c>
      <c r="B112" s="170" t="s">
        <v>302</v>
      </c>
      <c r="C112" s="169"/>
      <c r="D112" s="168" t="s">
        <v>311</v>
      </c>
      <c r="E112" s="167"/>
      <c r="F112" s="166"/>
      <c r="G112" s="165" t="str">
        <f>CONCATENATE(B112," ",D112)</f>
        <v>ŠVARC Antonín</v>
      </c>
      <c r="H112" s="165"/>
      <c r="I112" s="165"/>
      <c r="J112" s="165"/>
      <c r="K112" s="164" t="s">
        <v>135</v>
      </c>
      <c r="L112" s="191" t="str">
        <f>IF(L3=B268,E268,IF(L3=B269,E269,IF(L3=B270,E270,IF(L3=B271,E271,IF(L3=B272,E272,IF(L3=B273,E273,IF(L3=B274,E274,IF(L3=B275,E275,))))))))</f>
        <v>Kšír Petr</v>
      </c>
      <c r="M112" s="121"/>
      <c r="N112" s="121"/>
      <c r="O112" s="121"/>
      <c r="P112" s="121"/>
      <c r="R112" s="123"/>
      <c r="S112" s="123"/>
      <c r="T112" s="189"/>
      <c r="U112" s="130"/>
      <c r="V112" s="129"/>
      <c r="W112" s="127"/>
      <c r="X112" s="189"/>
      <c r="Z112" s="121"/>
      <c r="AA112" s="121"/>
    </row>
    <row r="113" spans="1:27" ht="14.25" hidden="1" customHeight="1">
      <c r="A113" s="171">
        <v>751</v>
      </c>
      <c r="B113" s="170" t="s">
        <v>310</v>
      </c>
      <c r="C113" s="169"/>
      <c r="D113" s="168" t="s">
        <v>175</v>
      </c>
      <c r="E113" s="167"/>
      <c r="F113" s="166"/>
      <c r="G113" s="165" t="str">
        <f>CONCATENATE(B113," ",D113)</f>
        <v>TOMEŠ Miroslav</v>
      </c>
      <c r="H113" s="165"/>
      <c r="I113" s="165"/>
      <c r="J113" s="165"/>
      <c r="K113" s="164" t="s">
        <v>134</v>
      </c>
      <c r="L113" s="191">
        <f>IF(L3=B276,E276,IF(L3=B277,E277,IF(L3=B278,E278,IF(L3=B279,E279,IF(L3=B280,E280,IF(L3=B281,E281,))))))</f>
        <v>0</v>
      </c>
      <c r="M113" s="121"/>
      <c r="N113" s="121"/>
      <c r="O113" s="121"/>
      <c r="P113" s="121"/>
      <c r="R113" s="123"/>
      <c r="S113" s="123"/>
      <c r="T113" s="189"/>
      <c r="U113" s="130"/>
      <c r="V113" s="129"/>
      <c r="W113" s="127"/>
      <c r="X113" s="189"/>
      <c r="Z113" s="121"/>
      <c r="AA113" s="121"/>
    </row>
    <row r="114" spans="1:27" ht="14.25" hidden="1" customHeight="1">
      <c r="A114" s="171">
        <v>15292</v>
      </c>
      <c r="B114" s="170" t="s">
        <v>309</v>
      </c>
      <c r="C114" s="169"/>
      <c r="D114" s="168" t="s">
        <v>221</v>
      </c>
      <c r="E114" s="167"/>
      <c r="F114" s="166"/>
      <c r="G114" s="165" t="str">
        <f>CONCATENATE(B114," ",D114)</f>
        <v>PLÁŠIL Bohumil</v>
      </c>
      <c r="H114" s="165"/>
      <c r="I114" s="165"/>
      <c r="J114" s="165"/>
      <c r="K114" s="164" t="s">
        <v>133</v>
      </c>
      <c r="L114" s="149"/>
      <c r="M114" s="121"/>
      <c r="N114" s="121"/>
      <c r="O114" s="121"/>
      <c r="P114" s="121"/>
      <c r="R114" s="123"/>
      <c r="S114" s="123"/>
      <c r="T114" s="189"/>
      <c r="U114" s="130"/>
      <c r="V114" s="129"/>
      <c r="W114" s="127"/>
      <c r="X114" s="189"/>
      <c r="Z114" s="121"/>
      <c r="AA114" s="121"/>
    </row>
    <row r="115" spans="1:27" ht="14.25" hidden="1" customHeight="1">
      <c r="A115" s="171"/>
      <c r="B115" s="186"/>
      <c r="C115" s="185"/>
      <c r="D115" s="168"/>
      <c r="E115" s="167"/>
      <c r="F115" s="166"/>
      <c r="G115" s="165" t="str">
        <f>CONCATENATE(B115," ",D115)</f>
        <v xml:space="preserve"> </v>
      </c>
      <c r="H115" s="165"/>
      <c r="I115" s="165"/>
      <c r="J115" s="165"/>
      <c r="K115" s="164" t="s">
        <v>132</v>
      </c>
      <c r="L115" s="149"/>
      <c r="M115" s="121"/>
      <c r="N115" s="121"/>
      <c r="O115" s="121"/>
      <c r="P115" s="121"/>
      <c r="R115" s="123"/>
      <c r="S115" s="123"/>
      <c r="T115" s="189"/>
      <c r="U115" s="130"/>
      <c r="V115" s="129"/>
      <c r="W115" s="127"/>
      <c r="X115" s="189"/>
      <c r="Z115" s="121"/>
      <c r="AA115" s="121"/>
    </row>
    <row r="116" spans="1:27" ht="14.25" hidden="1" customHeight="1">
      <c r="A116" s="171"/>
      <c r="B116" s="186"/>
      <c r="C116" s="185"/>
      <c r="D116" s="168"/>
      <c r="E116" s="167"/>
      <c r="F116" s="166"/>
      <c r="G116" s="165" t="str">
        <f>CONCATENATE(B116," ",D116)</f>
        <v xml:space="preserve"> </v>
      </c>
      <c r="H116" s="165"/>
      <c r="I116" s="165"/>
      <c r="J116" s="165"/>
      <c r="K116" s="164" t="s">
        <v>131</v>
      </c>
      <c r="L116" s="149"/>
      <c r="M116" s="121"/>
      <c r="N116" s="121"/>
      <c r="O116" s="121"/>
      <c r="P116" s="121"/>
      <c r="R116" s="123"/>
      <c r="S116" s="123"/>
      <c r="T116" s="189"/>
      <c r="U116" s="130"/>
      <c r="V116" s="129"/>
      <c r="W116" s="127"/>
      <c r="X116" s="189"/>
      <c r="Z116" s="121"/>
      <c r="AA116" s="121"/>
    </row>
    <row r="117" spans="1:27" ht="14.25" hidden="1" customHeight="1">
      <c r="A117" s="163">
        <v>10073</v>
      </c>
      <c r="B117" s="162" t="s">
        <v>308</v>
      </c>
      <c r="C117" s="161"/>
      <c r="D117" s="160" t="s">
        <v>307</v>
      </c>
      <c r="E117" s="159"/>
      <c r="F117" s="125"/>
      <c r="G117" s="158" t="str">
        <f>CONCATENATE(B117," ",D117)</f>
        <v>HNÁTEK Karel ml.</v>
      </c>
      <c r="H117" s="158"/>
      <c r="I117" s="158"/>
      <c r="J117" s="158"/>
      <c r="K117" s="149" t="s">
        <v>306</v>
      </c>
      <c r="L117" s="149"/>
      <c r="M117" s="121"/>
      <c r="N117" s="121"/>
      <c r="O117" s="121"/>
      <c r="P117" s="121"/>
      <c r="R117" s="190"/>
      <c r="S117" s="123"/>
      <c r="T117" s="189"/>
      <c r="U117" s="130"/>
      <c r="V117" s="129"/>
      <c r="W117" s="127"/>
      <c r="X117" s="189"/>
      <c r="Z117" s="121"/>
      <c r="AA117" s="121"/>
    </row>
    <row r="118" spans="1:27" ht="14.25" hidden="1" customHeight="1">
      <c r="A118" s="163">
        <v>782</v>
      </c>
      <c r="B118" s="162" t="s">
        <v>305</v>
      </c>
      <c r="C118" s="161"/>
      <c r="D118" s="160" t="s">
        <v>175</v>
      </c>
      <c r="E118" s="159"/>
      <c r="F118" s="125"/>
      <c r="G118" s="158" t="str">
        <f>CONCATENATE(B118," ",D118)</f>
        <v>MÁLEK Miroslav</v>
      </c>
      <c r="H118" s="158"/>
      <c r="I118" s="158"/>
      <c r="J118" s="158"/>
      <c r="K118" s="149" t="s">
        <v>139</v>
      </c>
      <c r="L118" s="149"/>
      <c r="M118" s="121"/>
      <c r="N118" s="121"/>
      <c r="O118" s="121"/>
      <c r="P118" s="121"/>
      <c r="R118" s="190"/>
      <c r="S118" s="123"/>
      <c r="T118" s="189"/>
      <c r="U118" s="189"/>
      <c r="V118" s="189"/>
      <c r="W118" s="189"/>
      <c r="X118" s="189"/>
      <c r="Z118" s="121"/>
      <c r="AA118" s="121"/>
    </row>
    <row r="119" spans="1:27" ht="14.25" hidden="1" customHeight="1">
      <c r="A119" s="163">
        <v>14500</v>
      </c>
      <c r="B119" s="162" t="s">
        <v>304</v>
      </c>
      <c r="C119" s="161"/>
      <c r="D119" s="160" t="s">
        <v>28</v>
      </c>
      <c r="E119" s="159"/>
      <c r="F119" s="125"/>
      <c r="G119" s="158" t="str">
        <f>CONCATENATE(B119," ",D119)</f>
        <v>MICHÁLEK Jaroslav</v>
      </c>
      <c r="H119" s="158"/>
      <c r="I119" s="158"/>
      <c r="J119" s="158"/>
      <c r="K119" s="149" t="s">
        <v>138</v>
      </c>
      <c r="L119" s="149"/>
      <c r="M119" s="121"/>
      <c r="N119" s="121"/>
      <c r="O119" s="121"/>
      <c r="P119" s="121"/>
      <c r="S119" s="123"/>
      <c r="T119" s="122"/>
      <c r="U119" s="122"/>
      <c r="Z119" s="121"/>
      <c r="AA119" s="121"/>
    </row>
    <row r="120" spans="1:27" ht="14.25" hidden="1" customHeight="1">
      <c r="A120" s="163">
        <v>11242</v>
      </c>
      <c r="B120" s="162" t="s">
        <v>303</v>
      </c>
      <c r="C120" s="161"/>
      <c r="D120" s="160" t="s">
        <v>145</v>
      </c>
      <c r="E120" s="159"/>
      <c r="F120" s="125"/>
      <c r="G120" s="158" t="str">
        <f>CONCATENATE(B120," ",D120)</f>
        <v>STOKLASA Petr</v>
      </c>
      <c r="H120" s="158"/>
      <c r="I120" s="158"/>
      <c r="J120" s="158"/>
      <c r="K120" s="149" t="s">
        <v>137</v>
      </c>
      <c r="L120" s="149"/>
      <c r="M120" s="121"/>
      <c r="N120" s="121"/>
      <c r="O120" s="121"/>
      <c r="P120" s="121"/>
      <c r="S120" s="123"/>
      <c r="T120" s="122"/>
      <c r="U120" s="122"/>
      <c r="Z120" s="121"/>
      <c r="AA120" s="121"/>
    </row>
    <row r="121" spans="1:27" ht="14.25" hidden="1" customHeight="1">
      <c r="A121" s="163">
        <v>14519</v>
      </c>
      <c r="B121" s="162" t="s">
        <v>302</v>
      </c>
      <c r="C121" s="161"/>
      <c r="D121" s="160" t="s">
        <v>27</v>
      </c>
      <c r="E121" s="159"/>
      <c r="F121" s="125"/>
      <c r="G121" s="158" t="str">
        <f>CONCATENATE(B121," ",D121)</f>
        <v>ŠVARC Milan</v>
      </c>
      <c r="H121" s="158"/>
      <c r="I121" s="158"/>
      <c r="J121" s="158"/>
      <c r="K121" s="149" t="s">
        <v>136</v>
      </c>
      <c r="L121" s="149"/>
      <c r="M121" s="121"/>
      <c r="N121" s="121"/>
      <c r="O121" s="121"/>
      <c r="P121" s="121"/>
      <c r="S121" s="123"/>
      <c r="T121" s="122"/>
      <c r="U121" s="122"/>
      <c r="Z121" s="121"/>
      <c r="AA121" s="121"/>
    </row>
    <row r="122" spans="1:27" ht="14.25" hidden="1" customHeight="1">
      <c r="A122" s="163">
        <v>14518</v>
      </c>
      <c r="B122" s="162" t="s">
        <v>301</v>
      </c>
      <c r="C122" s="161"/>
      <c r="D122" s="160" t="s">
        <v>300</v>
      </c>
      <c r="E122" s="159"/>
      <c r="F122" s="125"/>
      <c r="G122" s="158" t="str">
        <f>CONCATENATE(B122," ",D122)</f>
        <v>ŠVARCOVÁ  Petra</v>
      </c>
      <c r="H122" s="158"/>
      <c r="I122" s="158"/>
      <c r="J122" s="158"/>
      <c r="K122" s="149" t="s">
        <v>135</v>
      </c>
      <c r="L122" s="149"/>
      <c r="M122" s="121"/>
      <c r="N122" s="121"/>
      <c r="O122" s="121"/>
      <c r="P122" s="121"/>
      <c r="S122" s="123"/>
      <c r="T122" s="122"/>
      <c r="U122" s="122"/>
      <c r="Z122" s="121"/>
      <c r="AA122" s="121"/>
    </row>
    <row r="123" spans="1:27" ht="14.25" hidden="1" customHeight="1">
      <c r="A123" s="163">
        <v>14372</v>
      </c>
      <c r="B123" s="162" t="s">
        <v>299</v>
      </c>
      <c r="C123" s="161"/>
      <c r="D123" s="177" t="s">
        <v>31</v>
      </c>
      <c r="E123" s="159"/>
      <c r="F123" s="125"/>
      <c r="G123" s="158" t="str">
        <f>CONCATENATE(B123," ",D123)</f>
        <v>SVOZÍLEK Jiří</v>
      </c>
      <c r="H123" s="158"/>
      <c r="I123" s="158"/>
      <c r="J123" s="158"/>
      <c r="K123" s="149" t="s">
        <v>134</v>
      </c>
      <c r="L123" s="149"/>
      <c r="M123" s="121"/>
      <c r="N123" s="121"/>
      <c r="O123" s="121"/>
      <c r="P123" s="121"/>
      <c r="S123" s="123"/>
      <c r="T123" s="122"/>
      <c r="U123" s="122"/>
      <c r="Z123" s="121"/>
      <c r="AA123" s="121"/>
    </row>
    <row r="124" spans="1:27" ht="14.25" hidden="1" customHeight="1">
      <c r="A124" s="163"/>
      <c r="B124" s="188"/>
      <c r="C124" s="187"/>
      <c r="D124" s="160"/>
      <c r="E124" s="159"/>
      <c r="F124" s="125"/>
      <c r="G124" s="158" t="str">
        <f>CONCATENATE(B124," ",D124)</f>
        <v xml:space="preserve"> </v>
      </c>
      <c r="H124" s="158"/>
      <c r="I124" s="158"/>
      <c r="J124" s="158"/>
      <c r="K124" s="149" t="s">
        <v>133</v>
      </c>
      <c r="L124" s="149"/>
      <c r="M124" s="121"/>
      <c r="N124" s="121"/>
      <c r="O124" s="121"/>
      <c r="P124" s="121"/>
      <c r="S124" s="123"/>
      <c r="T124" s="122"/>
      <c r="U124" s="122"/>
      <c r="Z124" s="121"/>
      <c r="AA124" s="121"/>
    </row>
    <row r="125" spans="1:27" ht="14.25" hidden="1" customHeight="1">
      <c r="A125" s="163"/>
      <c r="B125" s="188"/>
      <c r="C125" s="187"/>
      <c r="D125" s="160"/>
      <c r="E125" s="159"/>
      <c r="F125" s="125"/>
      <c r="G125" s="158" t="str">
        <f>CONCATENATE(B125," ",D125)</f>
        <v xml:space="preserve"> </v>
      </c>
      <c r="H125" s="158"/>
      <c r="I125" s="158"/>
      <c r="J125" s="158"/>
      <c r="K125" s="149" t="s">
        <v>132</v>
      </c>
      <c r="L125" s="149"/>
      <c r="M125" s="121"/>
      <c r="N125" s="121"/>
      <c r="O125" s="121"/>
      <c r="P125" s="121"/>
      <c r="S125" s="123"/>
      <c r="T125" s="122"/>
      <c r="U125" s="122"/>
      <c r="Z125" s="121"/>
      <c r="AA125" s="121"/>
    </row>
    <row r="126" spans="1:27" ht="14.25" hidden="1" customHeight="1">
      <c r="A126" s="163"/>
      <c r="B126" s="188"/>
      <c r="C126" s="187"/>
      <c r="D126" s="160"/>
      <c r="E126" s="159"/>
      <c r="F126" s="125"/>
      <c r="G126" s="158" t="str">
        <f>CONCATENATE(B126," ",D126)</f>
        <v xml:space="preserve"> </v>
      </c>
      <c r="H126" s="158"/>
      <c r="I126" s="158"/>
      <c r="J126" s="158"/>
      <c r="K126" s="149" t="s">
        <v>131</v>
      </c>
      <c r="L126" s="149"/>
      <c r="M126" s="121"/>
      <c r="O126" s="121"/>
      <c r="P126" s="121"/>
      <c r="S126" s="123"/>
      <c r="T126" s="122"/>
      <c r="U126" s="122"/>
      <c r="Z126" s="121"/>
      <c r="AA126" s="121"/>
    </row>
    <row r="127" spans="1:27" ht="14.25" hidden="1" customHeight="1">
      <c r="A127" s="171">
        <v>5883</v>
      </c>
      <c r="B127" s="170" t="s">
        <v>298</v>
      </c>
      <c r="C127" s="169"/>
      <c r="D127" s="168" t="s">
        <v>31</v>
      </c>
      <c r="E127" s="167"/>
      <c r="F127" s="166"/>
      <c r="G127" s="165" t="str">
        <f>CONCATENATE(B127," ",D127)</f>
        <v>CERNSTEIN Jiří</v>
      </c>
      <c r="H127" s="165"/>
      <c r="I127" s="165"/>
      <c r="J127" s="165"/>
      <c r="K127" s="164" t="s">
        <v>297</v>
      </c>
      <c r="L127" s="184"/>
      <c r="O127" s="121"/>
      <c r="P127" s="121"/>
      <c r="S127" s="123"/>
      <c r="T127" s="122"/>
      <c r="U127" s="122"/>
      <c r="Z127" s="121"/>
      <c r="AA127" s="121"/>
    </row>
    <row r="128" spans="1:27" ht="14.25" hidden="1" customHeight="1">
      <c r="A128" s="171">
        <v>5879</v>
      </c>
      <c r="B128" s="170" t="s">
        <v>296</v>
      </c>
      <c r="C128" s="169"/>
      <c r="D128" s="168" t="s">
        <v>24</v>
      </c>
      <c r="E128" s="167"/>
      <c r="F128" s="166"/>
      <c r="G128" s="165" t="str">
        <f>CONCATENATE(B128," ",D128)</f>
        <v>MAŠEK  Karel</v>
      </c>
      <c r="H128" s="165"/>
      <c r="I128" s="165"/>
      <c r="J128" s="165"/>
      <c r="K128" s="164" t="s">
        <v>139</v>
      </c>
      <c r="L128" s="184"/>
      <c r="O128" s="121"/>
      <c r="P128" s="121"/>
      <c r="S128" s="123"/>
      <c r="T128" s="122"/>
      <c r="U128" s="122"/>
      <c r="Z128" s="121"/>
      <c r="AA128" s="121"/>
    </row>
    <row r="129" spans="1:27" ht="14.25" hidden="1" customHeight="1">
      <c r="A129" s="171">
        <v>10844</v>
      </c>
      <c r="B129" s="170" t="s">
        <v>295</v>
      </c>
      <c r="C129" s="169"/>
      <c r="D129" s="168" t="s">
        <v>41</v>
      </c>
      <c r="E129" s="167"/>
      <c r="F129" s="166"/>
      <c r="G129" s="165" t="str">
        <f>CONCATENATE(B129," ",D129)</f>
        <v>MÍKA Zdeněk</v>
      </c>
      <c r="H129" s="165"/>
      <c r="I129" s="165"/>
      <c r="J129" s="165"/>
      <c r="K129" s="164" t="s">
        <v>138</v>
      </c>
      <c r="L129" s="184"/>
      <c r="O129" s="121"/>
      <c r="P129" s="121"/>
      <c r="S129" s="123"/>
      <c r="T129" s="122"/>
      <c r="U129" s="122"/>
      <c r="Z129" s="121"/>
      <c r="AA129" s="121"/>
    </row>
    <row r="130" spans="1:27" ht="14.25" hidden="1" customHeight="1">
      <c r="A130" s="171">
        <v>18966</v>
      </c>
      <c r="B130" s="170" t="s">
        <v>294</v>
      </c>
      <c r="C130" s="169"/>
      <c r="D130" s="168" t="s">
        <v>28</v>
      </c>
      <c r="E130" s="167"/>
      <c r="F130" s="166"/>
      <c r="G130" s="165" t="str">
        <f>CONCATENATE(B130," ",D130)</f>
        <v>NOVÁK Jaroslav</v>
      </c>
      <c r="H130" s="165"/>
      <c r="I130" s="165"/>
      <c r="J130" s="165"/>
      <c r="K130" s="164" t="s">
        <v>137</v>
      </c>
      <c r="L130" s="184"/>
      <c r="O130" s="121"/>
      <c r="P130" s="121"/>
      <c r="S130" s="123"/>
      <c r="T130" s="122"/>
      <c r="U130" s="122"/>
      <c r="Z130" s="121"/>
      <c r="AA130" s="121"/>
    </row>
    <row r="131" spans="1:27" ht="14.25" hidden="1" customHeight="1">
      <c r="A131" s="171">
        <v>9477</v>
      </c>
      <c r="B131" s="170" t="s">
        <v>293</v>
      </c>
      <c r="C131" s="169"/>
      <c r="D131" s="168" t="s">
        <v>179</v>
      </c>
      <c r="E131" s="167"/>
      <c r="F131" s="166"/>
      <c r="G131" s="165" t="str">
        <f>CONCATENATE(B131," ",D131)</f>
        <v>PETRÁČEK Jan</v>
      </c>
      <c r="H131" s="165"/>
      <c r="I131" s="165"/>
      <c r="J131" s="165"/>
      <c r="K131" s="164" t="s">
        <v>136</v>
      </c>
      <c r="L131" s="184"/>
      <c r="O131" s="121"/>
      <c r="P131" s="121"/>
      <c r="S131" s="123"/>
      <c r="T131" s="122"/>
      <c r="U131" s="122"/>
      <c r="Z131" s="121"/>
      <c r="AA131" s="121"/>
    </row>
    <row r="132" spans="1:27" ht="14.25" hidden="1" customHeight="1">
      <c r="A132" s="171">
        <v>5880</v>
      </c>
      <c r="B132" s="170" t="s">
        <v>292</v>
      </c>
      <c r="C132" s="169"/>
      <c r="D132" s="168" t="s">
        <v>31</v>
      </c>
      <c r="E132" s="167"/>
      <c r="F132" s="166"/>
      <c r="G132" s="165" t="str">
        <f>CONCATENATE(B132," ",D132)</f>
        <v>SVOBODA Jiří</v>
      </c>
      <c r="H132" s="165"/>
      <c r="I132" s="165"/>
      <c r="J132" s="165"/>
      <c r="K132" s="164" t="s">
        <v>135</v>
      </c>
      <c r="L132" s="184"/>
      <c r="O132" s="121"/>
      <c r="P132" s="121"/>
      <c r="S132" s="123"/>
      <c r="T132" s="122"/>
      <c r="U132" s="122"/>
      <c r="Z132" s="121"/>
      <c r="AA132" s="121"/>
    </row>
    <row r="133" spans="1:27" ht="14.25" hidden="1" customHeight="1">
      <c r="A133" s="171">
        <v>9626</v>
      </c>
      <c r="B133" s="170" t="s">
        <v>291</v>
      </c>
      <c r="C133" s="169"/>
      <c r="D133" s="168" t="s">
        <v>31</v>
      </c>
      <c r="E133" s="167"/>
      <c r="F133" s="166"/>
      <c r="G133" s="165" t="str">
        <f>CONCATENATE(B133," ",D133)</f>
        <v>TŘEŠŇÁK  Jiří</v>
      </c>
      <c r="H133" s="165"/>
      <c r="I133" s="165"/>
      <c r="J133" s="165"/>
      <c r="K133" s="164" t="s">
        <v>134</v>
      </c>
      <c r="L133" s="184"/>
      <c r="O133" s="121"/>
      <c r="P133" s="121"/>
      <c r="S133" s="123"/>
      <c r="T133" s="122"/>
      <c r="U133" s="122"/>
      <c r="Z133" s="121"/>
      <c r="AA133" s="121"/>
    </row>
    <row r="134" spans="1:27" ht="14.25" hidden="1" customHeight="1">
      <c r="A134" s="171">
        <v>5881</v>
      </c>
      <c r="B134" s="170" t="s">
        <v>290</v>
      </c>
      <c r="C134" s="169"/>
      <c r="D134" s="168" t="s">
        <v>218</v>
      </c>
      <c r="E134" s="167"/>
      <c r="F134" s="166"/>
      <c r="G134" s="165" t="str">
        <f>CONCATENATE(B134," ",D134)</f>
        <v>ŠRAJER Václav</v>
      </c>
      <c r="H134" s="165"/>
      <c r="I134" s="165"/>
      <c r="J134" s="165"/>
      <c r="K134" s="164" t="s">
        <v>133</v>
      </c>
      <c r="L134" s="184"/>
      <c r="O134" s="121"/>
      <c r="P134" s="121"/>
      <c r="S134" s="123"/>
      <c r="T134" s="122"/>
      <c r="U134" s="122"/>
      <c r="Z134" s="121"/>
      <c r="AA134" s="121"/>
    </row>
    <row r="135" spans="1:27" ht="14.25" hidden="1" customHeight="1">
      <c r="A135" s="171">
        <v>5169</v>
      </c>
      <c r="B135" s="170" t="s">
        <v>289</v>
      </c>
      <c r="C135" s="169"/>
      <c r="D135" s="168" t="s">
        <v>31</v>
      </c>
      <c r="E135" s="167"/>
      <c r="F135" s="166"/>
      <c r="G135" s="165" t="str">
        <f>CONCATENATE(B135," ",D135)</f>
        <v>NOVOTNÝ Jiří</v>
      </c>
      <c r="H135" s="165"/>
      <c r="I135" s="165"/>
      <c r="J135" s="165"/>
      <c r="K135" s="164" t="s">
        <v>132</v>
      </c>
      <c r="L135" s="184"/>
      <c r="O135" s="121"/>
      <c r="P135" s="121"/>
      <c r="S135" s="123"/>
      <c r="T135" s="122"/>
      <c r="U135" s="122"/>
      <c r="Z135" s="121"/>
      <c r="AA135" s="121"/>
    </row>
    <row r="136" spans="1:27" ht="14.25" hidden="1" customHeight="1">
      <c r="A136" s="171"/>
      <c r="B136" s="186"/>
      <c r="C136" s="185"/>
      <c r="D136" s="168"/>
      <c r="E136" s="167"/>
      <c r="F136" s="166"/>
      <c r="G136" s="165" t="str">
        <f>CONCATENATE(B136," ",D136)</f>
        <v xml:space="preserve"> </v>
      </c>
      <c r="H136" s="165"/>
      <c r="I136" s="165"/>
      <c r="J136" s="165"/>
      <c r="K136" s="164" t="s">
        <v>131</v>
      </c>
      <c r="L136" s="184"/>
      <c r="O136" s="121"/>
      <c r="P136" s="121"/>
      <c r="S136" s="123"/>
      <c r="T136" s="122"/>
      <c r="U136" s="122"/>
      <c r="Z136" s="121"/>
      <c r="AA136" s="121"/>
    </row>
    <row r="137" spans="1:27" ht="14.25" hidden="1" customHeight="1">
      <c r="A137" s="163">
        <v>20738</v>
      </c>
      <c r="B137" s="162" t="s">
        <v>288</v>
      </c>
      <c r="C137" s="161"/>
      <c r="D137" s="160" t="s">
        <v>145</v>
      </c>
      <c r="E137" s="159"/>
      <c r="F137" s="125"/>
      <c r="G137" s="158" t="str">
        <f>CONCATENATE(B137," ",D137)</f>
        <v>KŠÍR Petr</v>
      </c>
      <c r="H137" s="158"/>
      <c r="I137" s="158"/>
      <c r="J137" s="158"/>
      <c r="K137" s="149" t="s">
        <v>287</v>
      </c>
      <c r="L137" s="184"/>
      <c r="O137" s="121"/>
      <c r="P137" s="121"/>
      <c r="S137" s="123"/>
      <c r="T137" s="122"/>
      <c r="U137" s="122"/>
      <c r="Z137" s="121"/>
      <c r="AA137" s="121"/>
    </row>
    <row r="138" spans="1:27" ht="14.25" hidden="1" customHeight="1">
      <c r="A138" s="163">
        <v>20740</v>
      </c>
      <c r="B138" s="162" t="s">
        <v>286</v>
      </c>
      <c r="C138" s="161"/>
      <c r="D138" s="160" t="s">
        <v>149</v>
      </c>
      <c r="E138" s="159"/>
      <c r="F138" s="125"/>
      <c r="G138" s="158" t="str">
        <f>CONCATENATE(B138," ",D138)</f>
        <v>KOVÁŘ Martin</v>
      </c>
      <c r="H138" s="158"/>
      <c r="I138" s="158"/>
      <c r="J138" s="158"/>
      <c r="K138" s="149" t="s">
        <v>139</v>
      </c>
      <c r="L138" s="184"/>
      <c r="O138" s="121"/>
      <c r="P138" s="121"/>
      <c r="S138" s="123"/>
      <c r="T138" s="122"/>
      <c r="U138" s="122"/>
      <c r="Z138" s="121"/>
      <c r="AA138" s="121"/>
    </row>
    <row r="139" spans="1:27" ht="14.25" hidden="1" customHeight="1">
      <c r="A139" s="163">
        <v>17966</v>
      </c>
      <c r="B139" s="162" t="s">
        <v>285</v>
      </c>
      <c r="C139" s="161"/>
      <c r="D139" s="160" t="s">
        <v>147</v>
      </c>
      <c r="E139" s="159"/>
      <c r="F139" s="125"/>
      <c r="G139" s="158" t="str">
        <f>CONCATENATE(B139," ",D139)</f>
        <v>SMÉKAL Tomáš</v>
      </c>
      <c r="H139" s="158"/>
      <c r="I139" s="158"/>
      <c r="J139" s="158"/>
      <c r="K139" s="149" t="s">
        <v>138</v>
      </c>
      <c r="L139" s="184"/>
      <c r="O139" s="121"/>
      <c r="P139" s="121"/>
      <c r="S139" s="123"/>
      <c r="T139" s="122"/>
      <c r="U139" s="122"/>
      <c r="Z139" s="121"/>
      <c r="AA139" s="121"/>
    </row>
    <row r="140" spans="1:27" ht="14.25" hidden="1" customHeight="1">
      <c r="A140" s="163">
        <v>24518</v>
      </c>
      <c r="B140" s="162" t="s">
        <v>284</v>
      </c>
      <c r="C140" s="161"/>
      <c r="D140" s="160" t="s">
        <v>283</v>
      </c>
      <c r="E140" s="159"/>
      <c r="F140" s="125"/>
      <c r="G140" s="158" t="str">
        <f>CONCATENATE(B140," ",D140)</f>
        <v>JIRSA Lukáš</v>
      </c>
      <c r="H140" s="158"/>
      <c r="I140" s="158"/>
      <c r="J140" s="158"/>
      <c r="K140" s="149" t="s">
        <v>137</v>
      </c>
      <c r="L140" s="184"/>
      <c r="O140" s="121"/>
      <c r="P140" s="121"/>
      <c r="S140" s="123"/>
      <c r="T140" s="122"/>
      <c r="U140" s="122"/>
      <c r="Z140" s="121"/>
      <c r="AA140" s="121"/>
    </row>
    <row r="141" spans="1:27" ht="14.25" hidden="1" customHeight="1">
      <c r="A141" s="163">
        <v>1070</v>
      </c>
      <c r="B141" s="162" t="s">
        <v>282</v>
      </c>
      <c r="C141" s="161"/>
      <c r="D141" s="160" t="s">
        <v>229</v>
      </c>
      <c r="E141" s="159"/>
      <c r="F141" s="125"/>
      <c r="G141" s="158" t="str">
        <f>CONCATENATE(B141," ",D141)</f>
        <v>KLUGANOST Vít</v>
      </c>
      <c r="H141" s="158"/>
      <c r="I141" s="158"/>
      <c r="J141" s="158"/>
      <c r="K141" s="149" t="s">
        <v>136</v>
      </c>
      <c r="L141" s="184"/>
      <c r="O141" s="121"/>
      <c r="P141" s="121"/>
      <c r="S141" s="123"/>
      <c r="T141" s="122"/>
      <c r="U141" s="122"/>
      <c r="Z141" s="121"/>
      <c r="AA141" s="121"/>
    </row>
    <row r="142" spans="1:27" ht="14.25" hidden="1" customHeight="1">
      <c r="A142" s="163">
        <v>18159</v>
      </c>
      <c r="B142" s="162" t="s">
        <v>281</v>
      </c>
      <c r="C142" s="161"/>
      <c r="D142" s="160" t="s">
        <v>149</v>
      </c>
      <c r="E142" s="159"/>
      <c r="F142" s="125"/>
      <c r="G142" s="158" t="str">
        <f>CONCATENATE(B142," ",D142)</f>
        <v>JELÍNEK Martin</v>
      </c>
      <c r="H142" s="158"/>
      <c r="I142" s="158"/>
      <c r="J142" s="158"/>
      <c r="K142" s="149" t="s">
        <v>135</v>
      </c>
      <c r="L142" s="184"/>
      <c r="O142" s="121"/>
      <c r="P142" s="121"/>
      <c r="S142" s="123"/>
      <c r="T142" s="122"/>
      <c r="U142" s="122"/>
      <c r="Z142" s="121"/>
      <c r="AA142" s="121"/>
    </row>
    <row r="143" spans="1:27" ht="14.25" hidden="1" customHeight="1">
      <c r="A143" s="163">
        <v>21157</v>
      </c>
      <c r="B143" s="162" t="s">
        <v>280</v>
      </c>
      <c r="C143" s="161"/>
      <c r="D143" s="160" t="s">
        <v>179</v>
      </c>
      <c r="E143" s="159"/>
      <c r="F143" s="125"/>
      <c r="G143" s="158" t="str">
        <f>CONCATENATE(B143," ",D143)</f>
        <v>LUKÁŠ Jan</v>
      </c>
      <c r="H143" s="158"/>
      <c r="I143" s="158"/>
      <c r="J143" s="158"/>
      <c r="K143" s="149" t="s">
        <v>134</v>
      </c>
      <c r="L143" s="184"/>
      <c r="O143" s="121"/>
      <c r="P143" s="121"/>
      <c r="S143" s="123"/>
      <c r="T143" s="122"/>
      <c r="U143" s="122"/>
      <c r="Z143" s="121"/>
      <c r="AA143" s="121"/>
    </row>
    <row r="144" spans="1:27" hidden="1">
      <c r="A144" s="163">
        <v>20739</v>
      </c>
      <c r="B144" s="162" t="s">
        <v>278</v>
      </c>
      <c r="C144" s="161"/>
      <c r="D144" s="160" t="s">
        <v>279</v>
      </c>
      <c r="E144" s="159"/>
      <c r="F144" s="125"/>
      <c r="G144" s="158" t="str">
        <f>CONCATENATE(B144," ",D144)</f>
        <v>MAŇOUR Ondřej</v>
      </c>
      <c r="H144" s="158"/>
      <c r="I144" s="158"/>
      <c r="J144" s="158"/>
      <c r="K144" s="149" t="s">
        <v>133</v>
      </c>
      <c r="O144" s="121"/>
      <c r="P144" s="121"/>
      <c r="S144" s="123"/>
      <c r="T144" s="122"/>
      <c r="U144" s="122"/>
      <c r="Z144" s="121"/>
      <c r="AA144" s="121"/>
    </row>
    <row r="145" spans="1:27" hidden="1">
      <c r="A145" s="163">
        <v>25350</v>
      </c>
      <c r="B145" s="162" t="s">
        <v>278</v>
      </c>
      <c r="C145" s="161"/>
      <c r="D145" s="177" t="s">
        <v>277</v>
      </c>
      <c r="E145" s="159"/>
      <c r="F145" s="125"/>
      <c r="G145" s="158" t="str">
        <f>CONCATENATE(B145," ",D145)</f>
        <v>MAŇOUR Kryštof</v>
      </c>
      <c r="H145" s="158"/>
      <c r="I145" s="158"/>
      <c r="J145" s="158"/>
      <c r="K145" s="149" t="s">
        <v>132</v>
      </c>
      <c r="O145" s="121"/>
      <c r="P145" s="121"/>
      <c r="S145" s="123"/>
      <c r="T145" s="122"/>
      <c r="U145" s="122"/>
      <c r="Z145" s="121"/>
      <c r="AA145" s="121"/>
    </row>
    <row r="146" spans="1:27" hidden="1">
      <c r="A146" s="163">
        <v>23177</v>
      </c>
      <c r="B146" s="162" t="s">
        <v>276</v>
      </c>
      <c r="C146" s="161"/>
      <c r="D146" s="177" t="s">
        <v>187</v>
      </c>
      <c r="E146" s="183"/>
      <c r="F146" s="125"/>
      <c r="G146" s="158" t="str">
        <f>CONCATENATE(B146," ",D146)</f>
        <v>KAŠPAR Josef</v>
      </c>
      <c r="H146" s="158"/>
      <c r="I146" s="158"/>
      <c r="J146" s="158"/>
      <c r="K146" s="149" t="s">
        <v>131</v>
      </c>
      <c r="O146" s="121"/>
      <c r="P146" s="121"/>
      <c r="S146" s="123"/>
      <c r="T146" s="122"/>
      <c r="U146" s="122"/>
      <c r="Z146" s="121"/>
      <c r="AA146" s="121"/>
    </row>
    <row r="147" spans="1:27" hidden="1">
      <c r="A147" s="171">
        <v>24713</v>
      </c>
      <c r="B147" s="170" t="s">
        <v>275</v>
      </c>
      <c r="C147" s="169"/>
      <c r="D147" s="168" t="s">
        <v>274</v>
      </c>
      <c r="E147" s="167"/>
      <c r="F147" s="166"/>
      <c r="G147" s="165" t="str">
        <f>CONCATENATE(B147," ",D147)</f>
        <v>BANDASOVÁ Ivana</v>
      </c>
      <c r="H147" s="165"/>
      <c r="I147" s="165"/>
      <c r="J147" s="165"/>
      <c r="K147" s="164" t="s">
        <v>273</v>
      </c>
      <c r="O147" s="121"/>
      <c r="P147" s="121"/>
      <c r="S147" s="123"/>
      <c r="T147" s="122"/>
      <c r="U147" s="122"/>
      <c r="Z147" s="121"/>
      <c r="AA147" s="121"/>
    </row>
    <row r="148" spans="1:27" hidden="1">
      <c r="A148" s="171">
        <v>18910</v>
      </c>
      <c r="B148" s="170" t="s">
        <v>272</v>
      </c>
      <c r="C148" s="169"/>
      <c r="D148" s="168" t="s">
        <v>271</v>
      </c>
      <c r="E148" s="167"/>
      <c r="F148" s="166"/>
      <c r="G148" s="165" t="str">
        <f>CONCATENATE(B148," ",D148)</f>
        <v>DYMÁČKOVÁ Markéta</v>
      </c>
      <c r="H148" s="165"/>
      <c r="I148" s="165"/>
      <c r="J148" s="165"/>
      <c r="K148" s="164" t="s">
        <v>139</v>
      </c>
      <c r="O148" s="121"/>
      <c r="P148" s="121"/>
      <c r="S148" s="123"/>
      <c r="T148" s="122"/>
      <c r="U148" s="122"/>
      <c r="Z148" s="121"/>
      <c r="AA148" s="121"/>
    </row>
    <row r="149" spans="1:27" hidden="1">
      <c r="A149" s="171">
        <v>10264</v>
      </c>
      <c r="B149" s="170" t="s">
        <v>270</v>
      </c>
      <c r="C149" s="169"/>
      <c r="D149" s="168" t="s">
        <v>179</v>
      </c>
      <c r="E149" s="167"/>
      <c r="F149" s="166"/>
      <c r="G149" s="165" t="str">
        <f>CONCATENATE(B149," ",D149)</f>
        <v>KRATOCHVIL Jan</v>
      </c>
      <c r="H149" s="165"/>
      <c r="I149" s="165"/>
      <c r="J149" s="165"/>
      <c r="K149" s="164" t="s">
        <v>138</v>
      </c>
      <c r="O149" s="121"/>
      <c r="P149" s="121"/>
      <c r="S149" s="123"/>
      <c r="T149" s="122"/>
      <c r="U149" s="122"/>
      <c r="Z149" s="121"/>
      <c r="AA149" s="121"/>
    </row>
    <row r="150" spans="1:27" hidden="1">
      <c r="A150" s="171">
        <v>21451</v>
      </c>
      <c r="B150" s="170" t="s">
        <v>269</v>
      </c>
      <c r="C150" s="169"/>
      <c r="D150" s="168" t="s">
        <v>145</v>
      </c>
      <c r="E150" s="167"/>
      <c r="F150" s="166"/>
      <c r="G150" s="165" t="str">
        <f>CONCATENATE(B150," ",D150)</f>
        <v>JANATA Petr</v>
      </c>
      <c r="H150" s="165"/>
      <c r="I150" s="165"/>
      <c r="J150" s="165"/>
      <c r="K150" s="164" t="s">
        <v>137</v>
      </c>
      <c r="O150" s="121"/>
      <c r="P150" s="121"/>
      <c r="S150" s="123"/>
      <c r="T150" s="122"/>
      <c r="U150" s="122"/>
      <c r="Z150" s="121"/>
      <c r="AA150" s="121"/>
    </row>
    <row r="151" spans="1:27" hidden="1">
      <c r="A151" s="171">
        <v>12386</v>
      </c>
      <c r="B151" s="170" t="s">
        <v>268</v>
      </c>
      <c r="C151" s="169"/>
      <c r="D151" s="168" t="s">
        <v>147</v>
      </c>
      <c r="E151" s="167"/>
      <c r="F151" s="166"/>
      <c r="G151" s="165" t="str">
        <f>CONCATENATE(B151," ",D151)</f>
        <v>JÍCHA Tomáš</v>
      </c>
      <c r="H151" s="165"/>
      <c r="I151" s="165"/>
      <c r="J151" s="165"/>
      <c r="K151" s="164" t="s">
        <v>136</v>
      </c>
      <c r="O151" s="121"/>
      <c r="P151" s="121"/>
      <c r="S151" s="123"/>
      <c r="T151" s="122"/>
      <c r="U151" s="122"/>
      <c r="Z151" s="121"/>
      <c r="AA151" s="121"/>
    </row>
    <row r="152" spans="1:27" hidden="1">
      <c r="A152" s="171">
        <v>24714</v>
      </c>
      <c r="B152" s="170" t="s">
        <v>267</v>
      </c>
      <c r="C152" s="169"/>
      <c r="D152" s="168" t="s">
        <v>266</v>
      </c>
      <c r="E152" s="167"/>
      <c r="F152" s="166"/>
      <c r="G152" s="165" t="str">
        <f>CONCATENATE(B152," ",D152)</f>
        <v>JIRÁSKOVÁ Gabriela</v>
      </c>
      <c r="H152" s="165"/>
      <c r="I152" s="165"/>
      <c r="J152" s="165"/>
      <c r="K152" s="164" t="s">
        <v>135</v>
      </c>
      <c r="O152" s="121"/>
      <c r="P152" s="121"/>
      <c r="S152" s="123"/>
      <c r="T152" s="122"/>
      <c r="U152" s="122"/>
      <c r="Z152" s="121"/>
      <c r="AA152" s="121"/>
    </row>
    <row r="153" spans="1:27" hidden="1">
      <c r="A153" s="171">
        <v>2590</v>
      </c>
      <c r="B153" s="170" t="s">
        <v>265</v>
      </c>
      <c r="C153" s="169"/>
      <c r="D153" s="168" t="s">
        <v>145</v>
      </c>
      <c r="E153" s="167"/>
      <c r="F153" s="166"/>
      <c r="G153" s="165" t="str">
        <f>CONCATENATE(B153," ",D153)</f>
        <v>KAPAL  Petr</v>
      </c>
      <c r="H153" s="165"/>
      <c r="I153" s="165"/>
      <c r="J153" s="165"/>
      <c r="K153" s="164" t="s">
        <v>134</v>
      </c>
      <c r="O153" s="121"/>
      <c r="P153" s="121"/>
      <c r="S153" s="123"/>
      <c r="T153" s="122"/>
      <c r="U153" s="122"/>
      <c r="Z153" s="121"/>
      <c r="AA153" s="121"/>
    </row>
    <row r="154" spans="1:27" hidden="1">
      <c r="A154" s="171">
        <v>25607</v>
      </c>
      <c r="B154" s="170" t="s">
        <v>264</v>
      </c>
      <c r="C154" s="169"/>
      <c r="D154" s="168" t="s">
        <v>263</v>
      </c>
      <c r="E154" s="167"/>
      <c r="F154" s="166"/>
      <c r="G154" s="165" t="str">
        <f>CONCATENATE(B154," ",D154)</f>
        <v>KAPROVÁ Ludmila</v>
      </c>
      <c r="H154" s="165"/>
      <c r="I154" s="165"/>
      <c r="J154" s="165"/>
      <c r="K154" s="164" t="s">
        <v>133</v>
      </c>
      <c r="O154" s="121"/>
      <c r="P154" s="121"/>
      <c r="S154" s="123"/>
      <c r="T154" s="122"/>
      <c r="U154" s="122"/>
      <c r="Z154" s="121"/>
      <c r="AA154" s="121"/>
    </row>
    <row r="155" spans="1:27" hidden="1">
      <c r="A155" s="171">
        <v>13398</v>
      </c>
      <c r="B155" s="170" t="s">
        <v>166</v>
      </c>
      <c r="C155" s="169"/>
      <c r="D155" s="168" t="s">
        <v>200</v>
      </c>
      <c r="E155" s="167"/>
      <c r="F155" s="166"/>
      <c r="G155" s="165" t="str">
        <f>CONCATENATE(B155," ",D155)</f>
        <v>MUSIL Ladislav</v>
      </c>
      <c r="H155" s="165"/>
      <c r="I155" s="165"/>
      <c r="J155" s="165"/>
      <c r="K155" s="164" t="s">
        <v>132</v>
      </c>
      <c r="O155" s="121"/>
      <c r="P155" s="121"/>
      <c r="S155" s="123"/>
      <c r="T155" s="122"/>
      <c r="U155" s="122"/>
      <c r="Z155" s="121"/>
      <c r="AA155" s="121"/>
    </row>
    <row r="156" spans="1:27" hidden="1">
      <c r="A156" s="171">
        <v>20059</v>
      </c>
      <c r="B156" s="170" t="s">
        <v>262</v>
      </c>
      <c r="C156" s="169"/>
      <c r="D156" s="168" t="s">
        <v>261</v>
      </c>
      <c r="E156" s="167"/>
      <c r="F156" s="166"/>
      <c r="G156" s="165" t="str">
        <f>CONCATENATE(B156," ",D156)</f>
        <v>SOMOLÍKOVÁ  Emílie</v>
      </c>
      <c r="H156" s="165"/>
      <c r="I156" s="165"/>
      <c r="J156" s="165"/>
      <c r="K156" s="164" t="s">
        <v>131</v>
      </c>
      <c r="O156" s="121"/>
      <c r="P156" s="121"/>
      <c r="S156" s="123"/>
      <c r="T156" s="122"/>
      <c r="U156" s="122"/>
      <c r="Z156" s="121"/>
      <c r="AA156" s="121"/>
    </row>
    <row r="157" spans="1:27" hidden="1">
      <c r="A157" s="171">
        <v>21028</v>
      </c>
      <c r="B157" s="170" t="s">
        <v>260</v>
      </c>
      <c r="C157" s="169"/>
      <c r="D157" s="168" t="s">
        <v>259</v>
      </c>
      <c r="E157" s="167"/>
      <c r="F157" s="166"/>
      <c r="G157" s="165" t="str">
        <f>CONCATENATE(B157," ",D157)</f>
        <v>ŠŤOVÍČEK  Pavel</v>
      </c>
      <c r="H157" s="165"/>
      <c r="I157" s="165"/>
      <c r="J157" s="165"/>
      <c r="K157" s="164" t="s">
        <v>130</v>
      </c>
      <c r="O157" s="121"/>
      <c r="P157" s="121"/>
      <c r="S157" s="123"/>
      <c r="T157" s="122"/>
      <c r="U157" s="122"/>
      <c r="Z157" s="121"/>
      <c r="AA157" s="121"/>
    </row>
    <row r="158" spans="1:27" hidden="1">
      <c r="A158" s="171">
        <v>24715</v>
      </c>
      <c r="B158" s="170" t="s">
        <v>258</v>
      </c>
      <c r="C158" s="169"/>
      <c r="D158" s="168" t="s">
        <v>257</v>
      </c>
      <c r="E158" s="167"/>
      <c r="F158" s="166"/>
      <c r="G158" s="165" t="str">
        <f>CONCATENATE(B158," ",D158)</f>
        <v>VÁCLAVKOVÁ Eva</v>
      </c>
      <c r="H158" s="165"/>
      <c r="I158" s="165"/>
      <c r="J158" s="165"/>
      <c r="K158" s="164" t="s">
        <v>129</v>
      </c>
      <c r="O158" s="121"/>
      <c r="P158" s="121"/>
      <c r="S158" s="123"/>
      <c r="T158" s="122"/>
      <c r="U158" s="122"/>
      <c r="Z158" s="121"/>
      <c r="AA158" s="121"/>
    </row>
    <row r="159" spans="1:27" hidden="1">
      <c r="A159" s="171">
        <v>10974</v>
      </c>
      <c r="B159" s="170" t="s">
        <v>256</v>
      </c>
      <c r="C159" s="169"/>
      <c r="D159" s="168" t="s">
        <v>255</v>
      </c>
      <c r="E159" s="167"/>
      <c r="F159" s="166"/>
      <c r="G159" s="165" t="str">
        <f>CONCATENATE(B159," ",D159)</f>
        <v>ZACHAŘ Čeněk</v>
      </c>
      <c r="H159" s="165"/>
      <c r="I159" s="165"/>
      <c r="J159" s="165"/>
      <c r="K159" s="164" t="s">
        <v>128</v>
      </c>
      <c r="O159" s="121"/>
      <c r="P159" s="121"/>
      <c r="S159" s="123"/>
      <c r="T159" s="122"/>
      <c r="U159" s="122"/>
      <c r="Z159" s="121"/>
      <c r="AA159" s="121"/>
    </row>
    <row r="160" spans="1:27" hidden="1">
      <c r="A160" s="163">
        <v>10912</v>
      </c>
      <c r="B160" s="162" t="s">
        <v>254</v>
      </c>
      <c r="C160" s="161"/>
      <c r="D160" s="177" t="s">
        <v>28</v>
      </c>
      <c r="E160" s="159"/>
      <c r="F160" s="125"/>
      <c r="G160" s="158" t="str">
        <f>CONCATENATE(B160," ",D160)</f>
        <v>ŠMEJKAL  Jaroslav</v>
      </c>
      <c r="H160" s="158"/>
      <c r="I160" s="158"/>
      <c r="J160" s="158"/>
      <c r="K160" s="149" t="s">
        <v>253</v>
      </c>
      <c r="O160" s="121"/>
      <c r="P160" s="121"/>
      <c r="S160" s="123"/>
      <c r="T160" s="122"/>
      <c r="U160" s="122"/>
      <c r="Z160" s="121"/>
      <c r="AA160" s="121"/>
    </row>
    <row r="161" spans="1:27" hidden="1">
      <c r="A161" s="163">
        <v>25485</v>
      </c>
      <c r="B161" s="162" t="s">
        <v>252</v>
      </c>
      <c r="C161" s="161"/>
      <c r="D161" s="177" t="s">
        <v>179</v>
      </c>
      <c r="E161" s="159"/>
      <c r="F161" s="125"/>
      <c r="G161" s="158" t="str">
        <f>CONCATENATE(B161," ",D161)</f>
        <v>NECKÁŘ Jan</v>
      </c>
      <c r="H161" s="158"/>
      <c r="I161" s="158"/>
      <c r="J161" s="158"/>
      <c r="K161" s="149" t="s">
        <v>139</v>
      </c>
      <c r="O161" s="121"/>
      <c r="P161" s="121"/>
      <c r="S161" s="123"/>
      <c r="T161" s="122"/>
      <c r="U161" s="122"/>
      <c r="Z161" s="121"/>
      <c r="AA161" s="121"/>
    </row>
    <row r="162" spans="1:27" hidden="1">
      <c r="A162" s="163">
        <v>19667</v>
      </c>
      <c r="B162" s="162" t="s">
        <v>251</v>
      </c>
      <c r="C162" s="161"/>
      <c r="D162" s="177" t="s">
        <v>209</v>
      </c>
      <c r="E162" s="159"/>
      <c r="F162" s="125"/>
      <c r="G162" s="158" t="str">
        <f>CONCATENATE(B162," ",D162)</f>
        <v>VYKOUKOVÁ Jitka</v>
      </c>
      <c r="H162" s="158"/>
      <c r="I162" s="158"/>
      <c r="J162" s="158"/>
      <c r="K162" s="149" t="s">
        <v>138</v>
      </c>
      <c r="O162" s="121"/>
      <c r="P162" s="121"/>
      <c r="S162" s="123"/>
      <c r="T162" s="122"/>
      <c r="U162" s="122"/>
      <c r="Z162" s="121"/>
      <c r="AA162" s="121"/>
    </row>
    <row r="163" spans="1:27" hidden="1">
      <c r="A163" s="163">
        <v>14557</v>
      </c>
      <c r="B163" s="162" t="s">
        <v>250</v>
      </c>
      <c r="C163" s="161"/>
      <c r="D163" s="177" t="s">
        <v>31</v>
      </c>
      <c r="E163" s="159"/>
      <c r="F163" s="125"/>
      <c r="G163" s="158" t="str">
        <f>CONCATENATE(B163," ",D163)</f>
        <v>PETER Jiří</v>
      </c>
      <c r="H163" s="158"/>
      <c r="I163" s="158"/>
      <c r="J163" s="158"/>
      <c r="K163" s="149" t="s">
        <v>137</v>
      </c>
      <c r="O163" s="121"/>
      <c r="P163" s="121"/>
      <c r="S163" s="123"/>
      <c r="T163" s="122"/>
      <c r="U163" s="122"/>
      <c r="Z163" s="121"/>
      <c r="AA163" s="121"/>
    </row>
    <row r="164" spans="1:27" hidden="1">
      <c r="A164" s="163">
        <v>21413</v>
      </c>
      <c r="B164" s="162" t="s">
        <v>249</v>
      </c>
      <c r="C164" s="161"/>
      <c r="D164" s="177" t="s">
        <v>31</v>
      </c>
      <c r="E164" s="159"/>
      <c r="F164" s="125"/>
      <c r="G164" s="158" t="str">
        <f>CONCATENATE(B164," ",D164)</f>
        <v>HAKEN Jiří</v>
      </c>
      <c r="H164" s="158"/>
      <c r="I164" s="158"/>
      <c r="J164" s="158"/>
      <c r="K164" s="149" t="s">
        <v>136</v>
      </c>
      <c r="O164" s="121"/>
      <c r="P164" s="121"/>
      <c r="S164" s="123"/>
      <c r="T164" s="122"/>
      <c r="U164" s="122"/>
      <c r="Z164" s="121"/>
      <c r="AA164" s="121"/>
    </row>
    <row r="165" spans="1:27" hidden="1">
      <c r="A165" s="163">
        <v>1087</v>
      </c>
      <c r="B165" s="162" t="s">
        <v>248</v>
      </c>
      <c r="C165" s="161"/>
      <c r="D165" s="177" t="s">
        <v>247</v>
      </c>
      <c r="E165" s="159"/>
      <c r="F165" s="125"/>
      <c r="G165" s="158" t="str">
        <f>CONCATENATE(B165," ",D165)</f>
        <v>PYTLÍKOVÁ Květa</v>
      </c>
      <c r="H165" s="158"/>
      <c r="I165" s="158"/>
      <c r="J165" s="158"/>
      <c r="K165" s="149" t="s">
        <v>135</v>
      </c>
      <c r="O165" s="121"/>
      <c r="P165" s="121"/>
      <c r="S165" s="123"/>
      <c r="T165" s="122"/>
      <c r="U165" s="122"/>
      <c r="Z165" s="121"/>
      <c r="AA165" s="121"/>
    </row>
    <row r="166" spans="1:27" hidden="1">
      <c r="A166" s="163">
        <v>1305</v>
      </c>
      <c r="B166" s="162" t="s">
        <v>246</v>
      </c>
      <c r="C166" s="161"/>
      <c r="D166" s="177" t="s">
        <v>34</v>
      </c>
      <c r="E166" s="159"/>
      <c r="F166" s="125"/>
      <c r="G166" s="158" t="str">
        <f>CONCATENATE(B166," ",D166)</f>
        <v>MANSFELDOVÁ Jiřina</v>
      </c>
      <c r="H166" s="158"/>
      <c r="I166" s="158"/>
      <c r="J166" s="158"/>
      <c r="K166" s="149" t="s">
        <v>134</v>
      </c>
      <c r="O166" s="121"/>
      <c r="P166" s="121"/>
      <c r="S166" s="123"/>
      <c r="T166" s="122"/>
      <c r="U166" s="122"/>
      <c r="Z166" s="121"/>
      <c r="AA166" s="121"/>
    </row>
    <row r="167" spans="1:27" hidden="1">
      <c r="A167" s="163">
        <v>14349</v>
      </c>
      <c r="B167" s="176" t="s">
        <v>245</v>
      </c>
      <c r="C167" s="175"/>
      <c r="D167" s="174" t="s">
        <v>209</v>
      </c>
      <c r="E167" s="173"/>
      <c r="F167" s="125"/>
      <c r="G167" s="158" t="str">
        <f>CONCATENATE(B167," ",D167)</f>
        <v>RUNTSCHOVÁ Jitka</v>
      </c>
      <c r="H167" s="158"/>
      <c r="I167" s="158"/>
      <c r="J167" s="158"/>
      <c r="K167" s="149" t="s">
        <v>133</v>
      </c>
      <c r="O167" s="121"/>
      <c r="P167" s="121"/>
      <c r="S167" s="123"/>
      <c r="T167" s="122"/>
      <c r="U167" s="122"/>
      <c r="Z167" s="121"/>
      <c r="AA167" s="121"/>
    </row>
    <row r="168" spans="1:27" hidden="1">
      <c r="A168" s="163">
        <v>15944</v>
      </c>
      <c r="B168" s="162" t="s">
        <v>244</v>
      </c>
      <c r="C168" s="161"/>
      <c r="D168" s="177" t="s">
        <v>156</v>
      </c>
      <c r="E168" s="159"/>
      <c r="F168" s="125"/>
      <c r="G168" s="158" t="str">
        <f>CONCATENATE(B168," ",D168)</f>
        <v>PYTLÍK Jakub</v>
      </c>
      <c r="H168" s="158"/>
      <c r="I168" s="158"/>
      <c r="J168" s="158"/>
      <c r="K168" s="149" t="s">
        <v>132</v>
      </c>
      <c r="O168" s="121"/>
      <c r="P168" s="121"/>
      <c r="S168" s="123"/>
      <c r="T168" s="122"/>
      <c r="U168" s="122"/>
      <c r="Z168" s="121"/>
      <c r="AA168" s="121"/>
    </row>
    <row r="169" spans="1:27" hidden="1">
      <c r="A169" s="163"/>
      <c r="B169" s="162"/>
      <c r="C169" s="161"/>
      <c r="D169" s="160"/>
      <c r="E169" s="159"/>
      <c r="F169" s="125"/>
      <c r="G169" s="158" t="str">
        <f>CONCATENATE(B169," ",D169)</f>
        <v xml:space="preserve"> </v>
      </c>
      <c r="H169" s="158"/>
      <c r="I169" s="158"/>
      <c r="J169" s="158"/>
      <c r="K169" s="149" t="s">
        <v>131</v>
      </c>
      <c r="O169" s="121"/>
      <c r="P169" s="121"/>
      <c r="S169" s="123"/>
      <c r="T169" s="122"/>
      <c r="U169" s="122"/>
      <c r="Z169" s="121"/>
      <c r="AA169" s="121"/>
    </row>
    <row r="170" spans="1:27" hidden="1">
      <c r="A170" s="171">
        <v>19845</v>
      </c>
      <c r="B170" s="170" t="s">
        <v>243</v>
      </c>
      <c r="C170" s="169"/>
      <c r="D170" s="168" t="s">
        <v>242</v>
      </c>
      <c r="E170" s="167"/>
      <c r="F170" s="166"/>
      <c r="G170" s="165" t="str">
        <f>CONCATENATE(B170," ",D170)</f>
        <v>VÁVRA Ivo</v>
      </c>
      <c r="H170" s="165"/>
      <c r="I170" s="165"/>
      <c r="J170" s="165"/>
      <c r="K170" s="164" t="s">
        <v>241</v>
      </c>
      <c r="O170" s="121"/>
      <c r="P170" s="121"/>
      <c r="S170" s="123"/>
      <c r="T170" s="122"/>
      <c r="U170" s="122"/>
      <c r="Z170" s="121"/>
      <c r="AA170" s="121"/>
    </row>
    <row r="171" spans="1:27" hidden="1">
      <c r="A171" s="171">
        <v>823</v>
      </c>
      <c r="B171" s="170" t="s">
        <v>240</v>
      </c>
      <c r="C171" s="169"/>
      <c r="D171" s="168" t="s">
        <v>204</v>
      </c>
      <c r="E171" s="167"/>
      <c r="F171" s="166"/>
      <c r="G171" s="165" t="str">
        <f>CONCATENATE(B171," ",D171)</f>
        <v>MYŠIČKOVÁ Jana</v>
      </c>
      <c r="H171" s="165"/>
      <c r="I171" s="165"/>
      <c r="J171" s="165"/>
      <c r="K171" s="164" t="s">
        <v>139</v>
      </c>
      <c r="O171" s="121"/>
      <c r="P171" s="121"/>
      <c r="S171" s="123"/>
      <c r="T171" s="122"/>
      <c r="U171" s="122"/>
      <c r="Z171" s="121"/>
      <c r="AA171" s="121"/>
    </row>
    <row r="172" spans="1:27" hidden="1">
      <c r="A172" s="171">
        <v>9966</v>
      </c>
      <c r="B172" s="170" t="s">
        <v>239</v>
      </c>
      <c r="C172" s="169"/>
      <c r="D172" s="168" t="s">
        <v>28</v>
      </c>
      <c r="E172" s="167"/>
      <c r="F172" s="166"/>
      <c r="G172" s="165" t="str">
        <f>CONCATENATE(B172," ",D172)</f>
        <v>BĚLOHLÁVEK Jaroslav</v>
      </c>
      <c r="H172" s="165"/>
      <c r="I172" s="165"/>
      <c r="J172" s="165"/>
      <c r="K172" s="164" t="s">
        <v>138</v>
      </c>
      <c r="O172" s="121"/>
      <c r="P172" s="121"/>
      <c r="S172" s="123"/>
      <c r="T172" s="122"/>
      <c r="U172" s="122"/>
      <c r="Z172" s="121"/>
      <c r="AA172" s="121"/>
    </row>
    <row r="173" spans="1:27" hidden="1">
      <c r="A173" s="171">
        <v>1372</v>
      </c>
      <c r="B173" s="170" t="s">
        <v>238</v>
      </c>
      <c r="C173" s="169"/>
      <c r="D173" s="168" t="s">
        <v>31</v>
      </c>
      <c r="E173" s="167"/>
      <c r="F173" s="166"/>
      <c r="G173" s="165" t="str">
        <f>CONCATENATE(B173," ",D173)</f>
        <v>VILÍMOVSKÝ Jiří</v>
      </c>
      <c r="H173" s="165"/>
      <c r="I173" s="165"/>
      <c r="J173" s="165"/>
      <c r="K173" s="164" t="s">
        <v>137</v>
      </c>
      <c r="O173" s="121"/>
      <c r="P173" s="121"/>
      <c r="S173" s="123"/>
      <c r="T173" s="122"/>
      <c r="U173" s="122"/>
      <c r="Z173" s="121"/>
      <c r="AA173" s="121"/>
    </row>
    <row r="174" spans="1:27" hidden="1">
      <c r="A174" s="171">
        <v>1366</v>
      </c>
      <c r="B174" s="170" t="s">
        <v>222</v>
      </c>
      <c r="C174" s="169"/>
      <c r="D174" s="168" t="s">
        <v>172</v>
      </c>
      <c r="E174" s="167"/>
      <c r="F174" s="166"/>
      <c r="G174" s="165" t="str">
        <f>CONCATENATE(B174," ",D174)</f>
        <v>STRNAD Vladimír</v>
      </c>
      <c r="H174" s="165"/>
      <c r="I174" s="165"/>
      <c r="J174" s="165"/>
      <c r="K174" s="164" t="s">
        <v>136</v>
      </c>
      <c r="O174" s="121"/>
      <c r="P174" s="121"/>
      <c r="S174" s="123"/>
      <c r="T174" s="122"/>
      <c r="U174" s="122"/>
      <c r="Z174" s="121"/>
      <c r="AA174" s="121"/>
    </row>
    <row r="175" spans="1:27" hidden="1">
      <c r="A175" s="171">
        <v>834</v>
      </c>
      <c r="B175" s="170" t="s">
        <v>237</v>
      </c>
      <c r="C175" s="169"/>
      <c r="D175" s="168" t="s">
        <v>236</v>
      </c>
      <c r="E175" s="167"/>
      <c r="F175" s="166"/>
      <c r="G175" s="165" t="str">
        <f>CONCATENATE(B175," ",D175)</f>
        <v>ŠPIČKOVÁ  Johana</v>
      </c>
      <c r="H175" s="165"/>
      <c r="I175" s="165"/>
      <c r="J175" s="165"/>
      <c r="K175" s="164" t="s">
        <v>135</v>
      </c>
      <c r="O175" s="121"/>
      <c r="P175" s="121"/>
      <c r="S175" s="123"/>
      <c r="T175" s="122"/>
      <c r="U175" s="122"/>
      <c r="Z175" s="121"/>
      <c r="AA175" s="121"/>
    </row>
    <row r="176" spans="1:27" hidden="1">
      <c r="A176" s="171">
        <v>13850</v>
      </c>
      <c r="B176" s="170" t="s">
        <v>235</v>
      </c>
      <c r="C176" s="169"/>
      <c r="D176" s="168" t="s">
        <v>24</v>
      </c>
      <c r="E176" s="167"/>
      <c r="F176" s="166"/>
      <c r="G176" s="165" t="str">
        <f>CONCATENATE(B176," ",D176)</f>
        <v>WOLF Karel</v>
      </c>
      <c r="H176" s="165"/>
      <c r="I176" s="165"/>
      <c r="J176" s="165"/>
      <c r="K176" s="164" t="s">
        <v>134</v>
      </c>
      <c r="O176" s="121"/>
      <c r="P176" s="121"/>
      <c r="S176" s="123"/>
      <c r="T176" s="122"/>
      <c r="U176" s="122"/>
      <c r="Z176" s="121"/>
      <c r="AA176" s="121"/>
    </row>
    <row r="177" spans="1:27" hidden="1">
      <c r="A177" s="171">
        <v>21853</v>
      </c>
      <c r="B177" s="170" t="s">
        <v>234</v>
      </c>
      <c r="C177" s="169"/>
      <c r="D177" s="168" t="s">
        <v>24</v>
      </c>
      <c r="E177" s="167"/>
      <c r="F177" s="166"/>
      <c r="G177" s="165" t="str">
        <f>CONCATENATE(B177," ",D177)</f>
        <v>SVITAVSKÝ Karel</v>
      </c>
      <c r="H177" s="165"/>
      <c r="I177" s="165"/>
      <c r="J177" s="165"/>
      <c r="K177" s="164" t="s">
        <v>133</v>
      </c>
      <c r="O177" s="121"/>
      <c r="P177" s="121"/>
      <c r="S177" s="123"/>
      <c r="T177" s="122"/>
      <c r="U177" s="122"/>
      <c r="Z177" s="121"/>
      <c r="AA177" s="121"/>
    </row>
    <row r="178" spans="1:27" hidden="1">
      <c r="A178" s="171"/>
      <c r="B178" s="170"/>
      <c r="C178" s="169"/>
      <c r="D178" s="168"/>
      <c r="E178" s="167"/>
      <c r="F178" s="166"/>
      <c r="G178" s="165" t="str">
        <f>CONCATENATE(B178," ",D178)</f>
        <v xml:space="preserve"> </v>
      </c>
      <c r="H178" s="165"/>
      <c r="I178" s="165"/>
      <c r="J178" s="165"/>
      <c r="K178" s="164" t="s">
        <v>132</v>
      </c>
      <c r="O178" s="121"/>
      <c r="P178" s="121"/>
      <c r="S178" s="123"/>
      <c r="T178" s="122"/>
      <c r="U178" s="122"/>
      <c r="Z178" s="121"/>
      <c r="AA178" s="121"/>
    </row>
    <row r="179" spans="1:27" hidden="1">
      <c r="A179" s="171"/>
      <c r="B179" s="170"/>
      <c r="C179" s="169"/>
      <c r="D179" s="168"/>
      <c r="E179" s="167"/>
      <c r="F179" s="166"/>
      <c r="G179" s="165" t="str">
        <f>CONCATENATE(B179," ",D179)</f>
        <v xml:space="preserve"> </v>
      </c>
      <c r="H179" s="165"/>
      <c r="I179" s="165"/>
      <c r="J179" s="165"/>
      <c r="K179" s="164" t="s">
        <v>131</v>
      </c>
      <c r="O179" s="121"/>
      <c r="P179" s="121"/>
      <c r="S179" s="123"/>
      <c r="T179" s="122"/>
      <c r="U179" s="122"/>
      <c r="Z179" s="121"/>
      <c r="AA179" s="121"/>
    </row>
    <row r="180" spans="1:27" hidden="1">
      <c r="A180" s="163">
        <v>15064</v>
      </c>
      <c r="B180" s="162" t="s">
        <v>233</v>
      </c>
      <c r="C180" s="161"/>
      <c r="D180" s="160" t="s">
        <v>41</v>
      </c>
      <c r="E180" s="159"/>
      <c r="F180" s="125"/>
      <c r="G180" s="158" t="str">
        <f>CONCATENATE(B180," ",D180)</f>
        <v>CEPL Zdeněk</v>
      </c>
      <c r="H180" s="158"/>
      <c r="I180" s="158"/>
      <c r="J180" s="158"/>
      <c r="K180" s="149" t="s">
        <v>232</v>
      </c>
      <c r="O180" s="121"/>
      <c r="P180" s="121"/>
      <c r="S180" s="123"/>
      <c r="T180" s="122"/>
      <c r="U180" s="122"/>
      <c r="Z180" s="121"/>
      <c r="AA180" s="121"/>
    </row>
    <row r="181" spans="1:27" hidden="1">
      <c r="A181" s="163">
        <v>23740</v>
      </c>
      <c r="B181" s="162" t="s">
        <v>231</v>
      </c>
      <c r="C181" s="161"/>
      <c r="D181" s="160" t="s">
        <v>27</v>
      </c>
      <c r="E181" s="159"/>
      <c r="F181" s="125"/>
      <c r="G181" s="158" t="str">
        <f>CONCATENATE(B181," ",D181)</f>
        <v>ČERNÝ Milan</v>
      </c>
      <c r="H181" s="158"/>
      <c r="I181" s="158"/>
      <c r="J181" s="158"/>
      <c r="K181" s="149" t="s">
        <v>139</v>
      </c>
      <c r="O181" s="121"/>
      <c r="P181" s="121"/>
      <c r="S181" s="123"/>
      <c r="T181" s="122"/>
      <c r="U181" s="122"/>
      <c r="Z181" s="121"/>
      <c r="AA181" s="121"/>
    </row>
    <row r="182" spans="1:27" hidden="1">
      <c r="A182" s="163">
        <v>16602</v>
      </c>
      <c r="B182" s="162" t="s">
        <v>230</v>
      </c>
      <c r="C182" s="161"/>
      <c r="D182" s="160" t="s">
        <v>229</v>
      </c>
      <c r="E182" s="159"/>
      <c r="F182" s="125"/>
      <c r="G182" s="158" t="str">
        <f>CONCATENATE(B182," ",D182)</f>
        <v>FIKEJZL Vít</v>
      </c>
      <c r="H182" s="158"/>
      <c r="I182" s="158"/>
      <c r="J182" s="158"/>
      <c r="K182" s="149" t="s">
        <v>138</v>
      </c>
      <c r="O182" s="121"/>
      <c r="P182" s="121"/>
      <c r="S182" s="123"/>
      <c r="T182" s="122"/>
      <c r="U182" s="122"/>
      <c r="Z182" s="121"/>
      <c r="AA182" s="121"/>
    </row>
    <row r="183" spans="1:27" hidden="1">
      <c r="A183" s="163">
        <v>13363</v>
      </c>
      <c r="B183" s="162" t="s">
        <v>228</v>
      </c>
      <c r="C183" s="161"/>
      <c r="D183" s="160" t="s">
        <v>31</v>
      </c>
      <c r="E183" s="159"/>
      <c r="F183" s="125"/>
      <c r="G183" s="158" t="str">
        <f>CONCATENATE(B183," ",D183)</f>
        <v>LANKAŠ Jiří</v>
      </c>
      <c r="H183" s="158"/>
      <c r="I183" s="158"/>
      <c r="J183" s="158"/>
      <c r="K183" s="149" t="s">
        <v>137</v>
      </c>
      <c r="O183" s="121"/>
      <c r="P183" s="121"/>
      <c r="S183" s="123"/>
      <c r="T183" s="122"/>
      <c r="U183" s="122"/>
      <c r="Z183" s="121"/>
      <c r="AA183" s="121"/>
    </row>
    <row r="184" spans="1:27" hidden="1">
      <c r="A184" s="163">
        <v>23739</v>
      </c>
      <c r="B184" s="162" t="s">
        <v>227</v>
      </c>
      <c r="C184" s="161"/>
      <c r="D184" s="160" t="s">
        <v>31</v>
      </c>
      <c r="E184" s="159"/>
      <c r="F184" s="125"/>
      <c r="G184" s="158" t="str">
        <f>CONCATENATE(B184," ",D184)</f>
        <v>NEUMAJER Jiří</v>
      </c>
      <c r="H184" s="158"/>
      <c r="I184" s="158"/>
      <c r="J184" s="158"/>
      <c r="K184" s="149" t="s">
        <v>136</v>
      </c>
      <c r="O184" s="121"/>
      <c r="P184" s="121"/>
      <c r="S184" s="123"/>
      <c r="T184" s="122"/>
      <c r="U184" s="122"/>
      <c r="Z184" s="121"/>
      <c r="AA184" s="121"/>
    </row>
    <row r="185" spans="1:27" hidden="1">
      <c r="A185" s="163">
        <v>1134</v>
      </c>
      <c r="B185" s="162" t="s">
        <v>226</v>
      </c>
      <c r="C185" s="161"/>
      <c r="D185" s="160" t="s">
        <v>175</v>
      </c>
      <c r="E185" s="159"/>
      <c r="F185" s="125"/>
      <c r="G185" s="158" t="str">
        <f>CONCATENATE(B185," ",D185)</f>
        <v>VIKTORIN Miroslav</v>
      </c>
      <c r="H185" s="158"/>
      <c r="I185" s="158"/>
      <c r="J185" s="158"/>
      <c r="K185" s="149" t="s">
        <v>135</v>
      </c>
      <c r="O185" s="121"/>
      <c r="P185" s="121"/>
      <c r="S185" s="123"/>
      <c r="T185" s="122"/>
      <c r="U185" s="122"/>
      <c r="Z185" s="121"/>
      <c r="AA185" s="121"/>
    </row>
    <row r="186" spans="1:27" hidden="1">
      <c r="A186" s="163">
        <v>13562</v>
      </c>
      <c r="B186" s="162" t="s">
        <v>225</v>
      </c>
      <c r="C186" s="161"/>
      <c r="D186" s="160" t="s">
        <v>224</v>
      </c>
      <c r="E186" s="159"/>
      <c r="F186" s="125"/>
      <c r="G186" s="158" t="str">
        <f>CONCATENATE(B186," ",D186)</f>
        <v>SVOBODOVÁ  Kamila</v>
      </c>
      <c r="H186" s="158"/>
      <c r="I186" s="158"/>
      <c r="J186" s="158"/>
      <c r="K186" s="149" t="s">
        <v>134</v>
      </c>
      <c r="O186" s="121"/>
      <c r="P186" s="121"/>
      <c r="S186" s="123"/>
      <c r="T186" s="122"/>
      <c r="U186" s="122"/>
      <c r="Z186" s="121"/>
      <c r="AA186" s="121"/>
    </row>
    <row r="187" spans="1:27" hidden="1">
      <c r="A187" s="163">
        <v>19554</v>
      </c>
      <c r="B187" s="162" t="s">
        <v>223</v>
      </c>
      <c r="C187" s="161"/>
      <c r="D187" s="160" t="s">
        <v>179</v>
      </c>
      <c r="E187" s="159"/>
      <c r="F187" s="125"/>
      <c r="G187" s="158" t="str">
        <f>CONCATENATE(B187," ",D187)</f>
        <v>VÁCHA Jan</v>
      </c>
      <c r="H187" s="158"/>
      <c r="I187" s="158"/>
      <c r="J187" s="158"/>
      <c r="K187" s="149" t="s">
        <v>133</v>
      </c>
      <c r="O187" s="121"/>
      <c r="P187" s="121"/>
      <c r="S187" s="123"/>
      <c r="T187" s="122"/>
      <c r="U187" s="122"/>
      <c r="Z187" s="121"/>
      <c r="AA187" s="121"/>
    </row>
    <row r="188" spans="1:27" hidden="1">
      <c r="A188" s="163"/>
      <c r="B188" s="162"/>
      <c r="C188" s="161"/>
      <c r="D188" s="160"/>
      <c r="E188" s="159"/>
      <c r="F188" s="125"/>
      <c r="G188" s="158" t="str">
        <f>CONCATENATE(B188," ",D188)</f>
        <v xml:space="preserve"> </v>
      </c>
      <c r="H188" s="158"/>
      <c r="I188" s="158"/>
      <c r="J188" s="158"/>
      <c r="K188" s="149" t="s">
        <v>132</v>
      </c>
      <c r="O188" s="121"/>
      <c r="P188" s="121"/>
      <c r="S188" s="123"/>
      <c r="T188" s="122"/>
      <c r="U188" s="122"/>
      <c r="Z188" s="121"/>
      <c r="AA188" s="121"/>
    </row>
    <row r="189" spans="1:27" hidden="1">
      <c r="A189" s="163"/>
      <c r="B189" s="162"/>
      <c r="C189" s="161"/>
      <c r="D189" s="160"/>
      <c r="E189" s="159"/>
      <c r="F189" s="125"/>
      <c r="G189" s="158" t="str">
        <f>CONCATENATE(B189," ",D189)</f>
        <v xml:space="preserve"> </v>
      </c>
      <c r="H189" s="158"/>
      <c r="I189" s="158"/>
      <c r="J189" s="158"/>
      <c r="K189" s="149" t="s">
        <v>131</v>
      </c>
      <c r="O189" s="121"/>
      <c r="P189" s="121"/>
      <c r="S189" s="123"/>
      <c r="T189" s="122"/>
      <c r="U189" s="122"/>
      <c r="Z189" s="121"/>
      <c r="AA189" s="121"/>
    </row>
    <row r="190" spans="1:27" hidden="1">
      <c r="A190" s="171">
        <v>1441</v>
      </c>
      <c r="B190" s="170" t="s">
        <v>222</v>
      </c>
      <c r="C190" s="169"/>
      <c r="D190" s="168" t="s">
        <v>221</v>
      </c>
      <c r="E190" s="167"/>
      <c r="F190" s="166"/>
      <c r="G190" s="182" t="str">
        <f>CONCATENATE(B190," ",D190)</f>
        <v>STRNAD Bohumil</v>
      </c>
      <c r="H190" s="182"/>
      <c r="I190" s="182"/>
      <c r="J190" s="182"/>
      <c r="K190" s="164" t="s">
        <v>220</v>
      </c>
      <c r="O190" s="121"/>
      <c r="P190" s="121"/>
      <c r="S190" s="123"/>
      <c r="T190" s="122"/>
      <c r="U190" s="122"/>
      <c r="Z190" s="121"/>
      <c r="AA190" s="121"/>
    </row>
    <row r="191" spans="1:27" hidden="1">
      <c r="A191" s="171">
        <v>25398</v>
      </c>
      <c r="B191" s="170" t="s">
        <v>219</v>
      </c>
      <c r="C191" s="169"/>
      <c r="D191" s="168" t="s">
        <v>218</v>
      </c>
      <c r="E191" s="167"/>
      <c r="F191" s="166"/>
      <c r="G191" s="182" t="str">
        <f>CONCATENATE(B191," ",D191)</f>
        <v>ŽĎÁREK Václav</v>
      </c>
      <c r="H191" s="182"/>
      <c r="I191" s="182"/>
      <c r="J191" s="182"/>
      <c r="K191" s="164" t="s">
        <v>139</v>
      </c>
      <c r="O191" s="121"/>
      <c r="P191" s="121"/>
      <c r="S191" s="123"/>
      <c r="T191" s="122"/>
      <c r="U191" s="122"/>
      <c r="Z191" s="121"/>
      <c r="AA191" s="121"/>
    </row>
    <row r="192" spans="1:27" hidden="1">
      <c r="A192" s="171">
        <v>22254</v>
      </c>
      <c r="B192" s="170" t="s">
        <v>217</v>
      </c>
      <c r="C192" s="169"/>
      <c r="D192" s="168" t="s">
        <v>216</v>
      </c>
      <c r="E192" s="167"/>
      <c r="F192" s="166"/>
      <c r="G192" s="182" t="str">
        <f>CONCATENATE(B192," ",D192)</f>
        <v>TRUKSA Michal</v>
      </c>
      <c r="H192" s="182"/>
      <c r="I192" s="182"/>
      <c r="J192" s="182"/>
      <c r="K192" s="164" t="s">
        <v>138</v>
      </c>
      <c r="O192" s="121"/>
      <c r="P192" s="121"/>
      <c r="S192" s="123"/>
      <c r="T192" s="122"/>
      <c r="U192" s="122"/>
      <c r="Z192" s="121"/>
      <c r="AA192" s="121"/>
    </row>
    <row r="193" spans="1:27" hidden="1">
      <c r="A193" s="171">
        <v>25538</v>
      </c>
      <c r="B193" s="170" t="s">
        <v>215</v>
      </c>
      <c r="C193" s="169"/>
      <c r="D193" s="168" t="s">
        <v>23</v>
      </c>
      <c r="E193" s="167"/>
      <c r="F193" s="166"/>
      <c r="G193" s="182" t="str">
        <f>CONCATENATE(B193," ",D193)</f>
        <v>BRODIL František</v>
      </c>
      <c r="H193" s="182"/>
      <c r="I193" s="182"/>
      <c r="J193" s="182"/>
      <c r="K193" s="164" t="s">
        <v>137</v>
      </c>
      <c r="O193" s="121"/>
      <c r="P193" s="121"/>
      <c r="S193" s="123"/>
      <c r="T193" s="122"/>
      <c r="U193" s="122"/>
      <c r="Z193" s="121"/>
      <c r="AA193" s="121"/>
    </row>
    <row r="194" spans="1:27" hidden="1">
      <c r="A194" s="171">
        <v>22253</v>
      </c>
      <c r="B194" s="170" t="s">
        <v>214</v>
      </c>
      <c r="C194" s="169"/>
      <c r="D194" s="168" t="s">
        <v>202</v>
      </c>
      <c r="E194" s="167"/>
      <c r="F194" s="166"/>
      <c r="G194" s="182" t="str">
        <f>CONCATENATE(B194," ",D194)</f>
        <v>ŠPAČKOVÁ Lenka</v>
      </c>
      <c r="H194" s="182"/>
      <c r="I194" s="182"/>
      <c r="J194" s="182"/>
      <c r="K194" s="164" t="s">
        <v>136</v>
      </c>
      <c r="O194" s="121"/>
      <c r="P194" s="121"/>
      <c r="S194" s="123"/>
      <c r="T194" s="122"/>
      <c r="U194" s="122"/>
      <c r="Z194" s="121"/>
      <c r="AA194" s="121"/>
    </row>
    <row r="195" spans="1:27" hidden="1">
      <c r="A195" s="171">
        <v>1444</v>
      </c>
      <c r="B195" s="170" t="s">
        <v>213</v>
      </c>
      <c r="C195" s="169"/>
      <c r="D195" s="168" t="s">
        <v>145</v>
      </c>
      <c r="E195" s="167"/>
      <c r="F195" s="166"/>
      <c r="G195" s="182" t="str">
        <f>CONCATENATE(B195," ",D195)</f>
        <v>ŠTĚRBA Petr</v>
      </c>
      <c r="H195" s="182"/>
      <c r="I195" s="182"/>
      <c r="J195" s="182"/>
      <c r="K195" s="164" t="s">
        <v>135</v>
      </c>
      <c r="O195" s="121"/>
      <c r="P195" s="121"/>
      <c r="S195" s="123"/>
      <c r="T195" s="122"/>
      <c r="U195" s="122"/>
      <c r="Z195" s="121"/>
      <c r="AA195" s="121"/>
    </row>
    <row r="196" spans="1:27" hidden="1">
      <c r="A196" s="171">
        <v>5013</v>
      </c>
      <c r="B196" s="170" t="s">
        <v>212</v>
      </c>
      <c r="C196" s="169"/>
      <c r="D196" s="168" t="s">
        <v>24</v>
      </c>
      <c r="E196" s="167"/>
      <c r="F196" s="166"/>
      <c r="G196" s="182" t="str">
        <f>CONCATENATE(B196," ",D196)</f>
        <v>TOMSA Karel</v>
      </c>
      <c r="H196" s="182"/>
      <c r="I196" s="182"/>
      <c r="J196" s="182"/>
      <c r="K196" s="164" t="s">
        <v>134</v>
      </c>
      <c r="O196" s="121"/>
      <c r="P196" s="121"/>
      <c r="S196" s="123"/>
      <c r="T196" s="122"/>
      <c r="U196" s="122"/>
      <c r="Z196" s="121"/>
      <c r="AA196" s="121"/>
    </row>
    <row r="197" spans="1:27" hidden="1">
      <c r="A197" s="171">
        <v>22252</v>
      </c>
      <c r="B197" s="170" t="s">
        <v>211</v>
      </c>
      <c r="C197" s="169"/>
      <c r="D197" s="168" t="s">
        <v>149</v>
      </c>
      <c r="E197" s="167"/>
      <c r="F197" s="166"/>
      <c r="G197" s="182" t="str">
        <f>CONCATENATE(B197," ",D197)</f>
        <v>TOŽIČKA Martin</v>
      </c>
      <c r="H197" s="182"/>
      <c r="I197" s="182"/>
      <c r="J197" s="182"/>
      <c r="K197" s="164" t="s">
        <v>133</v>
      </c>
      <c r="O197" s="121"/>
      <c r="P197" s="121"/>
      <c r="S197" s="123"/>
      <c r="T197" s="122"/>
      <c r="U197" s="122"/>
      <c r="Z197" s="121"/>
      <c r="AA197" s="121"/>
    </row>
    <row r="198" spans="1:27" hidden="1">
      <c r="A198" s="171">
        <v>5778</v>
      </c>
      <c r="B198" s="170" t="s">
        <v>210</v>
      </c>
      <c r="C198" s="169"/>
      <c r="D198" s="168" t="s">
        <v>209</v>
      </c>
      <c r="E198" s="167"/>
      <c r="F198" s="166"/>
      <c r="G198" s="182" t="str">
        <f>CONCATENATE(B198," ",D198)</f>
        <v>RADOSTOVÁ Jitka</v>
      </c>
      <c r="H198" s="182"/>
      <c r="I198" s="182"/>
      <c r="J198" s="182"/>
      <c r="K198" s="164" t="s">
        <v>132</v>
      </c>
      <c r="O198" s="121"/>
      <c r="P198" s="121"/>
      <c r="S198" s="123"/>
      <c r="T198" s="122"/>
      <c r="U198" s="122"/>
      <c r="Z198" s="121"/>
      <c r="AA198" s="121"/>
    </row>
    <row r="199" spans="1:27" hidden="1">
      <c r="A199" s="171"/>
      <c r="B199" s="170"/>
      <c r="C199" s="169"/>
      <c r="D199" s="168"/>
      <c r="E199" s="167"/>
      <c r="F199" s="166"/>
      <c r="G199" s="182" t="str">
        <f>CONCATENATE(B199," ",D199)</f>
        <v xml:space="preserve"> </v>
      </c>
      <c r="H199" s="182"/>
      <c r="I199" s="182"/>
      <c r="J199" s="182"/>
      <c r="K199" s="164" t="s">
        <v>131</v>
      </c>
      <c r="O199" s="121"/>
      <c r="P199" s="121"/>
      <c r="S199" s="123"/>
      <c r="T199" s="122"/>
      <c r="U199" s="122"/>
      <c r="Z199" s="121"/>
      <c r="AA199" s="121"/>
    </row>
    <row r="200" spans="1:27" hidden="1">
      <c r="A200" s="163">
        <v>15542</v>
      </c>
      <c r="B200" s="162" t="s">
        <v>208</v>
      </c>
      <c r="C200" s="161"/>
      <c r="D200" s="177" t="s">
        <v>207</v>
      </c>
      <c r="E200" s="159"/>
      <c r="F200" s="125"/>
      <c r="G200" s="158" t="str">
        <f>CONCATENATE(B200," ",D200)</f>
        <v>KELLNER Miloslav</v>
      </c>
      <c r="H200" s="158"/>
      <c r="I200" s="158"/>
      <c r="J200" s="158"/>
      <c r="K200" s="149" t="s">
        <v>206</v>
      </c>
      <c r="O200" s="121"/>
      <c r="P200" s="121"/>
      <c r="S200" s="123"/>
      <c r="T200" s="122"/>
      <c r="U200" s="122"/>
      <c r="Z200" s="121"/>
      <c r="AA200" s="121"/>
    </row>
    <row r="201" spans="1:27" hidden="1">
      <c r="A201" s="163">
        <v>20100</v>
      </c>
      <c r="B201" s="162" t="s">
        <v>205</v>
      </c>
      <c r="C201" s="161"/>
      <c r="D201" s="177" t="s">
        <v>204</v>
      </c>
      <c r="E201" s="159"/>
      <c r="F201" s="125"/>
      <c r="G201" s="158" t="str">
        <f>CONCATENATE(B201," ",D201)</f>
        <v>VALENTOVÁ  Jana</v>
      </c>
      <c r="H201" s="158"/>
      <c r="I201" s="158"/>
      <c r="J201" s="158"/>
      <c r="K201" s="149" t="s">
        <v>139</v>
      </c>
      <c r="O201" s="121"/>
      <c r="P201" s="121"/>
      <c r="S201" s="123"/>
      <c r="T201" s="122"/>
      <c r="U201" s="122"/>
      <c r="Z201" s="121"/>
      <c r="AA201" s="121"/>
    </row>
    <row r="202" spans="1:27" hidden="1">
      <c r="A202" s="163">
        <v>15538</v>
      </c>
      <c r="B202" s="162" t="s">
        <v>203</v>
      </c>
      <c r="C202" s="161"/>
      <c r="D202" s="177" t="s">
        <v>202</v>
      </c>
      <c r="E202" s="159"/>
      <c r="F202" s="125"/>
      <c r="G202" s="158" t="str">
        <f>CONCATENATE(B202," ",D202)</f>
        <v>KRAUSOVÁ Lenka</v>
      </c>
      <c r="H202" s="158"/>
      <c r="I202" s="158"/>
      <c r="J202" s="158"/>
      <c r="K202" s="149" t="s">
        <v>138</v>
      </c>
      <c r="O202" s="121"/>
      <c r="P202" s="121"/>
      <c r="S202" s="123"/>
      <c r="T202" s="122"/>
      <c r="U202" s="122"/>
      <c r="Z202" s="121"/>
      <c r="AA202" s="121"/>
    </row>
    <row r="203" spans="1:27" hidden="1">
      <c r="A203" s="163">
        <v>15539</v>
      </c>
      <c r="B203" s="162" t="s">
        <v>201</v>
      </c>
      <c r="C203" s="161"/>
      <c r="D203" s="177" t="s">
        <v>200</v>
      </c>
      <c r="E203" s="159"/>
      <c r="F203" s="125"/>
      <c r="G203" s="158" t="str">
        <f>CONCATENATE(B203," ",D203)</f>
        <v>HOLEČEK Ladislav</v>
      </c>
      <c r="H203" s="158"/>
      <c r="I203" s="158"/>
      <c r="J203" s="158"/>
      <c r="K203" s="149" t="s">
        <v>137</v>
      </c>
      <c r="O203" s="121"/>
      <c r="P203" s="121"/>
      <c r="S203" s="123"/>
      <c r="T203" s="122"/>
      <c r="U203" s="122"/>
      <c r="Z203" s="121"/>
      <c r="AA203" s="121"/>
    </row>
    <row r="204" spans="1:27" hidden="1">
      <c r="A204" s="163">
        <v>15540</v>
      </c>
      <c r="B204" s="162" t="s">
        <v>199</v>
      </c>
      <c r="C204" s="161"/>
      <c r="D204" s="177" t="s">
        <v>198</v>
      </c>
      <c r="E204" s="159"/>
      <c r="F204" s="125"/>
      <c r="G204" s="158" t="str">
        <f>CONCATENATE(B204," ",D204)</f>
        <v>FIALOVÁ Eliška</v>
      </c>
      <c r="H204" s="158"/>
      <c r="I204" s="158"/>
      <c r="J204" s="158"/>
      <c r="K204" s="149" t="s">
        <v>136</v>
      </c>
      <c r="O204" s="121"/>
      <c r="P204" s="121"/>
      <c r="S204" s="123"/>
      <c r="T204" s="122"/>
      <c r="U204" s="122"/>
      <c r="Z204" s="121"/>
      <c r="AA204" s="121"/>
    </row>
    <row r="205" spans="1:27" hidden="1">
      <c r="A205" s="163">
        <v>15530</v>
      </c>
      <c r="B205" s="162" t="s">
        <v>197</v>
      </c>
      <c r="C205" s="161"/>
      <c r="D205" s="177" t="s">
        <v>179</v>
      </c>
      <c r="E205" s="159"/>
      <c r="F205" s="125"/>
      <c r="G205" s="158" t="str">
        <f>CONCATENATE(B205," ",D205)</f>
        <v>BÁRTL Jan</v>
      </c>
      <c r="H205" s="158"/>
      <c r="I205" s="158"/>
      <c r="J205" s="158"/>
      <c r="K205" s="149" t="s">
        <v>135</v>
      </c>
      <c r="O205" s="121"/>
      <c r="P205" s="121"/>
      <c r="S205" s="123"/>
      <c r="T205" s="122"/>
      <c r="U205" s="122"/>
      <c r="Z205" s="121"/>
      <c r="AA205" s="121"/>
    </row>
    <row r="206" spans="1:27" hidden="1">
      <c r="A206" s="163">
        <v>15533</v>
      </c>
      <c r="B206" s="162" t="s">
        <v>196</v>
      </c>
      <c r="C206" s="161"/>
      <c r="D206" s="177" t="s">
        <v>195</v>
      </c>
      <c r="E206" s="159"/>
      <c r="G206" s="158" t="str">
        <f>CONCATENATE(B206," ",D206)</f>
        <v>ŠTEFANOVÁ  Věra</v>
      </c>
      <c r="H206" s="158"/>
      <c r="I206" s="158"/>
      <c r="J206" s="158"/>
      <c r="K206" s="149" t="s">
        <v>134</v>
      </c>
      <c r="O206" s="121"/>
      <c r="P206" s="121"/>
      <c r="S206" s="123"/>
      <c r="T206" s="122"/>
      <c r="U206" s="122"/>
      <c r="Z206" s="121"/>
      <c r="AA206" s="121"/>
    </row>
    <row r="207" spans="1:27" hidden="1">
      <c r="A207" s="163"/>
      <c r="B207" s="162"/>
      <c r="C207" s="161"/>
      <c r="D207" s="160"/>
      <c r="E207" s="159"/>
      <c r="F207" s="125"/>
      <c r="G207" s="158" t="str">
        <f>CONCATENATE(B207," ",D207)</f>
        <v xml:space="preserve"> </v>
      </c>
      <c r="H207" s="158"/>
      <c r="I207" s="158"/>
      <c r="J207" s="158"/>
      <c r="K207" s="149" t="s">
        <v>133</v>
      </c>
      <c r="O207" s="121"/>
      <c r="P207" s="121"/>
      <c r="S207" s="123"/>
      <c r="T207" s="122"/>
      <c r="U207" s="122"/>
      <c r="Z207" s="121"/>
      <c r="AA207" s="121"/>
    </row>
    <row r="208" spans="1:27" hidden="1">
      <c r="A208" s="163"/>
      <c r="B208" s="162"/>
      <c r="C208" s="161"/>
      <c r="D208" s="160"/>
      <c r="E208" s="159"/>
      <c r="F208" s="125"/>
      <c r="G208" s="158" t="str">
        <f>CONCATENATE(B208," ",D208)</f>
        <v xml:space="preserve"> </v>
      </c>
      <c r="H208" s="158"/>
      <c r="I208" s="158"/>
      <c r="J208" s="158"/>
      <c r="K208" s="149" t="s">
        <v>132</v>
      </c>
      <c r="O208" s="121"/>
      <c r="P208" s="121"/>
      <c r="S208" s="123"/>
      <c r="T208" s="122"/>
      <c r="U208" s="122"/>
      <c r="Z208" s="121"/>
      <c r="AA208" s="121"/>
    </row>
    <row r="209" spans="1:27" hidden="1">
      <c r="A209" s="163"/>
      <c r="B209" s="162"/>
      <c r="C209" s="161"/>
      <c r="D209" s="160"/>
      <c r="E209" s="159"/>
      <c r="F209" s="125"/>
      <c r="G209" s="158" t="str">
        <f>CONCATENATE(B209," ",D209)</f>
        <v xml:space="preserve"> </v>
      </c>
      <c r="H209" s="158"/>
      <c r="I209" s="158"/>
      <c r="J209" s="158"/>
      <c r="K209" s="149" t="s">
        <v>131</v>
      </c>
      <c r="O209" s="121"/>
      <c r="P209" s="121"/>
      <c r="S209" s="123"/>
      <c r="T209" s="122"/>
      <c r="U209" s="122"/>
      <c r="Z209" s="121"/>
      <c r="AA209" s="121"/>
    </row>
    <row r="210" spans="1:27" hidden="1">
      <c r="A210" s="171">
        <v>5052</v>
      </c>
      <c r="B210" s="170" t="s">
        <v>194</v>
      </c>
      <c r="C210" s="169"/>
      <c r="D210" s="168" t="s">
        <v>193</v>
      </c>
      <c r="E210" s="167"/>
      <c r="F210" s="166"/>
      <c r="G210" s="165" t="str">
        <f>CONCATENATE(B210," ",D210)</f>
        <v>HAMPL Vítěslav</v>
      </c>
      <c r="H210" s="165"/>
      <c r="I210" s="165"/>
      <c r="J210" s="165"/>
      <c r="K210" s="164" t="s">
        <v>192</v>
      </c>
      <c r="O210" s="121"/>
      <c r="P210" s="121"/>
      <c r="S210" s="123"/>
      <c r="T210" s="122"/>
      <c r="U210" s="122"/>
      <c r="Z210" s="121"/>
      <c r="AA210" s="121"/>
    </row>
    <row r="211" spans="1:27" hidden="1">
      <c r="A211" s="171">
        <v>1172</v>
      </c>
      <c r="B211" s="170" t="s">
        <v>191</v>
      </c>
      <c r="C211" s="169"/>
      <c r="D211" s="168" t="s">
        <v>145</v>
      </c>
      <c r="E211" s="167"/>
      <c r="F211" s="166"/>
      <c r="G211" s="165" t="str">
        <f>CONCATENATE(B211," ",D211)</f>
        <v>VALTA Petr</v>
      </c>
      <c r="H211" s="165"/>
      <c r="I211" s="165"/>
      <c r="J211" s="165"/>
      <c r="K211" s="164" t="s">
        <v>139</v>
      </c>
      <c r="O211" s="121"/>
      <c r="P211" s="121"/>
      <c r="S211" s="123"/>
      <c r="T211" s="122"/>
      <c r="U211" s="122"/>
      <c r="Z211" s="121"/>
      <c r="AA211" s="121"/>
    </row>
    <row r="212" spans="1:27" hidden="1">
      <c r="A212" s="171">
        <v>4467</v>
      </c>
      <c r="B212" s="170" t="s">
        <v>190</v>
      </c>
      <c r="C212" s="169"/>
      <c r="D212" s="168" t="s">
        <v>151</v>
      </c>
      <c r="E212" s="167"/>
      <c r="F212" s="166"/>
      <c r="G212" s="165" t="str">
        <f>CONCATENATE(B212," ",D212)</f>
        <v>ROUBAL Vojtěch</v>
      </c>
      <c r="H212" s="165"/>
      <c r="I212" s="165"/>
      <c r="J212" s="165"/>
      <c r="K212" s="164" t="s">
        <v>138</v>
      </c>
      <c r="O212" s="121"/>
      <c r="P212" s="121"/>
      <c r="S212" s="123"/>
      <c r="T212" s="122"/>
      <c r="U212" s="122"/>
      <c r="Z212" s="121"/>
      <c r="AA212" s="121"/>
    </row>
    <row r="213" spans="1:27" hidden="1">
      <c r="A213" s="171">
        <v>1163</v>
      </c>
      <c r="B213" s="170" t="s">
        <v>189</v>
      </c>
      <c r="C213" s="169"/>
      <c r="D213" s="168" t="s">
        <v>23</v>
      </c>
      <c r="E213" s="167"/>
      <c r="F213" s="166"/>
      <c r="G213" s="165" t="str">
        <f>CONCATENATE(B213," ",D213)</f>
        <v>PUDIL František</v>
      </c>
      <c r="H213" s="165"/>
      <c r="I213" s="165"/>
      <c r="J213" s="165"/>
      <c r="K213" s="164" t="s">
        <v>137</v>
      </c>
      <c r="O213" s="121"/>
      <c r="P213" s="121"/>
      <c r="S213" s="123"/>
      <c r="T213" s="122"/>
      <c r="U213" s="122"/>
      <c r="Z213" s="121"/>
      <c r="AA213" s="121"/>
    </row>
    <row r="214" spans="1:27" hidden="1">
      <c r="A214" s="171">
        <v>1404</v>
      </c>
      <c r="B214" s="170" t="s">
        <v>188</v>
      </c>
      <c r="C214" s="169"/>
      <c r="D214" s="168" t="s">
        <v>187</v>
      </c>
      <c r="E214" s="167"/>
      <c r="F214" s="166"/>
      <c r="G214" s="165" t="str">
        <f>CONCATENATE(B214," ",D214)</f>
        <v>POKORNÝ Josef</v>
      </c>
      <c r="H214" s="165"/>
      <c r="I214" s="165"/>
      <c r="J214" s="165"/>
      <c r="K214" s="164" t="s">
        <v>136</v>
      </c>
      <c r="O214" s="121"/>
      <c r="P214" s="121"/>
      <c r="S214" s="123"/>
      <c r="T214" s="122"/>
      <c r="U214" s="122"/>
      <c r="Z214" s="121"/>
      <c r="AA214" s="121"/>
    </row>
    <row r="215" spans="1:27" hidden="1">
      <c r="A215" s="171">
        <v>1152</v>
      </c>
      <c r="B215" s="170" t="s">
        <v>186</v>
      </c>
      <c r="C215" s="169"/>
      <c r="D215" s="168" t="s">
        <v>31</v>
      </c>
      <c r="E215" s="167"/>
      <c r="F215" s="166"/>
      <c r="G215" s="165" t="str">
        <f>CONCATENATE(B215," ",D215)</f>
        <v>HOFMAN Jiří</v>
      </c>
      <c r="H215" s="165"/>
      <c r="I215" s="165"/>
      <c r="J215" s="165"/>
      <c r="K215" s="164" t="s">
        <v>135</v>
      </c>
      <c r="O215" s="121"/>
      <c r="P215" s="121"/>
      <c r="S215" s="123"/>
      <c r="T215" s="122"/>
      <c r="U215" s="122"/>
      <c r="Z215" s="121"/>
      <c r="AA215" s="121"/>
    </row>
    <row r="216" spans="1:27" hidden="1">
      <c r="A216" s="171">
        <v>5163</v>
      </c>
      <c r="B216" s="181" t="s">
        <v>185</v>
      </c>
      <c r="C216" s="180"/>
      <c r="D216" s="179" t="s">
        <v>149</v>
      </c>
      <c r="E216" s="178"/>
      <c r="F216" s="166"/>
      <c r="G216" s="165" t="str">
        <f>CONCATENATE(B216," ",D216)</f>
        <v>PODHOLA Martin</v>
      </c>
      <c r="H216" s="165"/>
      <c r="I216" s="165"/>
      <c r="J216" s="165"/>
      <c r="K216" s="164" t="s">
        <v>134</v>
      </c>
      <c r="O216" s="121"/>
      <c r="P216" s="121"/>
      <c r="S216" s="123"/>
      <c r="T216" s="122"/>
      <c r="U216" s="122"/>
      <c r="Z216" s="121"/>
      <c r="AA216" s="121"/>
    </row>
    <row r="217" spans="1:27" hidden="1">
      <c r="A217" s="171"/>
      <c r="B217" s="170"/>
      <c r="C217" s="169"/>
      <c r="D217" s="168"/>
      <c r="E217" s="167"/>
      <c r="F217" s="166"/>
      <c r="G217" s="165" t="str">
        <f>CONCATENATE(B217," ",D217)</f>
        <v xml:space="preserve"> </v>
      </c>
      <c r="H217" s="165"/>
      <c r="I217" s="165"/>
      <c r="J217" s="165"/>
      <c r="K217" s="164" t="s">
        <v>133</v>
      </c>
      <c r="O217" s="121"/>
      <c r="P217" s="121"/>
      <c r="S217" s="123"/>
      <c r="T217" s="122"/>
      <c r="U217" s="122"/>
      <c r="Z217" s="121"/>
      <c r="AA217" s="121"/>
    </row>
    <row r="218" spans="1:27" hidden="1">
      <c r="A218" s="171"/>
      <c r="B218" s="170"/>
      <c r="C218" s="169"/>
      <c r="D218" s="168"/>
      <c r="E218" s="167"/>
      <c r="F218" s="166"/>
      <c r="G218" s="165" t="str">
        <f>CONCATENATE(B218," ",D218)</f>
        <v xml:space="preserve"> </v>
      </c>
      <c r="H218" s="165"/>
      <c r="I218" s="165"/>
      <c r="J218" s="165"/>
      <c r="K218" s="164" t="s">
        <v>132</v>
      </c>
      <c r="O218" s="121"/>
      <c r="P218" s="121"/>
      <c r="S218" s="123"/>
      <c r="T218" s="122"/>
      <c r="U218" s="122"/>
      <c r="Z218" s="121"/>
      <c r="AA218" s="121"/>
    </row>
    <row r="219" spans="1:27" hidden="1">
      <c r="A219" s="171"/>
      <c r="B219" s="170"/>
      <c r="C219" s="169"/>
      <c r="D219" s="168"/>
      <c r="E219" s="167"/>
      <c r="F219" s="166"/>
      <c r="G219" s="165" t="str">
        <f>CONCATENATE(B219," ",D219)</f>
        <v xml:space="preserve"> </v>
      </c>
      <c r="H219" s="165"/>
      <c r="I219" s="165"/>
      <c r="J219" s="165"/>
      <c r="K219" s="164" t="s">
        <v>131</v>
      </c>
      <c r="O219" s="121"/>
      <c r="P219" s="121"/>
      <c r="S219" s="123"/>
      <c r="T219" s="122"/>
      <c r="U219" s="122"/>
      <c r="Z219" s="121"/>
      <c r="AA219" s="121"/>
    </row>
    <row r="220" spans="1:27" hidden="1">
      <c r="A220" s="163">
        <v>23351</v>
      </c>
      <c r="B220" s="162" t="s">
        <v>184</v>
      </c>
      <c r="C220" s="161"/>
      <c r="D220" s="177" t="s">
        <v>41</v>
      </c>
      <c r="E220" s="159"/>
      <c r="F220" s="125"/>
      <c r="G220" s="158" t="str">
        <f>CONCATENATE(B220," ",D220)</f>
        <v>BOHÁČ Zdeněk</v>
      </c>
      <c r="H220" s="158"/>
      <c r="I220" s="158"/>
      <c r="J220" s="158"/>
      <c r="K220" s="149" t="s">
        <v>183</v>
      </c>
      <c r="O220" s="121"/>
      <c r="P220" s="121"/>
      <c r="S220" s="123"/>
      <c r="T220" s="122"/>
      <c r="U220" s="122"/>
      <c r="Z220" s="121"/>
      <c r="AA220" s="121"/>
    </row>
    <row r="221" spans="1:27" hidden="1">
      <c r="A221" s="163">
        <v>926</v>
      </c>
      <c r="B221" s="162" t="s">
        <v>182</v>
      </c>
      <c r="C221" s="161"/>
      <c r="D221" s="177" t="s">
        <v>181</v>
      </c>
      <c r="E221" s="159"/>
      <c r="F221" s="125"/>
      <c r="G221" s="158" t="str">
        <f>CONCATENATE(B221," ",D221)</f>
        <v>BERNÁTEK Bedřich</v>
      </c>
      <c r="H221" s="158"/>
      <c r="I221" s="158"/>
      <c r="J221" s="158"/>
      <c r="K221" s="149" t="s">
        <v>139</v>
      </c>
      <c r="O221" s="121"/>
      <c r="P221" s="121"/>
      <c r="S221" s="123"/>
      <c r="T221" s="122"/>
      <c r="U221" s="122"/>
      <c r="Z221" s="121"/>
      <c r="AA221" s="121"/>
    </row>
    <row r="222" spans="1:27" hidden="1">
      <c r="A222" s="163">
        <v>25584</v>
      </c>
      <c r="B222" s="162" t="s">
        <v>180</v>
      </c>
      <c r="C222" s="161"/>
      <c r="D222" s="177" t="s">
        <v>179</v>
      </c>
      <c r="E222" s="159"/>
      <c r="F222" s="125"/>
      <c r="G222" s="158" t="str">
        <f>CONCATENATE(B222," ",D222)</f>
        <v>POZNER Jan</v>
      </c>
      <c r="H222" s="158"/>
      <c r="I222" s="158"/>
      <c r="J222" s="158"/>
      <c r="K222" s="149" t="s">
        <v>138</v>
      </c>
      <c r="O222" s="121"/>
      <c r="P222" s="121"/>
      <c r="S222" s="123"/>
      <c r="T222" s="122"/>
      <c r="U222" s="122"/>
      <c r="Z222" s="121"/>
      <c r="AA222" s="121"/>
    </row>
    <row r="223" spans="1:27" hidden="1">
      <c r="A223" s="163">
        <v>24644</v>
      </c>
      <c r="B223" s="162" t="s">
        <v>178</v>
      </c>
      <c r="C223" s="161"/>
      <c r="D223" s="177" t="s">
        <v>177</v>
      </c>
      <c r="E223" s="159"/>
      <c r="F223" s="125"/>
      <c r="G223" s="158" t="str">
        <f>CONCATENATE(B223," ",D223)</f>
        <v>SEKERÁK Richard</v>
      </c>
      <c r="H223" s="158"/>
      <c r="I223" s="158"/>
      <c r="J223" s="158"/>
      <c r="K223" s="149" t="s">
        <v>137</v>
      </c>
      <c r="O223" s="121"/>
      <c r="P223" s="121"/>
      <c r="S223" s="123"/>
      <c r="T223" s="122"/>
      <c r="U223" s="122"/>
      <c r="Z223" s="121"/>
      <c r="AA223" s="121"/>
    </row>
    <row r="224" spans="1:27" hidden="1">
      <c r="A224" s="163">
        <v>17154</v>
      </c>
      <c r="B224" s="162" t="s">
        <v>176</v>
      </c>
      <c r="C224" s="161"/>
      <c r="D224" s="177" t="s">
        <v>175</v>
      </c>
      <c r="E224" s="159"/>
      <c r="F224" s="125"/>
      <c r="G224" s="158" t="str">
        <f>CONCATENATE(B224," ",D224)</f>
        <v>ŠOSTÝ Miroslav</v>
      </c>
      <c r="H224" s="158"/>
      <c r="I224" s="158"/>
      <c r="J224" s="158"/>
      <c r="K224" s="149" t="s">
        <v>136</v>
      </c>
      <c r="O224" s="121"/>
      <c r="P224" s="121"/>
      <c r="S224" s="123"/>
      <c r="T224" s="122"/>
      <c r="U224" s="122"/>
      <c r="Z224" s="121"/>
      <c r="AA224" s="121"/>
    </row>
    <row r="225" spans="1:27" hidden="1">
      <c r="A225" s="163">
        <v>932</v>
      </c>
      <c r="B225" s="162" t="s">
        <v>174</v>
      </c>
      <c r="C225" s="161"/>
      <c r="D225" s="177" t="s">
        <v>31</v>
      </c>
      <c r="E225" s="159"/>
      <c r="F225" s="125"/>
      <c r="G225" s="158" t="str">
        <f>CONCATENATE(B225," ",D225)</f>
        <v>CHRDLE Jiří</v>
      </c>
      <c r="H225" s="158"/>
      <c r="I225" s="158"/>
      <c r="J225" s="158"/>
      <c r="K225" s="149" t="s">
        <v>135</v>
      </c>
      <c r="O225" s="121"/>
      <c r="P225" s="121"/>
      <c r="S225" s="123"/>
      <c r="T225" s="122"/>
      <c r="U225" s="122"/>
      <c r="Z225" s="121"/>
      <c r="AA225" s="121"/>
    </row>
    <row r="226" spans="1:27" hidden="1">
      <c r="A226" s="163">
        <v>23581</v>
      </c>
      <c r="B226" s="162" t="s">
        <v>173</v>
      </c>
      <c r="C226" s="161"/>
      <c r="D226" s="160" t="s">
        <v>172</v>
      </c>
      <c r="E226" s="159"/>
      <c r="F226" s="125"/>
      <c r="G226" s="158" t="str">
        <f>CONCATENATE(B226," ",D226)</f>
        <v>DVOŘÁK Vladimír</v>
      </c>
      <c r="H226" s="158"/>
      <c r="I226" s="158"/>
      <c r="J226" s="158"/>
      <c r="K226" s="149" t="s">
        <v>134</v>
      </c>
      <c r="O226" s="121"/>
      <c r="P226" s="121"/>
      <c r="S226" s="123"/>
      <c r="T226" s="122"/>
      <c r="U226" s="122"/>
      <c r="Z226" s="121"/>
      <c r="AA226" s="121"/>
    </row>
    <row r="227" spans="1:27" hidden="1">
      <c r="A227" s="163">
        <v>25585</v>
      </c>
      <c r="B227" s="162" t="s">
        <v>171</v>
      </c>
      <c r="C227" s="161"/>
      <c r="D227" s="160" t="s">
        <v>170</v>
      </c>
      <c r="E227" s="159"/>
      <c r="F227" s="125"/>
      <c r="G227" s="158" t="str">
        <f>CONCATENATE(B227," ",D227)</f>
        <v>ŠEPIČ Michael</v>
      </c>
      <c r="H227" s="158"/>
      <c r="I227" s="158"/>
      <c r="J227" s="158"/>
      <c r="K227" s="149" t="s">
        <v>133</v>
      </c>
      <c r="O227" s="121"/>
      <c r="P227" s="121"/>
      <c r="S227" s="123"/>
      <c r="T227" s="122"/>
      <c r="U227" s="122"/>
      <c r="Z227" s="121"/>
      <c r="AA227" s="121"/>
    </row>
    <row r="228" spans="1:27" hidden="1">
      <c r="A228" s="163"/>
      <c r="B228" s="176"/>
      <c r="C228" s="175"/>
      <c r="D228" s="174"/>
      <c r="E228" s="173"/>
      <c r="F228" s="125"/>
      <c r="G228" s="165" t="str">
        <f>CONCATENATE(B228," ",D228)</f>
        <v xml:space="preserve"> </v>
      </c>
      <c r="H228" s="165"/>
      <c r="I228" s="165"/>
      <c r="J228" s="165"/>
      <c r="K228" s="149" t="s">
        <v>132</v>
      </c>
      <c r="O228" s="121"/>
      <c r="P228" s="121"/>
      <c r="S228" s="123"/>
      <c r="T228" s="122"/>
      <c r="U228" s="122"/>
      <c r="Z228" s="121"/>
      <c r="AA228" s="121"/>
    </row>
    <row r="229" spans="1:27" hidden="1">
      <c r="A229" s="163"/>
      <c r="B229" s="176"/>
      <c r="C229" s="175"/>
      <c r="D229" s="174"/>
      <c r="E229" s="173"/>
      <c r="F229" s="125"/>
      <c r="G229" s="165" t="str">
        <f>CONCATENATE(B229," ",D229)</f>
        <v xml:space="preserve"> </v>
      </c>
      <c r="H229" s="165"/>
      <c r="I229" s="165"/>
      <c r="J229" s="165"/>
      <c r="K229" s="149" t="s">
        <v>131</v>
      </c>
      <c r="O229" s="121"/>
      <c r="P229" s="121"/>
      <c r="S229" s="123"/>
      <c r="T229" s="122"/>
      <c r="U229" s="122"/>
      <c r="Z229" s="121"/>
      <c r="AA229" s="121"/>
    </row>
    <row r="230" spans="1:27" hidden="1">
      <c r="A230" s="171">
        <v>2707</v>
      </c>
      <c r="B230" s="170" t="s">
        <v>169</v>
      </c>
      <c r="C230" s="169"/>
      <c r="D230" s="168" t="s">
        <v>34</v>
      </c>
      <c r="E230" s="167"/>
      <c r="F230" s="166"/>
      <c r="G230" s="165" t="str">
        <f>CONCATENATE(B230," ",D230)</f>
        <v>BERANOVÁ Jiřina</v>
      </c>
      <c r="H230" s="165"/>
      <c r="I230" s="165"/>
      <c r="J230" s="165"/>
      <c r="K230" s="164" t="s">
        <v>168</v>
      </c>
      <c r="O230" s="121"/>
      <c r="P230" s="121"/>
      <c r="S230" s="123"/>
      <c r="T230" s="122"/>
      <c r="U230" s="122"/>
      <c r="Z230" s="121"/>
      <c r="AA230" s="121"/>
    </row>
    <row r="231" spans="1:27" hidden="1">
      <c r="A231" s="171">
        <v>19345</v>
      </c>
      <c r="B231" s="170" t="s">
        <v>167</v>
      </c>
      <c r="C231" s="169"/>
      <c r="D231" s="168" t="s">
        <v>37</v>
      </c>
      <c r="E231" s="167"/>
      <c r="F231" s="166"/>
      <c r="G231" s="165" t="str">
        <f>CONCATENATE(B231," ",D231)</f>
        <v>CHLUMSKÝ Vlastimil</v>
      </c>
      <c r="H231" s="165"/>
      <c r="I231" s="165"/>
      <c r="J231" s="165"/>
      <c r="K231" s="164" t="s">
        <v>139</v>
      </c>
      <c r="O231" s="121"/>
      <c r="P231" s="121"/>
      <c r="S231" s="123"/>
      <c r="T231" s="122"/>
      <c r="U231" s="122"/>
      <c r="Z231" s="121"/>
      <c r="AA231" s="121"/>
    </row>
    <row r="232" spans="1:27" hidden="1">
      <c r="A232" s="171">
        <v>10871</v>
      </c>
      <c r="B232" s="170" t="s">
        <v>166</v>
      </c>
      <c r="C232" s="169"/>
      <c r="D232" s="168" t="s">
        <v>40</v>
      </c>
      <c r="E232" s="167"/>
      <c r="F232" s="166"/>
      <c r="G232" s="165" t="str">
        <f>CONCATENATE(B232," ",D232)</f>
        <v>MUSIL Bohumír</v>
      </c>
      <c r="H232" s="165"/>
      <c r="I232" s="165"/>
      <c r="J232" s="165"/>
      <c r="K232" s="164" t="s">
        <v>138</v>
      </c>
      <c r="O232" s="121"/>
      <c r="P232" s="121"/>
      <c r="S232" s="123"/>
      <c r="T232" s="122"/>
      <c r="U232" s="122"/>
      <c r="Z232" s="121"/>
      <c r="AA232" s="121"/>
    </row>
    <row r="233" spans="1:27" hidden="1">
      <c r="A233" s="171">
        <v>2725</v>
      </c>
      <c r="B233" s="170" t="s">
        <v>165</v>
      </c>
      <c r="C233" s="169"/>
      <c r="D233" s="168" t="s">
        <v>27</v>
      </c>
      <c r="E233" s="167"/>
      <c r="F233" s="166"/>
      <c r="G233" s="165" t="str">
        <f>CONCATENATE(B233," ",D233)</f>
        <v>PERMAN Milan</v>
      </c>
      <c r="H233" s="165"/>
      <c r="I233" s="165"/>
      <c r="J233" s="165"/>
      <c r="K233" s="164" t="s">
        <v>137</v>
      </c>
      <c r="O233" s="121"/>
      <c r="P233" s="121"/>
      <c r="S233" s="123"/>
      <c r="T233" s="122"/>
      <c r="U233" s="122"/>
      <c r="Z233" s="121"/>
      <c r="AA233" s="121"/>
    </row>
    <row r="234" spans="1:27" hidden="1">
      <c r="A234" s="171">
        <v>2705</v>
      </c>
      <c r="B234" s="170" t="s">
        <v>164</v>
      </c>
      <c r="C234" s="169"/>
      <c r="D234" s="168" t="s">
        <v>163</v>
      </c>
      <c r="E234" s="167"/>
      <c r="F234" s="166"/>
      <c r="G234" s="165" t="str">
        <f>CONCATENATE(B234," ",D234)</f>
        <v>ŠVINDLOVÁ Stanislava</v>
      </c>
      <c r="H234" s="165"/>
      <c r="I234" s="165"/>
      <c r="J234" s="165"/>
      <c r="K234" s="164" t="s">
        <v>136</v>
      </c>
      <c r="O234" s="121"/>
      <c r="P234" s="121"/>
      <c r="S234" s="123"/>
      <c r="T234" s="122"/>
      <c r="U234" s="122"/>
      <c r="Z234" s="121"/>
      <c r="AA234" s="121"/>
    </row>
    <row r="235" spans="1:27" hidden="1">
      <c r="A235" s="171">
        <v>853</v>
      </c>
      <c r="B235" s="170" t="s">
        <v>162</v>
      </c>
      <c r="C235" s="169"/>
      <c r="D235" s="168" t="s">
        <v>23</v>
      </c>
      <c r="E235" s="167"/>
      <c r="F235" s="166"/>
      <c r="G235" s="165" t="str">
        <f>CONCATENATE(B235," ",D235)</f>
        <v>VONDRÁČEK František</v>
      </c>
      <c r="H235" s="165"/>
      <c r="I235" s="165"/>
      <c r="J235" s="165"/>
      <c r="K235" s="164" t="s">
        <v>135</v>
      </c>
      <c r="O235" s="121"/>
      <c r="P235" s="121"/>
      <c r="S235" s="123"/>
      <c r="T235" s="122"/>
      <c r="U235" s="122"/>
      <c r="Z235" s="121"/>
      <c r="AA235" s="121"/>
    </row>
    <row r="236" spans="1:27" hidden="1">
      <c r="A236" s="172">
        <v>23635</v>
      </c>
      <c r="B236" s="170" t="s">
        <v>161</v>
      </c>
      <c r="C236" s="169"/>
      <c r="D236" s="168" t="s">
        <v>160</v>
      </c>
      <c r="E236" s="167"/>
      <c r="F236" s="166"/>
      <c r="G236" s="165" t="str">
        <f>CONCATENATE(B236," ",D236)</f>
        <v>LÉBL Zbyněk</v>
      </c>
      <c r="H236" s="165"/>
      <c r="I236" s="165"/>
      <c r="J236" s="165"/>
      <c r="K236" s="164" t="s">
        <v>134</v>
      </c>
      <c r="O236" s="121"/>
      <c r="P236" s="121"/>
      <c r="S236" s="123"/>
      <c r="T236" s="122"/>
      <c r="U236" s="122"/>
      <c r="Z236" s="121"/>
      <c r="AA236" s="121"/>
    </row>
    <row r="237" spans="1:27" hidden="1">
      <c r="A237" s="171">
        <v>23693</v>
      </c>
      <c r="B237" s="170" t="s">
        <v>159</v>
      </c>
      <c r="C237" s="169"/>
      <c r="D237" s="168" t="s">
        <v>28</v>
      </c>
      <c r="E237" s="167"/>
      <c r="F237" s="166"/>
      <c r="G237" s="165" t="str">
        <f>CONCATENATE(B237," ",D237)</f>
        <v>ZAHRÁDKA Jaroslav</v>
      </c>
      <c r="H237" s="165"/>
      <c r="I237" s="165"/>
      <c r="J237" s="165"/>
      <c r="K237" s="164" t="s">
        <v>133</v>
      </c>
      <c r="O237" s="121"/>
      <c r="P237" s="121"/>
      <c r="S237" s="123"/>
      <c r="T237" s="122"/>
      <c r="U237" s="122"/>
      <c r="Z237" s="121"/>
      <c r="AA237" s="121"/>
    </row>
    <row r="238" spans="1:27" hidden="1">
      <c r="A238" s="171">
        <v>25453</v>
      </c>
      <c r="B238" s="170" t="s">
        <v>158</v>
      </c>
      <c r="C238" s="169"/>
      <c r="D238" s="168" t="s">
        <v>147</v>
      </c>
      <c r="E238" s="167"/>
      <c r="F238" s="166"/>
      <c r="G238" s="165" t="str">
        <f>CONCATENATE(B238," ",D238)</f>
        <v>EŠTÓK Tomáš</v>
      </c>
      <c r="H238" s="165"/>
      <c r="I238" s="165"/>
      <c r="J238" s="165"/>
      <c r="K238" s="164" t="s">
        <v>132</v>
      </c>
      <c r="O238" s="121"/>
      <c r="P238" s="121"/>
      <c r="S238" s="123"/>
      <c r="T238" s="122"/>
      <c r="U238" s="122"/>
      <c r="Z238" s="121"/>
      <c r="AA238" s="121"/>
    </row>
    <row r="239" spans="1:27" hidden="1">
      <c r="A239" s="171"/>
      <c r="B239" s="170"/>
      <c r="C239" s="169"/>
      <c r="D239" s="168"/>
      <c r="E239" s="167"/>
      <c r="F239" s="166"/>
      <c r="G239" s="165" t="str">
        <f>CONCATENATE(B239," ",D239)</f>
        <v xml:space="preserve"> </v>
      </c>
      <c r="H239" s="165"/>
      <c r="I239" s="165"/>
      <c r="J239" s="165"/>
      <c r="K239" s="164" t="s">
        <v>131</v>
      </c>
      <c r="O239" s="121"/>
      <c r="P239" s="121"/>
      <c r="S239" s="123"/>
      <c r="T239" s="122"/>
      <c r="U239" s="122"/>
      <c r="Z239" s="121"/>
      <c r="AA239" s="121"/>
    </row>
    <row r="240" spans="1:27" hidden="1">
      <c r="A240" s="163">
        <v>20405</v>
      </c>
      <c r="B240" s="162" t="s">
        <v>157</v>
      </c>
      <c r="C240" s="161"/>
      <c r="D240" s="160" t="s">
        <v>156</v>
      </c>
      <c r="E240" s="159"/>
      <c r="F240" s="125"/>
      <c r="G240" s="158" t="str">
        <f>CONCATENATE(B240," ",D240)</f>
        <v>JETMAR Jakub</v>
      </c>
      <c r="H240" s="158"/>
      <c r="I240" s="158"/>
      <c r="J240" s="158"/>
      <c r="K240" s="149" t="s">
        <v>155</v>
      </c>
      <c r="O240" s="121"/>
      <c r="P240" s="121"/>
      <c r="S240" s="123"/>
      <c r="T240" s="122"/>
      <c r="U240" s="122"/>
      <c r="Z240" s="121"/>
      <c r="AA240" s="121"/>
    </row>
    <row r="241" spans="1:27" hidden="1">
      <c r="A241" s="163">
        <v>20150</v>
      </c>
      <c r="B241" s="162" t="s">
        <v>154</v>
      </c>
      <c r="C241" s="161"/>
      <c r="D241" s="160" t="s">
        <v>153</v>
      </c>
      <c r="E241" s="159"/>
      <c r="F241" s="125"/>
      <c r="G241" s="158" t="str">
        <f>CONCATENATE(B241," ",D241)</f>
        <v>HLAVATÁ Lucie</v>
      </c>
      <c r="H241" s="158"/>
      <c r="I241" s="158"/>
      <c r="J241" s="158"/>
      <c r="K241" s="149" t="s">
        <v>139</v>
      </c>
      <c r="O241" s="121"/>
      <c r="P241" s="121"/>
      <c r="S241" s="123"/>
      <c r="T241" s="122"/>
      <c r="U241" s="122"/>
      <c r="Z241" s="121"/>
      <c r="AA241" s="121"/>
    </row>
    <row r="242" spans="1:27" hidden="1">
      <c r="A242" s="163">
        <v>20149</v>
      </c>
      <c r="B242" s="162" t="s">
        <v>152</v>
      </c>
      <c r="C242" s="161"/>
      <c r="D242" s="160" t="s">
        <v>151</v>
      </c>
      <c r="E242" s="159"/>
      <c r="F242" s="125"/>
      <c r="G242" s="158" t="str">
        <f>CONCATENATE(B242," ",D242)</f>
        <v>KOSTELECKÝ Vojtěch</v>
      </c>
      <c r="H242" s="158"/>
      <c r="I242" s="158"/>
      <c r="J242" s="158"/>
      <c r="K242" s="149" t="s">
        <v>138</v>
      </c>
      <c r="O242" s="121"/>
      <c r="P242" s="121"/>
      <c r="S242" s="123"/>
      <c r="T242" s="122"/>
      <c r="U242" s="122"/>
      <c r="Z242" s="121"/>
      <c r="AA242" s="121"/>
    </row>
    <row r="243" spans="1:27" hidden="1">
      <c r="A243" s="163">
        <v>20145</v>
      </c>
      <c r="B243" s="162" t="s">
        <v>150</v>
      </c>
      <c r="C243" s="161"/>
      <c r="D243" s="160" t="s">
        <v>149</v>
      </c>
      <c r="E243" s="159"/>
      <c r="F243" s="125"/>
      <c r="G243" s="158" t="str">
        <f>CONCATENATE(B243," ",D243)</f>
        <v>KOZDERA Martin</v>
      </c>
      <c r="H243" s="158"/>
      <c r="I243" s="158"/>
      <c r="J243" s="158"/>
      <c r="K243" s="149" t="s">
        <v>137</v>
      </c>
      <c r="O243" s="121"/>
      <c r="P243" s="121"/>
      <c r="S243" s="123"/>
      <c r="T243" s="122"/>
      <c r="U243" s="122"/>
      <c r="Z243" s="121"/>
      <c r="AA243" s="121"/>
    </row>
    <row r="244" spans="1:27" hidden="1">
      <c r="A244" s="163">
        <v>20144</v>
      </c>
      <c r="B244" s="162" t="s">
        <v>148</v>
      </c>
      <c r="C244" s="161"/>
      <c r="D244" s="160" t="s">
        <v>147</v>
      </c>
      <c r="E244" s="159"/>
      <c r="F244" s="125"/>
      <c r="G244" s="158" t="str">
        <f>CONCATENATE(B244," ",D244)</f>
        <v>KUDWEIS Tomáš</v>
      </c>
      <c r="H244" s="158"/>
      <c r="I244" s="158"/>
      <c r="J244" s="158"/>
      <c r="K244" s="149" t="s">
        <v>136</v>
      </c>
      <c r="O244" s="121"/>
      <c r="P244" s="121"/>
      <c r="S244" s="123"/>
      <c r="T244" s="122"/>
      <c r="U244" s="122"/>
      <c r="Z244" s="121"/>
      <c r="AA244" s="121"/>
    </row>
    <row r="245" spans="1:27" hidden="1">
      <c r="A245" s="163">
        <v>20148</v>
      </c>
      <c r="B245" s="162" t="s">
        <v>146</v>
      </c>
      <c r="C245" s="161"/>
      <c r="D245" s="160" t="s">
        <v>145</v>
      </c>
      <c r="E245" s="159"/>
      <c r="F245" s="125"/>
      <c r="G245" s="158" t="str">
        <f>CONCATENATE(B245," ",D245)</f>
        <v>PEŘINA Petr</v>
      </c>
      <c r="H245" s="158"/>
      <c r="I245" s="158"/>
      <c r="J245" s="158"/>
      <c r="K245" s="149" t="s">
        <v>135</v>
      </c>
      <c r="O245" s="121"/>
      <c r="P245" s="121"/>
      <c r="S245" s="123"/>
      <c r="T245" s="122"/>
      <c r="U245" s="122"/>
      <c r="Z245" s="121"/>
      <c r="AA245" s="121"/>
    </row>
    <row r="246" spans="1:27" hidden="1">
      <c r="A246" s="163">
        <v>20143</v>
      </c>
      <c r="B246" s="162" t="s">
        <v>144</v>
      </c>
      <c r="C246" s="161"/>
      <c r="D246" s="160" t="s">
        <v>143</v>
      </c>
      <c r="E246" s="159"/>
      <c r="F246" s="125"/>
      <c r="G246" s="158" t="str">
        <f>CONCATENATE(B246," ",D246)</f>
        <v>SEDLÁK Marek</v>
      </c>
      <c r="H246" s="158"/>
      <c r="I246" s="158"/>
      <c r="J246" s="158"/>
      <c r="K246" s="149" t="s">
        <v>134</v>
      </c>
      <c r="O246" s="121"/>
      <c r="P246" s="121"/>
      <c r="S246" s="123"/>
      <c r="T246" s="122"/>
      <c r="U246" s="122"/>
      <c r="Z246" s="121"/>
      <c r="AA246" s="121"/>
    </row>
    <row r="247" spans="1:27" hidden="1">
      <c r="A247" s="163">
        <v>20146</v>
      </c>
      <c r="B247" s="162" t="s">
        <v>142</v>
      </c>
      <c r="C247" s="161"/>
      <c r="D247" s="160" t="s">
        <v>141</v>
      </c>
      <c r="E247" s="159"/>
      <c r="F247" s="125"/>
      <c r="G247" s="158" t="str">
        <f>CONCATENATE(B247," ",D247)</f>
        <v>ŠIMŮNEK Radovan</v>
      </c>
      <c r="H247" s="158"/>
      <c r="I247" s="158"/>
      <c r="J247" s="158"/>
      <c r="K247" s="149" t="s">
        <v>133</v>
      </c>
      <c r="O247" s="121"/>
      <c r="P247" s="121"/>
      <c r="S247" s="123"/>
      <c r="T247" s="122"/>
      <c r="U247" s="122"/>
      <c r="Z247" s="121"/>
      <c r="AA247" s="121"/>
    </row>
    <row r="248" spans="1:27" hidden="1">
      <c r="A248" s="163"/>
      <c r="B248" s="162"/>
      <c r="C248" s="161"/>
      <c r="D248" s="160"/>
      <c r="E248" s="159"/>
      <c r="F248" s="125"/>
      <c r="G248" s="158" t="str">
        <f>CONCATENATE(B248," ",D248)</f>
        <v xml:space="preserve"> </v>
      </c>
      <c r="H248" s="158"/>
      <c r="I248" s="158"/>
      <c r="J248" s="158"/>
      <c r="K248" s="149" t="s">
        <v>132</v>
      </c>
      <c r="O248" s="121"/>
      <c r="P248" s="121"/>
      <c r="S248" s="123"/>
      <c r="T248" s="122"/>
      <c r="U248" s="122"/>
      <c r="Z248" s="121"/>
      <c r="AA248" s="121"/>
    </row>
    <row r="249" spans="1:27" hidden="1">
      <c r="A249" s="163"/>
      <c r="B249" s="162"/>
      <c r="C249" s="161"/>
      <c r="D249" s="160"/>
      <c r="E249" s="159"/>
      <c r="F249" s="125"/>
      <c r="G249" s="158" t="str">
        <f>CONCATENATE(B249," ",D249)</f>
        <v xml:space="preserve"> </v>
      </c>
      <c r="H249" s="158"/>
      <c r="I249" s="158"/>
      <c r="J249" s="158"/>
      <c r="K249" s="149" t="s">
        <v>131</v>
      </c>
      <c r="O249" s="121"/>
      <c r="P249" s="121"/>
      <c r="S249" s="123"/>
      <c r="T249" s="122"/>
      <c r="U249" s="122"/>
      <c r="Z249" s="121"/>
      <c r="AA249" s="121"/>
    </row>
    <row r="250" spans="1:27" hidden="1">
      <c r="A250" s="157">
        <f>A73</f>
        <v>25724</v>
      </c>
      <c r="B250" s="156" t="str">
        <f>B73</f>
        <v>JAKL</v>
      </c>
      <c r="C250" s="155"/>
      <c r="D250" s="154" t="str">
        <f>D73</f>
        <v>PAVEL</v>
      </c>
      <c r="E250" s="153"/>
      <c r="F250" s="152"/>
      <c r="G250" s="151" t="str">
        <f>CONCATENATE(B250," ",D250)</f>
        <v>JAKL PAVEL</v>
      </c>
      <c r="H250" s="151"/>
      <c r="I250" s="151"/>
      <c r="J250" s="151"/>
      <c r="K250" s="150" t="s">
        <v>140</v>
      </c>
      <c r="O250" s="121"/>
      <c r="P250" s="121"/>
      <c r="S250" s="123"/>
      <c r="T250" s="122"/>
      <c r="U250" s="122"/>
      <c r="Z250" s="121"/>
      <c r="AA250" s="121"/>
    </row>
    <row r="251" spans="1:27" hidden="1">
      <c r="A251" s="157">
        <f>A74</f>
        <v>0</v>
      </c>
      <c r="B251" s="156">
        <f>B74</f>
        <v>0</v>
      </c>
      <c r="C251" s="155"/>
      <c r="D251" s="154">
        <f>D74</f>
        <v>0</v>
      </c>
      <c r="E251" s="153"/>
      <c r="F251" s="152"/>
      <c r="G251" s="151" t="str">
        <f>CONCATENATE(B251," ",D251)</f>
        <v>0 0</v>
      </c>
      <c r="H251" s="151"/>
      <c r="I251" s="151"/>
      <c r="J251" s="151"/>
      <c r="K251" s="150" t="s">
        <v>139</v>
      </c>
      <c r="O251" s="121"/>
      <c r="P251" s="121"/>
      <c r="S251" s="123"/>
      <c r="T251" s="122"/>
      <c r="U251" s="122"/>
      <c r="Z251" s="121"/>
      <c r="AA251" s="121"/>
    </row>
    <row r="252" spans="1:27" hidden="1">
      <c r="A252" s="157">
        <f>A75</f>
        <v>0</v>
      </c>
      <c r="B252" s="156">
        <f>B75</f>
        <v>0</v>
      </c>
      <c r="C252" s="155"/>
      <c r="D252" s="154">
        <f>D75</f>
        <v>0</v>
      </c>
      <c r="E252" s="153"/>
      <c r="F252" s="152"/>
      <c r="G252" s="151" t="str">
        <f>CONCATENATE(B252," ",D252)</f>
        <v>0 0</v>
      </c>
      <c r="H252" s="151"/>
      <c r="I252" s="151"/>
      <c r="J252" s="151"/>
      <c r="K252" s="150" t="s">
        <v>138</v>
      </c>
      <c r="O252" s="121"/>
      <c r="P252" s="121"/>
      <c r="S252" s="123"/>
      <c r="T252" s="122"/>
      <c r="U252" s="122"/>
      <c r="Z252" s="121"/>
      <c r="AA252" s="121"/>
    </row>
    <row r="253" spans="1:27" hidden="1">
      <c r="A253" s="157">
        <f>A76</f>
        <v>0</v>
      </c>
      <c r="B253" s="156">
        <f>B76</f>
        <v>0</v>
      </c>
      <c r="C253" s="155"/>
      <c r="D253" s="154">
        <f>D76</f>
        <v>0</v>
      </c>
      <c r="E253" s="153"/>
      <c r="F253" s="152"/>
      <c r="G253" s="151" t="str">
        <f>CONCATENATE(B253," ",D253)</f>
        <v>0 0</v>
      </c>
      <c r="H253" s="151"/>
      <c r="I253" s="151"/>
      <c r="J253" s="151"/>
      <c r="K253" s="150" t="s">
        <v>137</v>
      </c>
      <c r="O253" s="121"/>
      <c r="P253" s="121"/>
      <c r="S253" s="123"/>
      <c r="T253" s="122"/>
      <c r="U253" s="122"/>
      <c r="Z253" s="121"/>
      <c r="AA253" s="121"/>
    </row>
    <row r="254" spans="1:27" hidden="1">
      <c r="A254" s="157">
        <f>A77</f>
        <v>0</v>
      </c>
      <c r="B254" s="156">
        <f>B77</f>
        <v>0</v>
      </c>
      <c r="C254" s="155"/>
      <c r="D254" s="154">
        <f>D77</f>
        <v>0</v>
      </c>
      <c r="E254" s="153"/>
      <c r="F254" s="152"/>
      <c r="G254" s="151" t="str">
        <f>CONCATENATE(B254," ",D254)</f>
        <v>0 0</v>
      </c>
      <c r="H254" s="151"/>
      <c r="I254" s="151"/>
      <c r="J254" s="151"/>
      <c r="K254" s="150" t="s">
        <v>136</v>
      </c>
      <c r="O254" s="121"/>
      <c r="P254" s="121"/>
      <c r="S254" s="123"/>
      <c r="T254" s="122"/>
      <c r="U254" s="122"/>
      <c r="Z254" s="121"/>
      <c r="AA254" s="121"/>
    </row>
    <row r="255" spans="1:27" hidden="1">
      <c r="A255" s="157">
        <f>A78</f>
        <v>0</v>
      </c>
      <c r="B255" s="156">
        <f>B78</f>
        <v>0</v>
      </c>
      <c r="C255" s="155"/>
      <c r="D255" s="154">
        <f>D78</f>
        <v>0</v>
      </c>
      <c r="E255" s="153"/>
      <c r="F255" s="152"/>
      <c r="G255" s="151" t="str">
        <f>CONCATENATE(B255," ",D255)</f>
        <v>0 0</v>
      </c>
      <c r="H255" s="151"/>
      <c r="I255" s="151"/>
      <c r="J255" s="151"/>
      <c r="K255" s="150" t="s">
        <v>135</v>
      </c>
      <c r="O255" s="121"/>
      <c r="P255" s="121"/>
      <c r="S255" s="123"/>
      <c r="T255" s="122"/>
      <c r="U255" s="122"/>
      <c r="Z255" s="121"/>
      <c r="AA255" s="121"/>
    </row>
    <row r="256" spans="1:27" hidden="1">
      <c r="A256" s="157">
        <f>A79</f>
        <v>0</v>
      </c>
      <c r="B256" s="156">
        <f>B79</f>
        <v>0</v>
      </c>
      <c r="C256" s="155"/>
      <c r="D256" s="154">
        <f>D79</f>
        <v>0</v>
      </c>
      <c r="E256" s="153"/>
      <c r="F256" s="152"/>
      <c r="G256" s="151" t="str">
        <f>CONCATENATE(B256," ",D256)</f>
        <v>0 0</v>
      </c>
      <c r="H256" s="151"/>
      <c r="I256" s="151"/>
      <c r="J256" s="151"/>
      <c r="K256" s="150" t="s">
        <v>134</v>
      </c>
      <c r="O256" s="121"/>
      <c r="P256" s="121"/>
      <c r="S256" s="123"/>
      <c r="T256" s="122"/>
      <c r="U256" s="122"/>
      <c r="Z256" s="121"/>
      <c r="AA256" s="121"/>
    </row>
    <row r="257" spans="1:27" hidden="1">
      <c r="A257" s="157">
        <f>A80</f>
        <v>0</v>
      </c>
      <c r="B257" s="156">
        <f>B80</f>
        <v>0</v>
      </c>
      <c r="C257" s="155"/>
      <c r="D257" s="154">
        <f>D80</f>
        <v>0</v>
      </c>
      <c r="E257" s="153"/>
      <c r="F257" s="152"/>
      <c r="G257" s="151" t="str">
        <f>CONCATENATE(B257," ",D257)</f>
        <v>0 0</v>
      </c>
      <c r="H257" s="151"/>
      <c r="I257" s="151"/>
      <c r="J257" s="151"/>
      <c r="K257" s="150" t="s">
        <v>133</v>
      </c>
      <c r="O257" s="121"/>
      <c r="P257" s="121"/>
      <c r="S257" s="123"/>
      <c r="T257" s="122"/>
      <c r="U257" s="122"/>
      <c r="Z257" s="121"/>
      <c r="AA257" s="121"/>
    </row>
    <row r="258" spans="1:27" hidden="1">
      <c r="A258" s="157">
        <f>A81</f>
        <v>0</v>
      </c>
      <c r="B258" s="156">
        <f>B81</f>
        <v>0</v>
      </c>
      <c r="C258" s="155"/>
      <c r="D258" s="154">
        <f>D81</f>
        <v>0</v>
      </c>
      <c r="E258" s="153"/>
      <c r="F258" s="152"/>
      <c r="G258" s="151" t="str">
        <f>CONCATENATE(B258," ",D258)</f>
        <v>0 0</v>
      </c>
      <c r="H258" s="151"/>
      <c r="I258" s="151"/>
      <c r="J258" s="151"/>
      <c r="K258" s="150" t="s">
        <v>132</v>
      </c>
      <c r="O258" s="121"/>
      <c r="P258" s="121"/>
      <c r="S258" s="123"/>
      <c r="T258" s="122"/>
      <c r="U258" s="122"/>
      <c r="Z258" s="121"/>
      <c r="AA258" s="121"/>
    </row>
    <row r="259" spans="1:27" hidden="1">
      <c r="A259" s="157">
        <f>A82</f>
        <v>0</v>
      </c>
      <c r="B259" s="156">
        <f>B82</f>
        <v>0</v>
      </c>
      <c r="C259" s="155"/>
      <c r="D259" s="154">
        <f>D82</f>
        <v>0</v>
      </c>
      <c r="E259" s="153"/>
      <c r="F259" s="152"/>
      <c r="G259" s="151" t="str">
        <f>CONCATENATE(B259," ",D259)</f>
        <v>0 0</v>
      </c>
      <c r="H259" s="151"/>
      <c r="I259" s="151"/>
      <c r="J259" s="151"/>
      <c r="K259" s="150" t="s">
        <v>131</v>
      </c>
      <c r="O259" s="121"/>
      <c r="P259" s="121"/>
      <c r="S259" s="123"/>
      <c r="T259" s="122"/>
      <c r="U259" s="122"/>
      <c r="Z259" s="121"/>
      <c r="AA259" s="121"/>
    </row>
    <row r="260" spans="1:27" hidden="1">
      <c r="A260" s="157">
        <f>A83</f>
        <v>0</v>
      </c>
      <c r="B260" s="156">
        <f>B83</f>
        <v>0</v>
      </c>
      <c r="C260" s="155"/>
      <c r="D260" s="154">
        <f>D83</f>
        <v>0</v>
      </c>
      <c r="E260" s="153"/>
      <c r="F260" s="152"/>
      <c r="G260" s="151" t="str">
        <f>CONCATENATE(B260," ",D260)</f>
        <v>0 0</v>
      </c>
      <c r="H260" s="151"/>
      <c r="I260" s="151"/>
      <c r="J260" s="151"/>
      <c r="K260" s="150" t="s">
        <v>130</v>
      </c>
      <c r="O260" s="121"/>
      <c r="P260" s="121"/>
      <c r="S260" s="123"/>
      <c r="T260" s="122"/>
      <c r="U260" s="122"/>
      <c r="Z260" s="121"/>
      <c r="AA260" s="121"/>
    </row>
    <row r="261" spans="1:27" hidden="1">
      <c r="A261" s="157">
        <f>A84</f>
        <v>0</v>
      </c>
      <c r="B261" s="156">
        <f>B84</f>
        <v>0</v>
      </c>
      <c r="C261" s="155"/>
      <c r="D261" s="154">
        <f>D84</f>
        <v>0</v>
      </c>
      <c r="E261" s="153"/>
      <c r="F261" s="152"/>
      <c r="G261" s="151" t="str">
        <f>CONCATENATE(B261," ",D261)</f>
        <v>0 0</v>
      </c>
      <c r="H261" s="151"/>
      <c r="I261" s="151"/>
      <c r="J261" s="151"/>
      <c r="K261" s="150" t="s">
        <v>129</v>
      </c>
      <c r="O261" s="121"/>
      <c r="P261" s="121"/>
      <c r="S261" s="123"/>
      <c r="T261" s="122"/>
      <c r="U261" s="122"/>
      <c r="Z261" s="121"/>
      <c r="AA261" s="121"/>
    </row>
    <row r="262" spans="1:27" hidden="1">
      <c r="A262" s="157">
        <f>A85</f>
        <v>0</v>
      </c>
      <c r="B262" s="156">
        <f>B85</f>
        <v>0</v>
      </c>
      <c r="C262" s="155"/>
      <c r="D262" s="154">
        <f>D85</f>
        <v>0</v>
      </c>
      <c r="E262" s="153"/>
      <c r="F262" s="152"/>
      <c r="G262" s="151" t="str">
        <f>CONCATENATE(B262," ",D262)</f>
        <v>0 0</v>
      </c>
      <c r="H262" s="151"/>
      <c r="I262" s="151"/>
      <c r="J262" s="151"/>
      <c r="K262" s="150" t="s">
        <v>128</v>
      </c>
      <c r="O262" s="121"/>
      <c r="P262" s="121"/>
      <c r="S262" s="123"/>
      <c r="T262" s="122"/>
      <c r="U262" s="122"/>
      <c r="Z262" s="121"/>
      <c r="AA262" s="121"/>
    </row>
    <row r="263" spans="1:27" hidden="1">
      <c r="A263" s="157">
        <f>A86</f>
        <v>0</v>
      </c>
      <c r="B263" s="156">
        <f>B86</f>
        <v>0</v>
      </c>
      <c r="C263" s="155"/>
      <c r="D263" s="154">
        <f>D86</f>
        <v>0</v>
      </c>
      <c r="E263" s="153"/>
      <c r="F263" s="152"/>
      <c r="G263" s="151" t="str">
        <f>CONCATENATE(B263," ",D263)</f>
        <v>0 0</v>
      </c>
      <c r="H263" s="151"/>
      <c r="I263" s="151"/>
      <c r="J263" s="151"/>
      <c r="K263" s="150" t="s">
        <v>127</v>
      </c>
      <c r="O263" s="121"/>
      <c r="P263" s="121"/>
      <c r="S263" s="123"/>
      <c r="T263" s="122"/>
      <c r="U263" s="122"/>
      <c r="Z263" s="121"/>
      <c r="AA263" s="121"/>
    </row>
    <row r="264" spans="1:27" ht="12.75" hidden="1" customHeight="1">
      <c r="A264" s="157">
        <f>A87</f>
        <v>0</v>
      </c>
      <c r="B264" s="156">
        <f>B87</f>
        <v>0</v>
      </c>
      <c r="C264" s="155"/>
      <c r="D264" s="154">
        <f>D87</f>
        <v>0</v>
      </c>
      <c r="E264" s="153"/>
      <c r="F264" s="152"/>
      <c r="G264" s="151" t="str">
        <f>CONCATENATE(B264," ",D264)</f>
        <v>0 0</v>
      </c>
      <c r="H264" s="151"/>
      <c r="I264" s="151"/>
      <c r="J264" s="151"/>
      <c r="K264" s="150" t="s">
        <v>126</v>
      </c>
      <c r="O264" s="121"/>
      <c r="P264" s="121"/>
      <c r="S264" s="123"/>
      <c r="T264" s="122"/>
      <c r="U264" s="122"/>
      <c r="Z264" s="121"/>
      <c r="AA264" s="121"/>
    </row>
    <row r="265" spans="1:27" ht="12.75" hidden="1" customHeight="1">
      <c r="A265" s="157">
        <f>A88</f>
        <v>0</v>
      </c>
      <c r="B265" s="156">
        <f>B88</f>
        <v>0</v>
      </c>
      <c r="C265" s="155"/>
      <c r="D265" s="154">
        <f>D88</f>
        <v>0</v>
      </c>
      <c r="E265" s="153"/>
      <c r="F265" s="152"/>
      <c r="G265" s="151" t="str">
        <f>CONCATENATE(B265," ",D265)</f>
        <v>0 0</v>
      </c>
      <c r="H265" s="151"/>
      <c r="I265" s="151"/>
      <c r="J265" s="151"/>
      <c r="K265" s="150" t="s">
        <v>125</v>
      </c>
      <c r="O265" s="121"/>
      <c r="P265" s="121"/>
      <c r="S265" s="123"/>
      <c r="T265" s="122"/>
      <c r="U265" s="122"/>
      <c r="Z265" s="121"/>
      <c r="AA265" s="121"/>
    </row>
    <row r="266" spans="1:27" ht="12.75" hidden="1" customHeight="1">
      <c r="A266" s="125"/>
      <c r="B266" s="125"/>
      <c r="C266" s="125"/>
      <c r="D266" s="125"/>
      <c r="E266" s="125"/>
      <c r="F266" s="125"/>
      <c r="G266" s="125"/>
      <c r="H266" s="125"/>
      <c r="J266" s="149"/>
      <c r="L266" s="124"/>
      <c r="O266" s="121"/>
      <c r="P266" s="121"/>
      <c r="S266" s="123"/>
      <c r="T266" s="122"/>
      <c r="U266" s="122"/>
      <c r="Z266" s="121"/>
      <c r="AA266" s="121"/>
    </row>
    <row r="267" spans="1:27" ht="11.25" customHeight="1">
      <c r="A267" s="148" t="s">
        <v>124</v>
      </c>
      <c r="B267" s="147" t="s">
        <v>123</v>
      </c>
      <c r="C267" s="147"/>
      <c r="D267" s="147"/>
      <c r="E267" s="146" t="s">
        <v>122</v>
      </c>
      <c r="F267" s="146"/>
      <c r="G267" s="146"/>
      <c r="H267" s="146"/>
      <c r="I267" s="146" t="s">
        <v>121</v>
      </c>
      <c r="J267" s="146"/>
      <c r="K267" s="145"/>
      <c r="L267" s="144" t="s">
        <v>120</v>
      </c>
      <c r="M267" s="144"/>
      <c r="N267" s="144"/>
      <c r="O267" s="143"/>
      <c r="P267" s="143"/>
      <c r="Q267" s="143"/>
      <c r="R267" s="143"/>
      <c r="V267" s="142"/>
      <c r="W267" s="141"/>
      <c r="X267" s="141"/>
      <c r="Y267" s="141"/>
      <c r="Z267" s="141"/>
      <c r="AA267" s="141"/>
    </row>
    <row r="268" spans="1:27" ht="13.5" customHeight="1">
      <c r="A268" s="139"/>
      <c r="B268" s="140" t="s">
        <v>119</v>
      </c>
      <c r="C268" s="138"/>
      <c r="D268" s="138"/>
      <c r="E268" s="138" t="s">
        <v>118</v>
      </c>
      <c r="F268" s="138"/>
      <c r="G268" s="138"/>
      <c r="H268" s="138"/>
      <c r="I268" s="138" t="s">
        <v>99</v>
      </c>
      <c r="J268" s="138"/>
      <c r="K268" s="138"/>
      <c r="L268" s="139" t="s">
        <v>77</v>
      </c>
      <c r="M268" s="138" t="s">
        <v>117</v>
      </c>
      <c r="N268" s="138"/>
      <c r="O268" s="133"/>
      <c r="P268" s="132"/>
      <c r="Q268" s="132"/>
      <c r="R268" s="132"/>
      <c r="S268" s="132"/>
      <c r="V268" s="131"/>
      <c r="W268" s="130"/>
      <c r="X268" s="129"/>
      <c r="Y268" s="128"/>
      <c r="Z268" s="127"/>
      <c r="AA268" s="126"/>
    </row>
    <row r="269" spans="1:27" ht="13.5" customHeight="1">
      <c r="A269" s="137"/>
      <c r="B269" s="136" t="s">
        <v>116</v>
      </c>
      <c r="C269" s="134"/>
      <c r="D269" s="134"/>
      <c r="E269" s="134" t="s">
        <v>115</v>
      </c>
      <c r="F269" s="134"/>
      <c r="G269" s="134"/>
      <c r="H269" s="134"/>
      <c r="I269" s="134" t="s">
        <v>114</v>
      </c>
      <c r="J269" s="134"/>
      <c r="K269" s="134"/>
      <c r="L269" s="135" t="s">
        <v>81</v>
      </c>
      <c r="M269" s="134" t="s">
        <v>85</v>
      </c>
      <c r="N269" s="134"/>
      <c r="O269" s="133"/>
      <c r="P269" s="132"/>
      <c r="Q269" s="132"/>
      <c r="R269" s="132"/>
      <c r="S269" s="132"/>
      <c r="V269" s="131"/>
      <c r="W269" s="130"/>
      <c r="X269" s="129"/>
      <c r="Y269" s="128"/>
      <c r="Z269" s="127"/>
      <c r="AA269" s="126"/>
    </row>
    <row r="270" spans="1:27" ht="13.5" customHeight="1">
      <c r="A270" s="137"/>
      <c r="B270" s="136" t="s">
        <v>113</v>
      </c>
      <c r="C270" s="134"/>
      <c r="D270" s="134"/>
      <c r="E270" s="134" t="s">
        <v>112</v>
      </c>
      <c r="F270" s="134"/>
      <c r="G270" s="134"/>
      <c r="H270" s="134"/>
      <c r="I270" s="134" t="s">
        <v>111</v>
      </c>
      <c r="J270" s="134"/>
      <c r="K270" s="134"/>
      <c r="L270" s="135" t="s">
        <v>89</v>
      </c>
      <c r="M270" s="134" t="s">
        <v>110</v>
      </c>
      <c r="N270" s="134"/>
      <c r="O270" s="133"/>
      <c r="P270" s="132"/>
      <c r="Q270" s="132"/>
      <c r="R270" s="132"/>
      <c r="S270" s="132"/>
      <c r="V270" s="131"/>
      <c r="W270" s="130"/>
      <c r="X270" s="129"/>
      <c r="Y270" s="128"/>
      <c r="Z270" s="127"/>
      <c r="AA270" s="126"/>
    </row>
    <row r="271" spans="1:27" ht="13.5" customHeight="1">
      <c r="A271" s="137"/>
      <c r="B271" s="134" t="s">
        <v>400</v>
      </c>
      <c r="C271" s="134"/>
      <c r="D271" s="134"/>
      <c r="E271" s="134" t="s">
        <v>108</v>
      </c>
      <c r="F271" s="134"/>
      <c r="G271" s="134"/>
      <c r="H271" s="134"/>
      <c r="I271" s="134" t="s">
        <v>107</v>
      </c>
      <c r="J271" s="134"/>
      <c r="K271" s="134"/>
      <c r="L271" s="135" t="s">
        <v>96</v>
      </c>
      <c r="M271" s="134" t="s">
        <v>85</v>
      </c>
      <c r="N271" s="134"/>
      <c r="O271" s="133"/>
      <c r="P271" s="132"/>
      <c r="Q271" s="132"/>
      <c r="R271" s="132"/>
      <c r="S271" s="132"/>
      <c r="V271" s="131"/>
      <c r="W271" s="130"/>
      <c r="X271" s="129"/>
      <c r="Y271" s="128"/>
      <c r="Z271" s="127"/>
      <c r="AA271" s="126"/>
    </row>
    <row r="272" spans="1:27" ht="13.5" customHeight="1">
      <c r="A272" s="137"/>
      <c r="B272" s="136" t="s">
        <v>106</v>
      </c>
      <c r="C272" s="134"/>
      <c r="D272" s="134"/>
      <c r="E272" s="134" t="s">
        <v>105</v>
      </c>
      <c r="F272" s="134"/>
      <c r="G272" s="134"/>
      <c r="H272" s="134"/>
      <c r="I272" s="134" t="s">
        <v>104</v>
      </c>
      <c r="J272" s="134"/>
      <c r="K272" s="134"/>
      <c r="L272" s="135" t="s">
        <v>89</v>
      </c>
      <c r="M272" s="134" t="s">
        <v>85</v>
      </c>
      <c r="N272" s="134"/>
      <c r="O272" s="133"/>
      <c r="P272" s="132"/>
      <c r="Q272" s="132"/>
      <c r="R272" s="132"/>
      <c r="S272" s="132"/>
      <c r="V272" s="131"/>
      <c r="W272" s="130"/>
      <c r="X272" s="129"/>
      <c r="Y272" s="128"/>
      <c r="Z272" s="127"/>
      <c r="AA272" s="126"/>
    </row>
    <row r="273" spans="1:27" ht="13.5" customHeight="1">
      <c r="A273" s="137"/>
      <c r="B273" s="136" t="s">
        <v>103</v>
      </c>
      <c r="C273" s="134"/>
      <c r="D273" s="134"/>
      <c r="E273" s="134" t="s">
        <v>102</v>
      </c>
      <c r="F273" s="134"/>
      <c r="G273" s="134"/>
      <c r="H273" s="134"/>
      <c r="I273" s="134" t="s">
        <v>99</v>
      </c>
      <c r="J273" s="134"/>
      <c r="K273" s="134"/>
      <c r="L273" s="137" t="s">
        <v>81</v>
      </c>
      <c r="M273" s="134" t="s">
        <v>76</v>
      </c>
      <c r="N273" s="134"/>
      <c r="O273" s="133"/>
      <c r="P273" s="132"/>
      <c r="Q273" s="132"/>
      <c r="R273" s="132"/>
      <c r="S273" s="132"/>
      <c r="V273" s="131"/>
      <c r="W273" s="130"/>
      <c r="X273" s="129"/>
      <c r="Y273" s="128"/>
      <c r="Z273" s="127"/>
      <c r="AA273" s="126"/>
    </row>
    <row r="274" spans="1:27" ht="13.5" customHeight="1">
      <c r="A274" s="137"/>
      <c r="B274" s="136" t="s">
        <v>101</v>
      </c>
      <c r="C274" s="134"/>
      <c r="D274" s="134"/>
      <c r="E274" s="134" t="s">
        <v>100</v>
      </c>
      <c r="F274" s="134"/>
      <c r="G274" s="134"/>
      <c r="H274" s="134"/>
      <c r="I274" s="134" t="s">
        <v>99</v>
      </c>
      <c r="J274" s="134"/>
      <c r="K274" s="134"/>
      <c r="L274" s="135" t="s">
        <v>77</v>
      </c>
      <c r="M274" s="134" t="s">
        <v>76</v>
      </c>
      <c r="N274" s="134"/>
      <c r="O274" s="133"/>
      <c r="P274" s="132"/>
      <c r="Q274" s="132"/>
      <c r="R274" s="132"/>
      <c r="S274" s="132"/>
      <c r="V274" s="131"/>
      <c r="W274" s="130"/>
      <c r="X274" s="129"/>
      <c r="Y274" s="128"/>
      <c r="Z274" s="127"/>
      <c r="AA274" s="126"/>
    </row>
    <row r="275" spans="1:27" ht="13.5" customHeight="1">
      <c r="A275" s="137"/>
      <c r="B275" s="136" t="s">
        <v>98</v>
      </c>
      <c r="C275" s="134"/>
      <c r="D275" s="134"/>
      <c r="E275" s="134" t="s">
        <v>97</v>
      </c>
      <c r="F275" s="134"/>
      <c r="G275" s="134"/>
      <c r="H275" s="134"/>
      <c r="I275" s="134" t="s">
        <v>94</v>
      </c>
      <c r="J275" s="134"/>
      <c r="K275" s="134"/>
      <c r="L275" s="135" t="s">
        <v>96</v>
      </c>
      <c r="M275" s="134" t="s">
        <v>76</v>
      </c>
      <c r="N275" s="134"/>
      <c r="O275" s="133"/>
      <c r="P275" s="132"/>
      <c r="Q275" s="132"/>
      <c r="R275" s="132"/>
      <c r="S275" s="132"/>
      <c r="V275" s="131"/>
      <c r="W275" s="130"/>
      <c r="X275" s="129"/>
      <c r="Y275" s="128"/>
      <c r="Z275" s="127"/>
      <c r="AA275" s="126"/>
    </row>
    <row r="276" spans="1:27" ht="13.5" customHeight="1">
      <c r="A276" s="137"/>
      <c r="B276" s="136" t="s">
        <v>9</v>
      </c>
      <c r="C276" s="134"/>
      <c r="D276" s="134"/>
      <c r="E276" s="134" t="s">
        <v>95</v>
      </c>
      <c r="F276" s="134"/>
      <c r="G276" s="134"/>
      <c r="H276" s="134"/>
      <c r="I276" s="134" t="s">
        <v>94</v>
      </c>
      <c r="J276" s="134"/>
      <c r="K276" s="134"/>
      <c r="L276" s="135" t="s">
        <v>89</v>
      </c>
      <c r="M276" s="134" t="s">
        <v>76</v>
      </c>
      <c r="N276" s="134"/>
      <c r="O276" s="133"/>
      <c r="P276" s="132"/>
      <c r="Q276" s="132"/>
      <c r="R276" s="132"/>
      <c r="S276" s="132"/>
      <c r="V276" s="131"/>
      <c r="W276" s="130"/>
      <c r="X276" s="129"/>
      <c r="Y276" s="128"/>
      <c r="Z276" s="127"/>
      <c r="AA276" s="126"/>
    </row>
    <row r="277" spans="1:27" ht="13.5" customHeight="1">
      <c r="A277" s="137"/>
      <c r="B277" s="136" t="s">
        <v>93</v>
      </c>
      <c r="C277" s="134"/>
      <c r="D277" s="134"/>
      <c r="E277" s="134" t="s">
        <v>92</v>
      </c>
      <c r="F277" s="134"/>
      <c r="G277" s="134"/>
      <c r="H277" s="134"/>
      <c r="I277" s="134" t="s">
        <v>91</v>
      </c>
      <c r="J277" s="134"/>
      <c r="K277" s="134"/>
      <c r="L277" s="137" t="s">
        <v>89</v>
      </c>
      <c r="M277" s="134" t="s">
        <v>85</v>
      </c>
      <c r="N277" s="134"/>
      <c r="O277" s="133"/>
      <c r="P277" s="132"/>
      <c r="Q277" s="132"/>
      <c r="R277" s="132"/>
      <c r="S277" s="132"/>
      <c r="V277" s="131"/>
      <c r="W277" s="130"/>
      <c r="X277" s="129"/>
      <c r="Y277" s="128"/>
      <c r="Z277" s="127"/>
      <c r="AA277" s="126"/>
    </row>
    <row r="278" spans="1:27" ht="13.5" customHeight="1">
      <c r="A278" s="137"/>
      <c r="B278" s="136" t="s">
        <v>7</v>
      </c>
      <c r="C278" s="134"/>
      <c r="D278" s="134"/>
      <c r="E278" s="134" t="s">
        <v>90</v>
      </c>
      <c r="F278" s="134"/>
      <c r="G278" s="134"/>
      <c r="H278" s="134"/>
      <c r="I278" s="134" t="s">
        <v>3</v>
      </c>
      <c r="J278" s="134"/>
      <c r="K278" s="134"/>
      <c r="L278" s="135" t="s">
        <v>89</v>
      </c>
      <c r="M278" s="134" t="s">
        <v>85</v>
      </c>
      <c r="N278" s="134"/>
      <c r="O278" s="133"/>
      <c r="P278" s="132"/>
      <c r="Q278" s="132"/>
      <c r="R278" s="132"/>
      <c r="S278" s="132"/>
      <c r="V278" s="131"/>
      <c r="W278" s="130"/>
      <c r="X278" s="129"/>
      <c r="Y278" s="127"/>
      <c r="Z278" s="127"/>
      <c r="AA278" s="126"/>
    </row>
    <row r="279" spans="1:27" ht="13.5" customHeight="1">
      <c r="A279" s="137"/>
      <c r="B279" s="136" t="s">
        <v>88</v>
      </c>
      <c r="C279" s="134"/>
      <c r="D279" s="134"/>
      <c r="E279" s="134" t="s">
        <v>87</v>
      </c>
      <c r="F279" s="134"/>
      <c r="G279" s="134"/>
      <c r="H279" s="134"/>
      <c r="I279" s="134" t="s">
        <v>86</v>
      </c>
      <c r="J279" s="134"/>
      <c r="K279" s="134"/>
      <c r="L279" s="137" t="s">
        <v>77</v>
      </c>
      <c r="M279" s="134" t="s">
        <v>85</v>
      </c>
      <c r="N279" s="134"/>
      <c r="O279" s="133"/>
      <c r="P279" s="132"/>
      <c r="Q279" s="132"/>
      <c r="R279" s="132"/>
      <c r="S279" s="132"/>
      <c r="V279" s="131"/>
      <c r="W279" s="130"/>
      <c r="X279" s="129"/>
      <c r="Y279" s="127"/>
      <c r="Z279" s="127"/>
      <c r="AA279" s="126"/>
    </row>
    <row r="280" spans="1:27" ht="13.5" customHeight="1">
      <c r="A280" s="137"/>
      <c r="B280" s="136" t="s">
        <v>84</v>
      </c>
      <c r="C280" s="134"/>
      <c r="D280" s="134"/>
      <c r="E280" s="134" t="s">
        <v>83</v>
      </c>
      <c r="F280" s="134"/>
      <c r="G280" s="134"/>
      <c r="H280" s="134"/>
      <c r="I280" s="134" t="s">
        <v>82</v>
      </c>
      <c r="J280" s="134"/>
      <c r="K280" s="134"/>
      <c r="L280" s="137" t="s">
        <v>81</v>
      </c>
      <c r="M280" s="134" t="s">
        <v>76</v>
      </c>
      <c r="N280" s="134"/>
      <c r="O280" s="133"/>
      <c r="P280" s="132"/>
      <c r="Q280" s="132"/>
      <c r="R280" s="132"/>
      <c r="S280" s="132"/>
      <c r="V280" s="131"/>
      <c r="W280" s="130"/>
      <c r="X280" s="129"/>
      <c r="Y280" s="128"/>
      <c r="Z280" s="127"/>
      <c r="AA280" s="126"/>
    </row>
    <row r="281" spans="1:27" ht="13.5" customHeight="1">
      <c r="A281" s="137"/>
      <c r="B281" s="136" t="s">
        <v>80</v>
      </c>
      <c r="C281" s="134"/>
      <c r="D281" s="134"/>
      <c r="E281" s="134" t="s">
        <v>79</v>
      </c>
      <c r="F281" s="134"/>
      <c r="G281" s="134"/>
      <c r="H281" s="134"/>
      <c r="I281" s="134" t="s">
        <v>78</v>
      </c>
      <c r="J281" s="134"/>
      <c r="K281" s="134"/>
      <c r="L281" s="135" t="s">
        <v>77</v>
      </c>
      <c r="M281" s="134" t="s">
        <v>76</v>
      </c>
      <c r="N281" s="134"/>
      <c r="O281" s="133"/>
      <c r="P281" s="132"/>
      <c r="Q281" s="132"/>
      <c r="R281" s="132"/>
      <c r="S281" s="132"/>
      <c r="V281" s="131"/>
      <c r="W281" s="130"/>
      <c r="X281" s="129"/>
      <c r="Y281" s="128"/>
      <c r="Z281" s="127"/>
      <c r="AA281" s="126"/>
    </row>
    <row r="282" spans="1:27">
      <c r="K282" s="124"/>
    </row>
  </sheetData>
  <sheetProtection password="C416" sheet="1" objects="1" scenarios="1" formatColumns="0" selectLockedCells="1" sort="0"/>
  <mergeCells count="647">
    <mergeCell ref="L71:N71"/>
    <mergeCell ref="B267:D267"/>
    <mergeCell ref="E267:H267"/>
    <mergeCell ref="I267:J267"/>
    <mergeCell ref="L267:N267"/>
    <mergeCell ref="O267:P267"/>
    <mergeCell ref="G247:J247"/>
    <mergeCell ref="G248:J248"/>
    <mergeCell ref="G249:J249"/>
    <mergeCell ref="G230:J230"/>
    <mergeCell ref="Q267:R267"/>
    <mergeCell ref="B70:C70"/>
    <mergeCell ref="D70:E70"/>
    <mergeCell ref="F70:H70"/>
    <mergeCell ref="I68:I70"/>
    <mergeCell ref="A68:H68"/>
    <mergeCell ref="A69:H69"/>
    <mergeCell ref="G256:J256"/>
    <mergeCell ref="B71:C71"/>
    <mergeCell ref="B72:C72"/>
    <mergeCell ref="G231:J231"/>
    <mergeCell ref="G232:J232"/>
    <mergeCell ref="G233:J233"/>
    <mergeCell ref="G239:J239"/>
    <mergeCell ref="G240:J240"/>
    <mergeCell ref="G241:J241"/>
    <mergeCell ref="G234:J234"/>
    <mergeCell ref="G242:J242"/>
    <mergeCell ref="G254:J254"/>
    <mergeCell ref="D71:E71"/>
    <mergeCell ref="F71:H71"/>
    <mergeCell ref="G262:J262"/>
    <mergeCell ref="G243:J243"/>
    <mergeCell ref="G244:J244"/>
    <mergeCell ref="D249:E249"/>
    <mergeCell ref="G245:J245"/>
    <mergeCell ref="G246:J246"/>
    <mergeCell ref="G263:J263"/>
    <mergeCell ref="G264:J264"/>
    <mergeCell ref="G259:J259"/>
    <mergeCell ref="G260:J260"/>
    <mergeCell ref="G250:J250"/>
    <mergeCell ref="G258:J258"/>
    <mergeCell ref="G255:J255"/>
    <mergeCell ref="G253:J253"/>
    <mergeCell ref="G265:J265"/>
    <mergeCell ref="D251:E251"/>
    <mergeCell ref="D252:E252"/>
    <mergeCell ref="G251:J251"/>
    <mergeCell ref="G252:J252"/>
    <mergeCell ref="D253:E253"/>
    <mergeCell ref="D254:E254"/>
    <mergeCell ref="G261:J261"/>
    <mergeCell ref="D255:E255"/>
    <mergeCell ref="D265:E265"/>
    <mergeCell ref="D250:E250"/>
    <mergeCell ref="G257:J257"/>
    <mergeCell ref="G235:J235"/>
    <mergeCell ref="G236:J236"/>
    <mergeCell ref="G237:J237"/>
    <mergeCell ref="G238:J238"/>
    <mergeCell ref="D242:E242"/>
    <mergeCell ref="D243:E243"/>
    <mergeCell ref="D244:E244"/>
    <mergeCell ref="D257:E257"/>
    <mergeCell ref="D72:E72"/>
    <mergeCell ref="F72:H72"/>
    <mergeCell ref="D73:E73"/>
    <mergeCell ref="F73:H73"/>
    <mergeCell ref="D74:E74"/>
    <mergeCell ref="G224:J224"/>
    <mergeCell ref="G211:J211"/>
    <mergeCell ref="G204:J204"/>
    <mergeCell ref="G192:J192"/>
    <mergeCell ref="G193:J193"/>
    <mergeCell ref="G225:J225"/>
    <mergeCell ref="G226:J226"/>
    <mergeCell ref="G227:J227"/>
    <mergeCell ref="G229:J229"/>
    <mergeCell ref="G218:J218"/>
    <mergeCell ref="G219:J219"/>
    <mergeCell ref="G220:J220"/>
    <mergeCell ref="G221:J221"/>
    <mergeCell ref="G222:J222"/>
    <mergeCell ref="G223:J223"/>
    <mergeCell ref="G228:J228"/>
    <mergeCell ref="G213:J213"/>
    <mergeCell ref="G214:J214"/>
    <mergeCell ref="G215:J215"/>
    <mergeCell ref="G217:J217"/>
    <mergeCell ref="G207:J207"/>
    <mergeCell ref="G208:J208"/>
    <mergeCell ref="G209:J209"/>
    <mergeCell ref="G210:J210"/>
    <mergeCell ref="G216:J216"/>
    <mergeCell ref="B73:C73"/>
    <mergeCell ref="B74:C74"/>
    <mergeCell ref="F74:H74"/>
    <mergeCell ref="B75:C75"/>
    <mergeCell ref="D75:E75"/>
    <mergeCell ref="G205:J205"/>
    <mergeCell ref="G195:J195"/>
    <mergeCell ref="G196:J196"/>
    <mergeCell ref="G201:J201"/>
    <mergeCell ref="G191:J191"/>
    <mergeCell ref="G199:J199"/>
    <mergeCell ref="G203:J203"/>
    <mergeCell ref="G202:J202"/>
    <mergeCell ref="G206:J206"/>
    <mergeCell ref="G212:J212"/>
    <mergeCell ref="D77:E77"/>
    <mergeCell ref="G194:J194"/>
    <mergeCell ref="G187:J187"/>
    <mergeCell ref="G188:J188"/>
    <mergeCell ref="G189:J189"/>
    <mergeCell ref="G190:J190"/>
    <mergeCell ref="G158:J158"/>
    <mergeCell ref="G159:J159"/>
    <mergeCell ref="G182:J182"/>
    <mergeCell ref="G185:J185"/>
    <mergeCell ref="G186:J186"/>
    <mergeCell ref="G175:J175"/>
    <mergeCell ref="G171:J171"/>
    <mergeCell ref="G172:J172"/>
    <mergeCell ref="G164:J164"/>
    <mergeCell ref="G200:J200"/>
    <mergeCell ref="G197:J197"/>
    <mergeCell ref="G198:J198"/>
    <mergeCell ref="G184:J184"/>
    <mergeCell ref="G168:J168"/>
    <mergeCell ref="G169:J169"/>
    <mergeCell ref="G170:J170"/>
    <mergeCell ref="G173:J173"/>
    <mergeCell ref="G181:J181"/>
    <mergeCell ref="G174:J174"/>
    <mergeCell ref="G155:J155"/>
    <mergeCell ref="G156:J156"/>
    <mergeCell ref="G176:J176"/>
    <mergeCell ref="G160:J160"/>
    <mergeCell ref="G183:J183"/>
    <mergeCell ref="G179:J179"/>
    <mergeCell ref="G180:J180"/>
    <mergeCell ref="G177:J177"/>
    <mergeCell ref="G178:J178"/>
    <mergeCell ref="G163:J163"/>
    <mergeCell ref="G150:J150"/>
    <mergeCell ref="F79:H79"/>
    <mergeCell ref="B80:C80"/>
    <mergeCell ref="D80:E80"/>
    <mergeCell ref="G153:J153"/>
    <mergeCell ref="G154:J154"/>
    <mergeCell ref="G142:J142"/>
    <mergeCell ref="G151:J151"/>
    <mergeCell ref="G152:J152"/>
    <mergeCell ref="G148:J148"/>
    <mergeCell ref="F77:H77"/>
    <mergeCell ref="B78:C78"/>
    <mergeCell ref="D78:E78"/>
    <mergeCell ref="F78:H78"/>
    <mergeCell ref="G141:J141"/>
    <mergeCell ref="G143:J143"/>
    <mergeCell ref="B79:C79"/>
    <mergeCell ref="D79:E79"/>
    <mergeCell ref="B82:C82"/>
    <mergeCell ref="D82:E82"/>
    <mergeCell ref="G149:J149"/>
    <mergeCell ref="G144:J144"/>
    <mergeCell ref="F80:H80"/>
    <mergeCell ref="F82:H82"/>
    <mergeCell ref="G147:J147"/>
    <mergeCell ref="G117:J117"/>
    <mergeCell ref="G112:J112"/>
    <mergeCell ref="G113:J113"/>
    <mergeCell ref="F87:H87"/>
    <mergeCell ref="F88:H88"/>
    <mergeCell ref="B136:C136"/>
    <mergeCell ref="B83:C83"/>
    <mergeCell ref="B127:C127"/>
    <mergeCell ref="G145:J145"/>
    <mergeCell ref="B131:C131"/>
    <mergeCell ref="B132:C132"/>
    <mergeCell ref="B133:C133"/>
    <mergeCell ref="B134:C134"/>
    <mergeCell ref="B138:C138"/>
    <mergeCell ref="B139:C139"/>
    <mergeCell ref="B147:C147"/>
    <mergeCell ref="B230:C230"/>
    <mergeCell ref="B153:C153"/>
    <mergeCell ref="B154:C154"/>
    <mergeCell ref="B155:C155"/>
    <mergeCell ref="B156:C156"/>
    <mergeCell ref="B157:C157"/>
    <mergeCell ref="B158:C158"/>
    <mergeCell ref="B150:C150"/>
    <mergeCell ref="B151:C151"/>
    <mergeCell ref="B128:C128"/>
    <mergeCell ref="D126:E126"/>
    <mergeCell ref="D140:E140"/>
    <mergeCell ref="D141:E141"/>
    <mergeCell ref="D131:E131"/>
    <mergeCell ref="D138:E138"/>
    <mergeCell ref="B130:C130"/>
    <mergeCell ref="B135:C135"/>
    <mergeCell ref="B137:C137"/>
    <mergeCell ref="D129:E129"/>
    <mergeCell ref="B124:C124"/>
    <mergeCell ref="B125:C125"/>
    <mergeCell ref="B126:C126"/>
    <mergeCell ref="D124:E124"/>
    <mergeCell ref="D125:E125"/>
    <mergeCell ref="B123:C123"/>
    <mergeCell ref="D117:E117"/>
    <mergeCell ref="B117:C117"/>
    <mergeCell ref="B118:C118"/>
    <mergeCell ref="B119:C119"/>
    <mergeCell ref="B120:C120"/>
    <mergeCell ref="B121:C121"/>
    <mergeCell ref="B122:C122"/>
    <mergeCell ref="D122:E122"/>
    <mergeCell ref="D123:E123"/>
    <mergeCell ref="D118:E118"/>
    <mergeCell ref="D119:E119"/>
    <mergeCell ref="D120:E120"/>
    <mergeCell ref="D121:E121"/>
    <mergeCell ref="B85:C85"/>
    <mergeCell ref="F75:H75"/>
    <mergeCell ref="D85:E85"/>
    <mergeCell ref="D83:E83"/>
    <mergeCell ref="B84:C84"/>
    <mergeCell ref="D84:E84"/>
    <mergeCell ref="B76:C76"/>
    <mergeCell ref="D76:E76"/>
    <mergeCell ref="F76:H76"/>
    <mergeCell ref="B77:C77"/>
    <mergeCell ref="B86:C86"/>
    <mergeCell ref="D86:E86"/>
    <mergeCell ref="B87:C87"/>
    <mergeCell ref="D87:E87"/>
    <mergeCell ref="D88:E88"/>
    <mergeCell ref="F86:H86"/>
    <mergeCell ref="G140:J140"/>
    <mergeCell ref="G136:J136"/>
    <mergeCell ref="G130:J130"/>
    <mergeCell ref="G131:J131"/>
    <mergeCell ref="G132:J132"/>
    <mergeCell ref="G139:J139"/>
    <mergeCell ref="G134:J134"/>
    <mergeCell ref="G135:J135"/>
    <mergeCell ref="G123:J123"/>
    <mergeCell ref="G124:J124"/>
    <mergeCell ref="G119:J119"/>
    <mergeCell ref="G120:J120"/>
    <mergeCell ref="G121:J121"/>
    <mergeCell ref="G114:J114"/>
    <mergeCell ref="G122:J122"/>
    <mergeCell ref="G118:J118"/>
    <mergeCell ref="G127:J127"/>
    <mergeCell ref="G128:J128"/>
    <mergeCell ref="G129:J129"/>
    <mergeCell ref="G125:J125"/>
    <mergeCell ref="G126:J126"/>
    <mergeCell ref="B152:C152"/>
    <mergeCell ref="G138:J138"/>
    <mergeCell ref="G137:J137"/>
    <mergeCell ref="G133:J133"/>
    <mergeCell ref="B129:C129"/>
    <mergeCell ref="D130:E130"/>
    <mergeCell ref="B254:C254"/>
    <mergeCell ref="B171:C171"/>
    <mergeCell ref="B172:C172"/>
    <mergeCell ref="B173:C173"/>
    <mergeCell ref="B174:C174"/>
    <mergeCell ref="B148:C148"/>
    <mergeCell ref="B149:C149"/>
    <mergeCell ref="B163:C163"/>
    <mergeCell ref="B164:C164"/>
    <mergeCell ref="B256:C256"/>
    <mergeCell ref="B251:C251"/>
    <mergeCell ref="B252:C252"/>
    <mergeCell ref="B257:C257"/>
    <mergeCell ref="B258:C258"/>
    <mergeCell ref="B253:C253"/>
    <mergeCell ref="D258:E258"/>
    <mergeCell ref="D259:E259"/>
    <mergeCell ref="B140:C140"/>
    <mergeCell ref="B141:C141"/>
    <mergeCell ref="B144:C144"/>
    <mergeCell ref="B145:C145"/>
    <mergeCell ref="B159:C159"/>
    <mergeCell ref="D144:E144"/>
    <mergeCell ref="B255:C255"/>
    <mergeCell ref="D256:E256"/>
    <mergeCell ref="B262:C262"/>
    <mergeCell ref="B263:C263"/>
    <mergeCell ref="D261:E261"/>
    <mergeCell ref="D262:E262"/>
    <mergeCell ref="D263:E263"/>
    <mergeCell ref="B259:C259"/>
    <mergeCell ref="B260:C260"/>
    <mergeCell ref="D260:E260"/>
    <mergeCell ref="B264:C264"/>
    <mergeCell ref="D264:E264"/>
    <mergeCell ref="G115:J115"/>
    <mergeCell ref="G116:J116"/>
    <mergeCell ref="B142:C142"/>
    <mergeCell ref="B143:C143"/>
    <mergeCell ref="B261:C261"/>
    <mergeCell ref="B116:C116"/>
    <mergeCell ref="B162:C162"/>
    <mergeCell ref="B175:C175"/>
    <mergeCell ref="G110:J110"/>
    <mergeCell ref="G111:J111"/>
    <mergeCell ref="G107:J107"/>
    <mergeCell ref="G108:J108"/>
    <mergeCell ref="B115:C115"/>
    <mergeCell ref="B113:C113"/>
    <mergeCell ref="D112:E112"/>
    <mergeCell ref="G109:J109"/>
    <mergeCell ref="D114:E114"/>
    <mergeCell ref="D115:E115"/>
    <mergeCell ref="B108:C108"/>
    <mergeCell ref="B109:C109"/>
    <mergeCell ref="B110:C110"/>
    <mergeCell ref="B114:C114"/>
    <mergeCell ref="D113:E113"/>
    <mergeCell ref="D110:E110"/>
    <mergeCell ref="D111:E111"/>
    <mergeCell ref="Q41:R41"/>
    <mergeCell ref="A49:S49"/>
    <mergeCell ref="C46:D46"/>
    <mergeCell ref="J46:K46"/>
    <mergeCell ref="J47:K47"/>
    <mergeCell ref="B107:C107"/>
    <mergeCell ref="B88:C88"/>
    <mergeCell ref="F83:H83"/>
    <mergeCell ref="F84:H84"/>
    <mergeCell ref="F85:H85"/>
    <mergeCell ref="A50:S50"/>
    <mergeCell ref="A37:B37"/>
    <mergeCell ref="K13:L14"/>
    <mergeCell ref="K15:L16"/>
    <mergeCell ref="I16:I17"/>
    <mergeCell ref="B57:C57"/>
    <mergeCell ref="S36:S37"/>
    <mergeCell ref="K37:L37"/>
    <mergeCell ref="K35:L36"/>
    <mergeCell ref="G41:H41"/>
    <mergeCell ref="B104:C104"/>
    <mergeCell ref="K17:L17"/>
    <mergeCell ref="K33:L34"/>
    <mergeCell ref="A35:B36"/>
    <mergeCell ref="I31:I32"/>
    <mergeCell ref="I18:I19"/>
    <mergeCell ref="I23:I24"/>
    <mergeCell ref="I28:I29"/>
    <mergeCell ref="A28:B29"/>
    <mergeCell ref="A18:B19"/>
    <mergeCell ref="Q1:S1"/>
    <mergeCell ref="B3:I3"/>
    <mergeCell ref="B1:C2"/>
    <mergeCell ref="A8:B9"/>
    <mergeCell ref="C5:C6"/>
    <mergeCell ref="A64:S64"/>
    <mergeCell ref="A13:B14"/>
    <mergeCell ref="A15:B16"/>
    <mergeCell ref="A17:B17"/>
    <mergeCell ref="M41:O41"/>
    <mergeCell ref="S26:S27"/>
    <mergeCell ref="V1:AA1"/>
    <mergeCell ref="L1:N1"/>
    <mergeCell ref="D1:I1"/>
    <mergeCell ref="L3:S3"/>
    <mergeCell ref="K27:L27"/>
    <mergeCell ref="D5:G5"/>
    <mergeCell ref="K8:L9"/>
    <mergeCell ref="N5:Q5"/>
    <mergeCell ref="O1:P1"/>
    <mergeCell ref="V66:AA66"/>
    <mergeCell ref="I26:I27"/>
    <mergeCell ref="I36:I37"/>
    <mergeCell ref="K10:L11"/>
    <mergeCell ref="S16:S17"/>
    <mergeCell ref="K23:L24"/>
    <mergeCell ref="I13:I14"/>
    <mergeCell ref="K28:L29"/>
    <mergeCell ref="K18:L19"/>
    <mergeCell ref="I33:I34"/>
    <mergeCell ref="A6:B6"/>
    <mergeCell ref="S11:S12"/>
    <mergeCell ref="K12:L12"/>
    <mergeCell ref="A12:B12"/>
    <mergeCell ref="K5:L5"/>
    <mergeCell ref="K6:L6"/>
    <mergeCell ref="A10:B11"/>
    <mergeCell ref="A5:B5"/>
    <mergeCell ref="I11:I12"/>
    <mergeCell ref="M5:M6"/>
    <mergeCell ref="A20:B21"/>
    <mergeCell ref="A25:B26"/>
    <mergeCell ref="A23:B24"/>
    <mergeCell ref="K22:L22"/>
    <mergeCell ref="A22:B22"/>
    <mergeCell ref="K25:L26"/>
    <mergeCell ref="I21:I22"/>
    <mergeCell ref="A27:B27"/>
    <mergeCell ref="K30:L31"/>
    <mergeCell ref="K32:L32"/>
    <mergeCell ref="S21:S22"/>
    <mergeCell ref="K20:L21"/>
    <mergeCell ref="E57:H57"/>
    <mergeCell ref="A52:S52"/>
    <mergeCell ref="S31:S32"/>
    <mergeCell ref="A33:B34"/>
    <mergeCell ref="A32:B32"/>
    <mergeCell ref="A30:B31"/>
    <mergeCell ref="B58:C58"/>
    <mergeCell ref="E58:H58"/>
    <mergeCell ref="L58:M58"/>
    <mergeCell ref="O58:R58"/>
    <mergeCell ref="C42:E42"/>
    <mergeCell ref="C41:E41"/>
    <mergeCell ref="M42:O42"/>
    <mergeCell ref="O57:R57"/>
    <mergeCell ref="C43:H43"/>
    <mergeCell ref="Q47:S47"/>
    <mergeCell ref="P43:S43"/>
    <mergeCell ref="C47:D47"/>
    <mergeCell ref="L43:M43"/>
    <mergeCell ref="L57:M57"/>
    <mergeCell ref="B111:C111"/>
    <mergeCell ref="A66:B66"/>
    <mergeCell ref="C66:H66"/>
    <mergeCell ref="A61:S61"/>
    <mergeCell ref="A62:S62"/>
    <mergeCell ref="B106:C106"/>
    <mergeCell ref="A65:S65"/>
    <mergeCell ref="G106:J106"/>
    <mergeCell ref="K106:L106"/>
    <mergeCell ref="B160:C160"/>
    <mergeCell ref="B161:C161"/>
    <mergeCell ref="B112:C112"/>
    <mergeCell ref="D107:E107"/>
    <mergeCell ref="D108:E108"/>
    <mergeCell ref="D109:E109"/>
    <mergeCell ref="B165:C165"/>
    <mergeCell ref="B166:C166"/>
    <mergeCell ref="B167:C167"/>
    <mergeCell ref="B181:C181"/>
    <mergeCell ref="B176:C176"/>
    <mergeCell ref="B177:C177"/>
    <mergeCell ref="B178:C178"/>
    <mergeCell ref="B180:C180"/>
    <mergeCell ref="B179:C179"/>
    <mergeCell ref="B182:C182"/>
    <mergeCell ref="B183:C183"/>
    <mergeCell ref="B184:C184"/>
    <mergeCell ref="B185:C185"/>
    <mergeCell ref="B186:C186"/>
    <mergeCell ref="B187:C187"/>
    <mergeCell ref="B190:C190"/>
    <mergeCell ref="B191:C191"/>
    <mergeCell ref="B192:C192"/>
    <mergeCell ref="B193:C193"/>
    <mergeCell ref="B188:C188"/>
    <mergeCell ref="B189:C189"/>
    <mergeCell ref="B208:C208"/>
    <mergeCell ref="B209:C209"/>
    <mergeCell ref="B194:C194"/>
    <mergeCell ref="B195:C195"/>
    <mergeCell ref="B204:C204"/>
    <mergeCell ref="B205:C205"/>
    <mergeCell ref="B196:C196"/>
    <mergeCell ref="B197:C197"/>
    <mergeCell ref="B198:C198"/>
    <mergeCell ref="B199:C199"/>
    <mergeCell ref="D145:E145"/>
    <mergeCell ref="D147:E147"/>
    <mergeCell ref="D150:E150"/>
    <mergeCell ref="D151:E151"/>
    <mergeCell ref="B206:C206"/>
    <mergeCell ref="B207:C207"/>
    <mergeCell ref="B168:C168"/>
    <mergeCell ref="B169:C169"/>
    <mergeCell ref="B170:C170"/>
    <mergeCell ref="B200:C200"/>
    <mergeCell ref="B211:C211"/>
    <mergeCell ref="B212:C212"/>
    <mergeCell ref="B213:C213"/>
    <mergeCell ref="B214:C214"/>
    <mergeCell ref="B210:C210"/>
    <mergeCell ref="D127:E127"/>
    <mergeCell ref="D128:E128"/>
    <mergeCell ref="B201:C201"/>
    <mergeCell ref="B202:C202"/>
    <mergeCell ref="B203:C203"/>
    <mergeCell ref="B229:C229"/>
    <mergeCell ref="B219:C219"/>
    <mergeCell ref="B220:C220"/>
    <mergeCell ref="B221:C221"/>
    <mergeCell ref="B222:C222"/>
    <mergeCell ref="B215:C215"/>
    <mergeCell ref="B216:C216"/>
    <mergeCell ref="B217:C217"/>
    <mergeCell ref="B218:C218"/>
    <mergeCell ref="B245:C245"/>
    <mergeCell ref="B232:C232"/>
    <mergeCell ref="B233:C233"/>
    <mergeCell ref="B234:C234"/>
    <mergeCell ref="B223:C223"/>
    <mergeCell ref="B224:C224"/>
    <mergeCell ref="B225:C225"/>
    <mergeCell ref="B226:C226"/>
    <mergeCell ref="B227:C227"/>
    <mergeCell ref="B228:C228"/>
    <mergeCell ref="B246:C246"/>
    <mergeCell ref="B235:C235"/>
    <mergeCell ref="B236:C236"/>
    <mergeCell ref="B237:C237"/>
    <mergeCell ref="B238:C238"/>
    <mergeCell ref="B239:C239"/>
    <mergeCell ref="B241:C241"/>
    <mergeCell ref="B240:C240"/>
    <mergeCell ref="B242:C242"/>
    <mergeCell ref="B244:C244"/>
    <mergeCell ref="D134:E134"/>
    <mergeCell ref="D135:E135"/>
    <mergeCell ref="D136:E136"/>
    <mergeCell ref="D137:E137"/>
    <mergeCell ref="D142:E142"/>
    <mergeCell ref="D143:E143"/>
    <mergeCell ref="D139:E139"/>
    <mergeCell ref="D152:E152"/>
    <mergeCell ref="D153:E153"/>
    <mergeCell ref="D154:E154"/>
    <mergeCell ref="D155:E155"/>
    <mergeCell ref="D116:E116"/>
    <mergeCell ref="D106:E106"/>
    <mergeCell ref="D148:E148"/>
    <mergeCell ref="D149:E149"/>
    <mergeCell ref="D132:E132"/>
    <mergeCell ref="D133:E133"/>
    <mergeCell ref="D160:E160"/>
    <mergeCell ref="D161:E161"/>
    <mergeCell ref="D162:E162"/>
    <mergeCell ref="G161:J161"/>
    <mergeCell ref="G162:J162"/>
    <mergeCell ref="D156:E156"/>
    <mergeCell ref="D157:E157"/>
    <mergeCell ref="D158:E158"/>
    <mergeCell ref="D159:E159"/>
    <mergeCell ref="G157:J157"/>
    <mergeCell ref="D163:E163"/>
    <mergeCell ref="D164:E164"/>
    <mergeCell ref="D168:E168"/>
    <mergeCell ref="D169:E169"/>
    <mergeCell ref="G166:J166"/>
    <mergeCell ref="G167:J167"/>
    <mergeCell ref="G165:J165"/>
    <mergeCell ref="D170:E170"/>
    <mergeCell ref="D171:E171"/>
    <mergeCell ref="D165:E165"/>
    <mergeCell ref="D166:E166"/>
    <mergeCell ref="D167:E167"/>
    <mergeCell ref="D172:E172"/>
    <mergeCell ref="B247:C247"/>
    <mergeCell ref="D180:E180"/>
    <mergeCell ref="D181:E181"/>
    <mergeCell ref="D182:E182"/>
    <mergeCell ref="D183:E183"/>
    <mergeCell ref="D184:E184"/>
    <mergeCell ref="D185:E185"/>
    <mergeCell ref="D186:E186"/>
    <mergeCell ref="D187:E187"/>
    <mergeCell ref="D197:E197"/>
    <mergeCell ref="B250:C250"/>
    <mergeCell ref="D173:E173"/>
    <mergeCell ref="D174:E174"/>
    <mergeCell ref="D175:E175"/>
    <mergeCell ref="D176:E176"/>
    <mergeCell ref="D177:E177"/>
    <mergeCell ref="D178:E178"/>
    <mergeCell ref="D179:E179"/>
    <mergeCell ref="B231:C231"/>
    <mergeCell ref="B243:C243"/>
    <mergeCell ref="B265:C265"/>
    <mergeCell ref="D190:E190"/>
    <mergeCell ref="D191:E191"/>
    <mergeCell ref="D192:E192"/>
    <mergeCell ref="D193:E193"/>
    <mergeCell ref="D194:E194"/>
    <mergeCell ref="D195:E195"/>
    <mergeCell ref="D196:E196"/>
    <mergeCell ref="B248:C248"/>
    <mergeCell ref="B249:C249"/>
    <mergeCell ref="D198:E198"/>
    <mergeCell ref="D199:E199"/>
    <mergeCell ref="D200:E200"/>
    <mergeCell ref="D188:E188"/>
    <mergeCell ref="D189:E189"/>
    <mergeCell ref="D205:E205"/>
    <mergeCell ref="D206:E206"/>
    <mergeCell ref="D207:E207"/>
    <mergeCell ref="D208:E208"/>
    <mergeCell ref="D201:E201"/>
    <mergeCell ref="D202:E202"/>
    <mergeCell ref="D203:E203"/>
    <mergeCell ref="D204:E204"/>
    <mergeCell ref="D213:E213"/>
    <mergeCell ref="D214:E214"/>
    <mergeCell ref="D215:E215"/>
    <mergeCell ref="D216:E216"/>
    <mergeCell ref="D209:E209"/>
    <mergeCell ref="D210:E210"/>
    <mergeCell ref="D211:E211"/>
    <mergeCell ref="D212:E212"/>
    <mergeCell ref="D221:E221"/>
    <mergeCell ref="D222:E222"/>
    <mergeCell ref="D223:E223"/>
    <mergeCell ref="D224:E224"/>
    <mergeCell ref="D217:E217"/>
    <mergeCell ref="D218:E218"/>
    <mergeCell ref="D219:E219"/>
    <mergeCell ref="D220:E220"/>
    <mergeCell ref="D229:E229"/>
    <mergeCell ref="D230:E230"/>
    <mergeCell ref="D231:E231"/>
    <mergeCell ref="D232:E232"/>
    <mergeCell ref="D225:E225"/>
    <mergeCell ref="D226:E226"/>
    <mergeCell ref="D227:E227"/>
    <mergeCell ref="D228:E228"/>
    <mergeCell ref="D236:E236"/>
    <mergeCell ref="D237:E237"/>
    <mergeCell ref="D238:E238"/>
    <mergeCell ref="D239:E239"/>
    <mergeCell ref="D240:E240"/>
    <mergeCell ref="D241:E241"/>
    <mergeCell ref="D245:E245"/>
    <mergeCell ref="D247:E247"/>
    <mergeCell ref="D248:E248"/>
    <mergeCell ref="B146:C146"/>
    <mergeCell ref="D146:E146"/>
    <mergeCell ref="G146:J146"/>
    <mergeCell ref="D233:E233"/>
    <mergeCell ref="D234:E234"/>
    <mergeCell ref="D246:E246"/>
    <mergeCell ref="D235:E235"/>
  </mergeCells>
  <conditionalFormatting sqref="K37:L37">
    <cfRule type="expression" dxfId="85" priority="85" stopIfTrue="1">
      <formula>$K$37=$S$58</formula>
    </cfRule>
    <cfRule type="expression" dxfId="84" priority="86" stopIfTrue="1">
      <formula>$K$37=$S$57</formula>
    </cfRule>
  </conditionalFormatting>
  <conditionalFormatting sqref="K32:L32">
    <cfRule type="expression" dxfId="83" priority="83" stopIfTrue="1">
      <formula>$K$32=$S$58</formula>
    </cfRule>
    <cfRule type="expression" dxfId="82" priority="84" stopIfTrue="1">
      <formula>$K$32=$S$57</formula>
    </cfRule>
  </conditionalFormatting>
  <conditionalFormatting sqref="K27:L27">
    <cfRule type="expression" dxfId="81" priority="81" stopIfTrue="1">
      <formula>$K$27=$S$58</formula>
    </cfRule>
    <cfRule type="expression" dxfId="80" priority="82" stopIfTrue="1">
      <formula>$K$27=$S$57</formula>
    </cfRule>
  </conditionalFormatting>
  <conditionalFormatting sqref="K22:L22">
    <cfRule type="expression" dxfId="79" priority="79" stopIfTrue="1">
      <formula>$K$22=$S$58</formula>
    </cfRule>
    <cfRule type="expression" dxfId="78" priority="80" stopIfTrue="1">
      <formula>$K$22=$S$57</formula>
    </cfRule>
  </conditionalFormatting>
  <conditionalFormatting sqref="K17:L17">
    <cfRule type="expression" dxfId="77" priority="77" stopIfTrue="1">
      <formula>$K$17=$S$58</formula>
    </cfRule>
    <cfRule type="expression" dxfId="76" priority="78" stopIfTrue="1">
      <formula>$K$17=$S$57</formula>
    </cfRule>
  </conditionalFormatting>
  <conditionalFormatting sqref="K12:L12">
    <cfRule type="expression" dxfId="75" priority="75" stopIfTrue="1">
      <formula>$K$12=$S$58</formula>
    </cfRule>
    <cfRule type="expression" dxfId="74" priority="76" stopIfTrue="1">
      <formula>$K$12=$S$57</formula>
    </cfRule>
  </conditionalFormatting>
  <conditionalFormatting sqref="A12:B12">
    <cfRule type="expression" dxfId="73" priority="73" stopIfTrue="1">
      <formula>$A$12=$I$57</formula>
    </cfRule>
    <cfRule type="expression" dxfId="72" priority="74" stopIfTrue="1">
      <formula>$A$12=$I$58</formula>
    </cfRule>
  </conditionalFormatting>
  <conditionalFormatting sqref="A17:B17">
    <cfRule type="expression" dxfId="71" priority="71">
      <formula>$A$17=$I$57</formula>
    </cfRule>
    <cfRule type="expression" dxfId="70" priority="72">
      <formula>$A$17=$I$58</formula>
    </cfRule>
  </conditionalFormatting>
  <conditionalFormatting sqref="A22:B22">
    <cfRule type="expression" dxfId="69" priority="69" stopIfTrue="1">
      <formula>$A$22=$I$58</formula>
    </cfRule>
    <cfRule type="expression" dxfId="68" priority="70" stopIfTrue="1">
      <formula>$A$22=$I$57</formula>
    </cfRule>
  </conditionalFormatting>
  <conditionalFormatting sqref="A27:B27">
    <cfRule type="expression" dxfId="67" priority="67" stopIfTrue="1">
      <formula>$A$27=$I$58</formula>
    </cfRule>
    <cfRule type="expression" dxfId="66" priority="68" stopIfTrue="1">
      <formula>$A$27=$I$57</formula>
    </cfRule>
  </conditionalFormatting>
  <conditionalFormatting sqref="A32:B32">
    <cfRule type="expression" dxfId="65" priority="65" stopIfTrue="1">
      <formula>$A$32=$I$58</formula>
    </cfRule>
    <cfRule type="expression" dxfId="64" priority="66" stopIfTrue="1">
      <formula>$A$32=$I$57</formula>
    </cfRule>
  </conditionalFormatting>
  <conditionalFormatting sqref="A37:B37">
    <cfRule type="expression" dxfId="63" priority="63" stopIfTrue="1">
      <formula>$A$37=$I$58</formula>
    </cfRule>
    <cfRule type="expression" dxfId="62" priority="64" stopIfTrue="1">
      <formula>$A$37=$I$57</formula>
    </cfRule>
  </conditionalFormatting>
  <conditionalFormatting sqref="B104:C104 A8:B9 A10 B57:C58 L57:M58 E58:H58 O57:R58 K33:L34 K35 A33:B34 A35 A13:B14 A15 A18:B19 A20 A23:B24 A25 A28:B29 A30 K8:L9 K10 K13:L14 K15 K18:L19 K20 K23:L24 K25 K28:L29 K30">
    <cfRule type="containsErrors" dxfId="61" priority="62" stopIfTrue="1">
      <formula>ISERROR(A8)</formula>
    </cfRule>
  </conditionalFormatting>
  <conditionalFormatting sqref="L1:N1">
    <cfRule type="expression" dxfId="60" priority="61" stopIfTrue="1">
      <formula>$L$1=0</formula>
    </cfRule>
  </conditionalFormatting>
  <conditionalFormatting sqref="Q1:S1">
    <cfRule type="expression" dxfId="59" priority="60" stopIfTrue="1">
      <formula>$Q$1=0</formula>
    </cfRule>
  </conditionalFormatting>
  <conditionalFormatting sqref="C46:D46">
    <cfRule type="expression" dxfId="58" priority="58" stopIfTrue="1">
      <formula>$N$14&gt;$C$46</formula>
    </cfRule>
    <cfRule type="expression" dxfId="57" priority="59" stopIfTrue="1">
      <formula>$C$46=0</formula>
    </cfRule>
  </conditionalFormatting>
  <conditionalFormatting sqref="C47:D47">
    <cfRule type="expression" dxfId="56" priority="56" stopIfTrue="1">
      <formula>$C$47&lt;$O$34+$E$34</formula>
    </cfRule>
    <cfRule type="expression" dxfId="55" priority="57" stopIfTrue="1">
      <formula>$C$47=0</formula>
    </cfRule>
  </conditionalFormatting>
  <conditionalFormatting sqref="J46:K46">
    <cfRule type="containsText" dxfId="54" priority="54" stopIfTrue="1" operator="containsText" text="°C">
      <formula>NOT(ISERROR(SEARCH("°C",J46)))</formula>
    </cfRule>
    <cfRule type="expression" dxfId="53" priority="55" stopIfTrue="1">
      <formula>$J$46=0</formula>
    </cfRule>
  </conditionalFormatting>
  <conditionalFormatting sqref="J47:K47">
    <cfRule type="expression" dxfId="52" priority="53" stopIfTrue="1">
      <formula>$J$47=0</formula>
    </cfRule>
  </conditionalFormatting>
  <conditionalFormatting sqref="Q47:S47">
    <cfRule type="expression" dxfId="51" priority="52" stopIfTrue="1">
      <formula>$Q$47=0</formula>
    </cfRule>
  </conditionalFormatting>
  <conditionalFormatting sqref="Y97:Y105 V106:W117 Y95 B107:B265 X68:X105">
    <cfRule type="cellIs" dxfId="50" priority="51" stopIfTrue="1" operator="equal">
      <formula>"žž"</formula>
    </cfRule>
  </conditionalFormatting>
  <conditionalFormatting sqref="E57:H57">
    <cfRule type="containsErrors" dxfId="49" priority="50" stopIfTrue="1">
      <formula>ISERROR(E57)</formula>
    </cfRule>
  </conditionalFormatting>
  <conditionalFormatting sqref="A57">
    <cfRule type="expression" dxfId="48" priority="48" stopIfTrue="1">
      <formula>$A$57&gt;0</formula>
    </cfRule>
    <cfRule type="expression" dxfId="47" priority="49" stopIfTrue="1">
      <formula>$I$57&gt;0</formula>
    </cfRule>
  </conditionalFormatting>
  <conditionalFormatting sqref="A58">
    <cfRule type="expression" dxfId="46" priority="46" stopIfTrue="1">
      <formula>$A$58&gt;0</formula>
    </cfRule>
    <cfRule type="expression" dxfId="45" priority="47" stopIfTrue="1">
      <formula>$I$58&gt;0</formula>
    </cfRule>
  </conditionalFormatting>
  <conditionalFormatting sqref="K57">
    <cfRule type="expression" dxfId="44" priority="44" stopIfTrue="1">
      <formula>$K$57&gt;0</formula>
    </cfRule>
    <cfRule type="expression" dxfId="43" priority="45" stopIfTrue="1">
      <formula>$S$57&gt;0</formula>
    </cfRule>
  </conditionalFormatting>
  <conditionalFormatting sqref="K58">
    <cfRule type="expression" dxfId="42" priority="42" stopIfTrue="1">
      <formula>$K$58&gt;0</formula>
    </cfRule>
    <cfRule type="expression" dxfId="41" priority="43" stopIfTrue="1">
      <formula>$S$58&gt;0</formula>
    </cfRule>
  </conditionalFormatting>
  <conditionalFormatting sqref="D57">
    <cfRule type="expression" dxfId="40" priority="39" stopIfTrue="1">
      <formula>$O$34&gt;0</formula>
    </cfRule>
    <cfRule type="expression" dxfId="39" priority="40" stopIfTrue="1">
      <formula>$E$34&gt;0</formula>
    </cfRule>
    <cfRule type="expression" dxfId="38" priority="41" stopIfTrue="1">
      <formula>$D$57=0</formula>
    </cfRule>
  </conditionalFormatting>
  <conditionalFormatting sqref="I57">
    <cfRule type="expression" dxfId="37" priority="36" stopIfTrue="1">
      <formula>$O$34&gt;0</formula>
    </cfRule>
    <cfRule type="expression" dxfId="36" priority="37" stopIfTrue="1">
      <formula>$E$34&gt;0</formula>
    </cfRule>
    <cfRule type="expression" dxfId="35" priority="38" stopIfTrue="1">
      <formula>$I$57=0</formula>
    </cfRule>
  </conditionalFormatting>
  <conditionalFormatting sqref="D58">
    <cfRule type="expression" dxfId="34" priority="33" stopIfTrue="1">
      <formula>$O$34&gt;0</formula>
    </cfRule>
    <cfRule type="expression" dxfId="33" priority="34" stopIfTrue="1">
      <formula>$E$34&gt;0</formula>
    </cfRule>
    <cfRule type="expression" dxfId="32" priority="35" stopIfTrue="1">
      <formula>$D$58=0</formula>
    </cfRule>
  </conditionalFormatting>
  <conditionalFormatting sqref="I58">
    <cfRule type="expression" dxfId="31" priority="30" stopIfTrue="1">
      <formula>$O$34&gt;0</formula>
    </cfRule>
    <cfRule type="expression" dxfId="30" priority="31" stopIfTrue="1">
      <formula>$E$34&gt;0</formula>
    </cfRule>
    <cfRule type="expression" dxfId="29" priority="32" stopIfTrue="1">
      <formula>$I$58=0</formula>
    </cfRule>
  </conditionalFormatting>
  <conditionalFormatting sqref="N57">
    <cfRule type="expression" dxfId="28" priority="27" stopIfTrue="1">
      <formula>$O$34&gt;0</formula>
    </cfRule>
    <cfRule type="expression" dxfId="27" priority="28" stopIfTrue="1">
      <formula>$E$34&gt;0</formula>
    </cfRule>
    <cfRule type="expression" dxfId="26" priority="29" stopIfTrue="1">
      <formula>$N$57=0</formula>
    </cfRule>
  </conditionalFormatting>
  <conditionalFormatting sqref="S57">
    <cfRule type="expression" dxfId="25" priority="24" stopIfTrue="1">
      <formula>$E$34&gt;0</formula>
    </cfRule>
    <cfRule type="expression" dxfId="24" priority="25" stopIfTrue="1">
      <formula>$O$34&gt;0</formula>
    </cfRule>
    <cfRule type="expression" dxfId="23" priority="26" stopIfTrue="1">
      <formula>$S$57=0</formula>
    </cfRule>
  </conditionalFormatting>
  <conditionalFormatting sqref="N58">
    <cfRule type="expression" dxfId="22" priority="21" stopIfTrue="1">
      <formula>$O$34&gt;0</formula>
    </cfRule>
    <cfRule type="expression" dxfId="21" priority="22" stopIfTrue="1">
      <formula>$E$34&gt;0</formula>
    </cfRule>
    <cfRule type="expression" dxfId="20" priority="23" stopIfTrue="1">
      <formula>$N$58=0</formula>
    </cfRule>
  </conditionalFormatting>
  <conditionalFormatting sqref="S58">
    <cfRule type="expression" dxfId="19" priority="18" stopIfTrue="1">
      <formula>$O$34&gt;0</formula>
    </cfRule>
    <cfRule type="expression" dxfId="18" priority="19" stopIfTrue="1">
      <formula>$E$34&gt;0</formula>
    </cfRule>
    <cfRule type="expression" dxfId="17" priority="20" stopIfTrue="1">
      <formula>$S$58=0</formula>
    </cfRule>
  </conditionalFormatting>
  <conditionalFormatting sqref="X268:X281 Y275:Y276">
    <cfRule type="cellIs" dxfId="16" priority="17" stopIfTrue="1" operator="equal">
      <formula>"žž"</formula>
    </cfRule>
  </conditionalFormatting>
  <conditionalFormatting sqref="A12:B12">
    <cfRule type="expression" dxfId="15" priority="16">
      <formula>$A$12&gt;0</formula>
    </cfRule>
  </conditionalFormatting>
  <conditionalFormatting sqref="A17:B17">
    <cfRule type="expression" dxfId="14" priority="15">
      <formula>$A$17&gt;0</formula>
    </cfRule>
  </conditionalFormatting>
  <conditionalFormatting sqref="B3:I3">
    <cfRule type="expression" dxfId="13" priority="14" stopIfTrue="1">
      <formula>$B$3&lt;$A$12</formula>
    </cfRule>
  </conditionalFormatting>
  <conditionalFormatting sqref="L3:S3">
    <cfRule type="expression" dxfId="12" priority="13" stopIfTrue="1">
      <formula>$L$3&lt;$K$12</formula>
    </cfRule>
  </conditionalFormatting>
  <conditionalFormatting sqref="A10:B11">
    <cfRule type="expression" dxfId="11" priority="12" stopIfTrue="1">
      <formula>$A$12&lt;$D$9</formula>
    </cfRule>
  </conditionalFormatting>
  <conditionalFormatting sqref="A15:B16">
    <cfRule type="expression" dxfId="10" priority="11" stopIfTrue="1">
      <formula>$A$17&lt;$D$14</formula>
    </cfRule>
  </conditionalFormatting>
  <conditionalFormatting sqref="A20:B21">
    <cfRule type="expression" dxfId="9" priority="10" stopIfTrue="1">
      <formula>$A$22&lt;$D$19</formula>
    </cfRule>
  </conditionalFormatting>
  <conditionalFormatting sqref="A25:B26">
    <cfRule type="expression" dxfId="8" priority="9" stopIfTrue="1">
      <formula>$A$27&lt;$D$24</formula>
    </cfRule>
  </conditionalFormatting>
  <conditionalFormatting sqref="A30:B31">
    <cfRule type="expression" dxfId="7" priority="8" stopIfTrue="1">
      <formula>$A$32&lt;$D$29</formula>
    </cfRule>
  </conditionalFormatting>
  <conditionalFormatting sqref="A35:B36">
    <cfRule type="expression" dxfId="6" priority="7" stopIfTrue="1">
      <formula>$A$37&lt;$D$34</formula>
    </cfRule>
  </conditionalFormatting>
  <conditionalFormatting sqref="K8:L9">
    <cfRule type="expression" dxfId="5" priority="6" stopIfTrue="1">
      <formula>$K$12&lt;$N$9</formula>
    </cfRule>
  </conditionalFormatting>
  <conditionalFormatting sqref="K13:L14">
    <cfRule type="expression" dxfId="4" priority="5" stopIfTrue="1">
      <formula>$K$17&lt;$N$14</formula>
    </cfRule>
  </conditionalFormatting>
  <conditionalFormatting sqref="K18:L19">
    <cfRule type="expression" dxfId="3" priority="4" stopIfTrue="1">
      <formula>$K$22&lt;$N$19</formula>
    </cfRule>
  </conditionalFormatting>
  <conditionalFormatting sqref="K23:L24">
    <cfRule type="expression" dxfId="2" priority="3" stopIfTrue="1">
      <formula>$K$27&lt;$N$24</formula>
    </cfRule>
  </conditionalFormatting>
  <conditionalFormatting sqref="K28:L29">
    <cfRule type="expression" dxfId="1" priority="2" stopIfTrue="1">
      <formula>$K$32&lt;$N$29</formula>
    </cfRule>
  </conditionalFormatting>
  <conditionalFormatting sqref="K33:L34">
    <cfRule type="expression" dxfId="0" priority="1" stopIfTrue="1">
      <formula>$K$37&lt;$N$34</formula>
    </cfRule>
  </conditionalFormatting>
  <dataValidations count="8">
    <dataValidation type="whole" allowBlank="1" showInputMessage="1" showErrorMessage="1" prompt="bez tečky" sqref="A57 IW57 SS57 ACO57 AMK57 AWG57 BGC57 BPY57 BZU57 CJQ57 CTM57 DDI57 DNE57 DXA57 EGW57 EQS57 FAO57 FKK57 FUG57 GEC57 GNY57 GXU57 HHQ57 HRM57 IBI57 ILE57 IVA57 JEW57 JOS57 JYO57 KIK57 KSG57 LCC57 LLY57 LVU57 MFQ57 MPM57 MZI57 NJE57 NTA57 OCW57 OMS57 OWO57 PGK57 PQG57 QAC57 QJY57 QTU57 RDQ57 RNM57 RXI57 SHE57 SRA57 TAW57 TKS57 TUO57 UEK57 UOG57 UYC57 VHY57 VRU57 WBQ57 WLM57 WVI57 A65593 IW65593 SS65593 ACO65593 AMK65593 AWG65593 BGC65593 BPY65593 BZU65593 CJQ65593 CTM65593 DDI65593 DNE65593 DXA65593 EGW65593 EQS65593 FAO65593 FKK65593 FUG65593 GEC65593 GNY65593 GXU65593 HHQ65593 HRM65593 IBI65593 ILE65593 IVA65593 JEW65593 JOS65593 JYO65593 KIK65593 KSG65593 LCC65593 LLY65593 LVU65593 MFQ65593 MPM65593 MZI65593 NJE65593 NTA65593 OCW65593 OMS65593 OWO65593 PGK65593 PQG65593 QAC65593 QJY65593 QTU65593 RDQ65593 RNM65593 RXI65593 SHE65593 SRA65593 TAW65593 TKS65593 TUO65593 UEK65593 UOG65593 UYC65593 VHY65593 VRU65593 WBQ65593 WLM65593 WVI65593 A131129 IW131129 SS131129 ACO131129 AMK131129 AWG131129 BGC131129 BPY131129 BZU131129 CJQ131129 CTM131129 DDI131129 DNE131129 DXA131129 EGW131129 EQS131129 FAO131129 FKK131129 FUG131129 GEC131129 GNY131129 GXU131129 HHQ131129 HRM131129 IBI131129 ILE131129 IVA131129 JEW131129 JOS131129 JYO131129 KIK131129 KSG131129 LCC131129 LLY131129 LVU131129 MFQ131129 MPM131129 MZI131129 NJE131129 NTA131129 OCW131129 OMS131129 OWO131129 PGK131129 PQG131129 QAC131129 QJY131129 QTU131129 RDQ131129 RNM131129 RXI131129 SHE131129 SRA131129 TAW131129 TKS131129 TUO131129 UEK131129 UOG131129 UYC131129 VHY131129 VRU131129 WBQ131129 WLM131129 WVI131129 A196665 IW196665 SS196665 ACO196665 AMK196665 AWG196665 BGC196665 BPY196665 BZU196665 CJQ196665 CTM196665 DDI196665 DNE196665 DXA196665 EGW196665 EQS196665 FAO196665 FKK196665 FUG196665 GEC196665 GNY196665 GXU196665 HHQ196665 HRM196665 IBI196665 ILE196665 IVA196665 JEW196665 JOS196665 JYO196665 KIK196665 KSG196665 LCC196665 LLY196665 LVU196665 MFQ196665 MPM196665 MZI196665 NJE196665 NTA196665 OCW196665 OMS196665 OWO196665 PGK196665 PQG196665 QAC196665 QJY196665 QTU196665 RDQ196665 RNM196665 RXI196665 SHE196665 SRA196665 TAW196665 TKS196665 TUO196665 UEK196665 UOG196665 UYC196665 VHY196665 VRU196665 WBQ196665 WLM196665 WVI196665 A262201 IW262201 SS262201 ACO262201 AMK262201 AWG262201 BGC262201 BPY262201 BZU262201 CJQ262201 CTM262201 DDI262201 DNE262201 DXA262201 EGW262201 EQS262201 FAO262201 FKK262201 FUG262201 GEC262201 GNY262201 GXU262201 HHQ262201 HRM262201 IBI262201 ILE262201 IVA262201 JEW262201 JOS262201 JYO262201 KIK262201 KSG262201 LCC262201 LLY262201 LVU262201 MFQ262201 MPM262201 MZI262201 NJE262201 NTA262201 OCW262201 OMS262201 OWO262201 PGK262201 PQG262201 QAC262201 QJY262201 QTU262201 RDQ262201 RNM262201 RXI262201 SHE262201 SRA262201 TAW262201 TKS262201 TUO262201 UEK262201 UOG262201 UYC262201 VHY262201 VRU262201 WBQ262201 WLM262201 WVI262201 A327737 IW327737 SS327737 ACO327737 AMK327737 AWG327737 BGC327737 BPY327737 BZU327737 CJQ327737 CTM327737 DDI327737 DNE327737 DXA327737 EGW327737 EQS327737 FAO327737 FKK327737 FUG327737 GEC327737 GNY327737 GXU327737 HHQ327737 HRM327737 IBI327737 ILE327737 IVA327737 JEW327737 JOS327737 JYO327737 KIK327737 KSG327737 LCC327737 LLY327737 LVU327737 MFQ327737 MPM327737 MZI327737 NJE327737 NTA327737 OCW327737 OMS327737 OWO327737 PGK327737 PQG327737 QAC327737 QJY327737 QTU327737 RDQ327737 RNM327737 RXI327737 SHE327737 SRA327737 TAW327737 TKS327737 TUO327737 UEK327737 UOG327737 UYC327737 VHY327737 VRU327737 WBQ327737 WLM327737 WVI327737 A393273 IW393273 SS393273 ACO393273 AMK393273 AWG393273 BGC393273 BPY393273 BZU393273 CJQ393273 CTM393273 DDI393273 DNE393273 DXA393273 EGW393273 EQS393273 FAO393273 FKK393273 FUG393273 GEC393273 GNY393273 GXU393273 HHQ393273 HRM393273 IBI393273 ILE393273 IVA393273 JEW393273 JOS393273 JYO393273 KIK393273 KSG393273 LCC393273 LLY393273 LVU393273 MFQ393273 MPM393273 MZI393273 NJE393273 NTA393273 OCW393273 OMS393273 OWO393273 PGK393273 PQG393273 QAC393273 QJY393273 QTU393273 RDQ393273 RNM393273 RXI393273 SHE393273 SRA393273 TAW393273 TKS393273 TUO393273 UEK393273 UOG393273 UYC393273 VHY393273 VRU393273 WBQ393273 WLM393273 WVI393273 A458809 IW458809 SS458809 ACO458809 AMK458809 AWG458809 BGC458809 BPY458809 BZU458809 CJQ458809 CTM458809 DDI458809 DNE458809 DXA458809 EGW458809 EQS458809 FAO458809 FKK458809 FUG458809 GEC458809 GNY458809 GXU458809 HHQ458809 HRM458809 IBI458809 ILE458809 IVA458809 JEW458809 JOS458809 JYO458809 KIK458809 KSG458809 LCC458809 LLY458809 LVU458809 MFQ458809 MPM458809 MZI458809 NJE458809 NTA458809 OCW458809 OMS458809 OWO458809 PGK458809 PQG458809 QAC458809 QJY458809 QTU458809 RDQ458809 RNM458809 RXI458809 SHE458809 SRA458809 TAW458809 TKS458809 TUO458809 UEK458809 UOG458809 UYC458809 VHY458809 VRU458809 WBQ458809 WLM458809 WVI458809 A524345 IW524345 SS524345 ACO524345 AMK524345 AWG524345 BGC524345 BPY524345 BZU524345 CJQ524345 CTM524345 DDI524345 DNE524345 DXA524345 EGW524345 EQS524345 FAO524345 FKK524345 FUG524345 GEC524345 GNY524345 GXU524345 HHQ524345 HRM524345 IBI524345 ILE524345 IVA524345 JEW524345 JOS524345 JYO524345 KIK524345 KSG524345 LCC524345 LLY524345 LVU524345 MFQ524345 MPM524345 MZI524345 NJE524345 NTA524345 OCW524345 OMS524345 OWO524345 PGK524345 PQG524345 QAC524345 QJY524345 QTU524345 RDQ524345 RNM524345 RXI524345 SHE524345 SRA524345 TAW524345 TKS524345 TUO524345 UEK524345 UOG524345 UYC524345 VHY524345 VRU524345 WBQ524345 WLM524345 WVI524345 A589881 IW589881 SS589881 ACO589881 AMK589881 AWG589881 BGC589881 BPY589881 BZU589881 CJQ589881 CTM589881 DDI589881 DNE589881 DXA589881 EGW589881 EQS589881 FAO589881 FKK589881 FUG589881 GEC589881 GNY589881 GXU589881 HHQ589881 HRM589881 IBI589881 ILE589881 IVA589881 JEW589881 JOS589881 JYO589881 KIK589881 KSG589881 LCC589881 LLY589881 LVU589881 MFQ589881 MPM589881 MZI589881 NJE589881 NTA589881 OCW589881 OMS589881 OWO589881 PGK589881 PQG589881 QAC589881 QJY589881 QTU589881 RDQ589881 RNM589881 RXI589881 SHE589881 SRA589881 TAW589881 TKS589881 TUO589881 UEK589881 UOG589881 UYC589881 VHY589881 VRU589881 WBQ589881 WLM589881 WVI589881 A655417 IW655417 SS655417 ACO655417 AMK655417 AWG655417 BGC655417 BPY655417 BZU655417 CJQ655417 CTM655417 DDI655417 DNE655417 DXA655417 EGW655417 EQS655417 FAO655417 FKK655417 FUG655417 GEC655417 GNY655417 GXU655417 HHQ655417 HRM655417 IBI655417 ILE655417 IVA655417 JEW655417 JOS655417 JYO655417 KIK655417 KSG655417 LCC655417 LLY655417 LVU655417 MFQ655417 MPM655417 MZI655417 NJE655417 NTA655417 OCW655417 OMS655417 OWO655417 PGK655417 PQG655417 QAC655417 QJY655417 QTU655417 RDQ655417 RNM655417 RXI655417 SHE655417 SRA655417 TAW655417 TKS655417 TUO655417 UEK655417 UOG655417 UYC655417 VHY655417 VRU655417 WBQ655417 WLM655417 WVI655417 A720953 IW720953 SS720953 ACO720953 AMK720953 AWG720953 BGC720953 BPY720953 BZU720953 CJQ720953 CTM720953 DDI720953 DNE720953 DXA720953 EGW720953 EQS720953 FAO720953 FKK720953 FUG720953 GEC720953 GNY720953 GXU720953 HHQ720953 HRM720953 IBI720953 ILE720953 IVA720953 JEW720953 JOS720953 JYO720953 KIK720953 KSG720953 LCC720953 LLY720953 LVU720953 MFQ720953 MPM720953 MZI720953 NJE720953 NTA720953 OCW720953 OMS720953 OWO720953 PGK720953 PQG720953 QAC720953 QJY720953 QTU720953 RDQ720953 RNM720953 RXI720953 SHE720953 SRA720953 TAW720953 TKS720953 TUO720953 UEK720953 UOG720953 UYC720953 VHY720953 VRU720953 WBQ720953 WLM720953 WVI720953 A786489 IW786489 SS786489 ACO786489 AMK786489 AWG786489 BGC786489 BPY786489 BZU786489 CJQ786489 CTM786489 DDI786489 DNE786489 DXA786489 EGW786489 EQS786489 FAO786489 FKK786489 FUG786489 GEC786489 GNY786489 GXU786489 HHQ786489 HRM786489 IBI786489 ILE786489 IVA786489 JEW786489 JOS786489 JYO786489 KIK786489 KSG786489 LCC786489 LLY786489 LVU786489 MFQ786489 MPM786489 MZI786489 NJE786489 NTA786489 OCW786489 OMS786489 OWO786489 PGK786489 PQG786489 QAC786489 QJY786489 QTU786489 RDQ786489 RNM786489 RXI786489 SHE786489 SRA786489 TAW786489 TKS786489 TUO786489 UEK786489 UOG786489 UYC786489 VHY786489 VRU786489 WBQ786489 WLM786489 WVI786489 A852025 IW852025 SS852025 ACO852025 AMK852025 AWG852025 BGC852025 BPY852025 BZU852025 CJQ852025 CTM852025 DDI852025 DNE852025 DXA852025 EGW852025 EQS852025 FAO852025 FKK852025 FUG852025 GEC852025 GNY852025 GXU852025 HHQ852025 HRM852025 IBI852025 ILE852025 IVA852025 JEW852025 JOS852025 JYO852025 KIK852025 KSG852025 LCC852025 LLY852025 LVU852025 MFQ852025 MPM852025 MZI852025 NJE852025 NTA852025 OCW852025 OMS852025 OWO852025 PGK852025 PQG852025 QAC852025 QJY852025 QTU852025 RDQ852025 RNM852025 RXI852025 SHE852025 SRA852025 TAW852025 TKS852025 TUO852025 UEK852025 UOG852025 UYC852025 VHY852025 VRU852025 WBQ852025 WLM852025 WVI852025 A917561 IW917561 SS917561 ACO917561 AMK917561 AWG917561 BGC917561 BPY917561 BZU917561 CJQ917561 CTM917561 DDI917561 DNE917561 DXA917561 EGW917561 EQS917561 FAO917561 FKK917561 FUG917561 GEC917561 GNY917561 GXU917561 HHQ917561 HRM917561 IBI917561 ILE917561 IVA917561 JEW917561 JOS917561 JYO917561 KIK917561 KSG917561 LCC917561 LLY917561 LVU917561 MFQ917561 MPM917561 MZI917561 NJE917561 NTA917561 OCW917561 OMS917561 OWO917561 PGK917561 PQG917561 QAC917561 QJY917561 QTU917561 RDQ917561 RNM917561 RXI917561 SHE917561 SRA917561 TAW917561 TKS917561 TUO917561 UEK917561 UOG917561 UYC917561 VHY917561 VRU917561 WBQ917561 WLM917561 WVI917561 A983097 IW983097 SS983097 ACO983097 AMK983097 AWG983097 BGC983097 BPY983097 BZU983097 CJQ983097 CTM983097 DDI983097 DNE983097 DXA983097 EGW983097 EQS983097 FAO983097 FKK983097 FUG983097 GEC983097 GNY983097 GXU983097 HHQ983097 HRM983097 IBI983097 ILE983097 IVA983097 JEW983097 JOS983097 JYO983097 KIK983097 KSG983097 LCC983097 LLY983097 LVU983097 MFQ983097 MPM983097 MZI983097 NJE983097 NTA983097 OCW983097 OMS983097 OWO983097 PGK983097 PQG983097 QAC983097 QJY983097 QTU983097 RDQ983097 RNM983097 RXI983097 SHE983097 SRA983097 TAW983097 TKS983097 TUO983097 UEK983097 UOG983097 UYC983097 VHY983097 VRU983097 WBQ983097 WLM983097 WVI983097 K57 JG57 TC57 ACY57 AMU57 AWQ57 BGM57 BQI57 CAE57 CKA57 CTW57 DDS57 DNO57 DXK57 EHG57 ERC57 FAY57 FKU57 FUQ57 GEM57 GOI57 GYE57 HIA57 HRW57 IBS57 ILO57 IVK57 JFG57 JPC57 JYY57 KIU57 KSQ57 LCM57 LMI57 LWE57 MGA57 MPW57 MZS57 NJO57 NTK57 ODG57 ONC57 OWY57 PGU57 PQQ57 QAM57 QKI57 QUE57 REA57 RNW57 RXS57 SHO57 SRK57 TBG57 TLC57 TUY57 UEU57 UOQ57 UYM57 VII57 VSE57 WCA57 WLW57 WVS57 K65593 JG65593 TC65593 ACY65593 AMU65593 AWQ65593 BGM65593 BQI65593 CAE65593 CKA65593 CTW65593 DDS65593 DNO65593 DXK65593 EHG65593 ERC65593 FAY65593 FKU65593 FUQ65593 GEM65593 GOI65593 GYE65593 HIA65593 HRW65593 IBS65593 ILO65593 IVK65593 JFG65593 JPC65593 JYY65593 KIU65593 KSQ65593 LCM65593 LMI65593 LWE65593 MGA65593 MPW65593 MZS65593 NJO65593 NTK65593 ODG65593 ONC65593 OWY65593 PGU65593 PQQ65593 QAM65593 QKI65593 QUE65593 REA65593 RNW65593 RXS65593 SHO65593 SRK65593 TBG65593 TLC65593 TUY65593 UEU65593 UOQ65593 UYM65593 VII65593 VSE65593 WCA65593 WLW65593 WVS65593 K131129 JG131129 TC131129 ACY131129 AMU131129 AWQ131129 BGM131129 BQI131129 CAE131129 CKA131129 CTW131129 DDS131129 DNO131129 DXK131129 EHG131129 ERC131129 FAY131129 FKU131129 FUQ131129 GEM131129 GOI131129 GYE131129 HIA131129 HRW131129 IBS131129 ILO131129 IVK131129 JFG131129 JPC131129 JYY131129 KIU131129 KSQ131129 LCM131129 LMI131129 LWE131129 MGA131129 MPW131129 MZS131129 NJO131129 NTK131129 ODG131129 ONC131129 OWY131129 PGU131129 PQQ131129 QAM131129 QKI131129 QUE131129 REA131129 RNW131129 RXS131129 SHO131129 SRK131129 TBG131129 TLC131129 TUY131129 UEU131129 UOQ131129 UYM131129 VII131129 VSE131129 WCA131129 WLW131129 WVS131129 K196665 JG196665 TC196665 ACY196665 AMU196665 AWQ196665 BGM196665 BQI196665 CAE196665 CKA196665 CTW196665 DDS196665 DNO196665 DXK196665 EHG196665 ERC196665 FAY196665 FKU196665 FUQ196665 GEM196665 GOI196665 GYE196665 HIA196665 HRW196665 IBS196665 ILO196665 IVK196665 JFG196665 JPC196665 JYY196665 KIU196665 KSQ196665 LCM196665 LMI196665 LWE196665 MGA196665 MPW196665 MZS196665 NJO196665 NTK196665 ODG196665 ONC196665 OWY196665 PGU196665 PQQ196665 QAM196665 QKI196665 QUE196665 REA196665 RNW196665 RXS196665 SHO196665 SRK196665 TBG196665 TLC196665 TUY196665 UEU196665 UOQ196665 UYM196665 VII196665 VSE196665 WCA196665 WLW196665 WVS196665 K262201 JG262201 TC262201 ACY262201 AMU262201 AWQ262201 BGM262201 BQI262201 CAE262201 CKA262201 CTW262201 DDS262201 DNO262201 DXK262201 EHG262201 ERC262201 FAY262201 FKU262201 FUQ262201 GEM262201 GOI262201 GYE262201 HIA262201 HRW262201 IBS262201 ILO262201 IVK262201 JFG262201 JPC262201 JYY262201 KIU262201 KSQ262201 LCM262201 LMI262201 LWE262201 MGA262201 MPW262201 MZS262201 NJO262201 NTK262201 ODG262201 ONC262201 OWY262201 PGU262201 PQQ262201 QAM262201 QKI262201 QUE262201 REA262201 RNW262201 RXS262201 SHO262201 SRK262201 TBG262201 TLC262201 TUY262201 UEU262201 UOQ262201 UYM262201 VII262201 VSE262201 WCA262201 WLW262201 WVS262201 K327737 JG327737 TC327737 ACY327737 AMU327737 AWQ327737 BGM327737 BQI327737 CAE327737 CKA327737 CTW327737 DDS327737 DNO327737 DXK327737 EHG327737 ERC327737 FAY327737 FKU327737 FUQ327737 GEM327737 GOI327737 GYE327737 HIA327737 HRW327737 IBS327737 ILO327737 IVK327737 JFG327737 JPC327737 JYY327737 KIU327737 KSQ327737 LCM327737 LMI327737 LWE327737 MGA327737 MPW327737 MZS327737 NJO327737 NTK327737 ODG327737 ONC327737 OWY327737 PGU327737 PQQ327737 QAM327737 QKI327737 QUE327737 REA327737 RNW327737 RXS327737 SHO327737 SRK327737 TBG327737 TLC327737 TUY327737 UEU327737 UOQ327737 UYM327737 VII327737 VSE327737 WCA327737 WLW327737 WVS327737 K393273 JG393273 TC393273 ACY393273 AMU393273 AWQ393273 BGM393273 BQI393273 CAE393273 CKA393273 CTW393273 DDS393273 DNO393273 DXK393273 EHG393273 ERC393273 FAY393273 FKU393273 FUQ393273 GEM393273 GOI393273 GYE393273 HIA393273 HRW393273 IBS393273 ILO393273 IVK393273 JFG393273 JPC393273 JYY393273 KIU393273 KSQ393273 LCM393273 LMI393273 LWE393273 MGA393273 MPW393273 MZS393273 NJO393273 NTK393273 ODG393273 ONC393273 OWY393273 PGU393273 PQQ393273 QAM393273 QKI393273 QUE393273 REA393273 RNW393273 RXS393273 SHO393273 SRK393273 TBG393273 TLC393273 TUY393273 UEU393273 UOQ393273 UYM393273 VII393273 VSE393273 WCA393273 WLW393273 WVS393273 K458809 JG458809 TC458809 ACY458809 AMU458809 AWQ458809 BGM458809 BQI458809 CAE458809 CKA458809 CTW458809 DDS458809 DNO458809 DXK458809 EHG458809 ERC458809 FAY458809 FKU458809 FUQ458809 GEM458809 GOI458809 GYE458809 HIA458809 HRW458809 IBS458809 ILO458809 IVK458809 JFG458809 JPC458809 JYY458809 KIU458809 KSQ458809 LCM458809 LMI458809 LWE458809 MGA458809 MPW458809 MZS458809 NJO458809 NTK458809 ODG458809 ONC458809 OWY458809 PGU458809 PQQ458809 QAM458809 QKI458809 QUE458809 REA458809 RNW458809 RXS458809 SHO458809 SRK458809 TBG458809 TLC458809 TUY458809 UEU458809 UOQ458809 UYM458809 VII458809 VSE458809 WCA458809 WLW458809 WVS458809 K524345 JG524345 TC524345 ACY524345 AMU524345 AWQ524345 BGM524345 BQI524345 CAE524345 CKA524345 CTW524345 DDS524345 DNO524345 DXK524345 EHG524345 ERC524345 FAY524345 FKU524345 FUQ524345 GEM524345 GOI524345 GYE524345 HIA524345 HRW524345 IBS524345 ILO524345 IVK524345 JFG524345 JPC524345 JYY524345 KIU524345 KSQ524345 LCM524345 LMI524345 LWE524345 MGA524345 MPW524345 MZS524345 NJO524345 NTK524345 ODG524345 ONC524345 OWY524345 PGU524345 PQQ524345 QAM524345 QKI524345 QUE524345 REA524345 RNW524345 RXS524345 SHO524345 SRK524345 TBG524345 TLC524345 TUY524345 UEU524345 UOQ524345 UYM524345 VII524345 VSE524345 WCA524345 WLW524345 WVS524345 K589881 JG589881 TC589881 ACY589881 AMU589881 AWQ589881 BGM589881 BQI589881 CAE589881 CKA589881 CTW589881 DDS589881 DNO589881 DXK589881 EHG589881 ERC589881 FAY589881 FKU589881 FUQ589881 GEM589881 GOI589881 GYE589881 HIA589881 HRW589881 IBS589881 ILO589881 IVK589881 JFG589881 JPC589881 JYY589881 KIU589881 KSQ589881 LCM589881 LMI589881 LWE589881 MGA589881 MPW589881 MZS589881 NJO589881 NTK589881 ODG589881 ONC589881 OWY589881 PGU589881 PQQ589881 QAM589881 QKI589881 QUE589881 REA589881 RNW589881 RXS589881 SHO589881 SRK589881 TBG589881 TLC589881 TUY589881 UEU589881 UOQ589881 UYM589881 VII589881 VSE589881 WCA589881 WLW589881 WVS589881 K655417 JG655417 TC655417 ACY655417 AMU655417 AWQ655417 BGM655417 BQI655417 CAE655417 CKA655417 CTW655417 DDS655417 DNO655417 DXK655417 EHG655417 ERC655417 FAY655417 FKU655417 FUQ655417 GEM655417 GOI655417 GYE655417 HIA655417 HRW655417 IBS655417 ILO655417 IVK655417 JFG655417 JPC655417 JYY655417 KIU655417 KSQ655417 LCM655417 LMI655417 LWE655417 MGA655417 MPW655417 MZS655417 NJO655417 NTK655417 ODG655417 ONC655417 OWY655417 PGU655417 PQQ655417 QAM655417 QKI655417 QUE655417 REA655417 RNW655417 RXS655417 SHO655417 SRK655417 TBG655417 TLC655417 TUY655417 UEU655417 UOQ655417 UYM655417 VII655417 VSE655417 WCA655417 WLW655417 WVS655417 K720953 JG720953 TC720953 ACY720953 AMU720953 AWQ720953 BGM720953 BQI720953 CAE720953 CKA720953 CTW720953 DDS720953 DNO720953 DXK720953 EHG720953 ERC720953 FAY720953 FKU720953 FUQ720953 GEM720953 GOI720953 GYE720953 HIA720953 HRW720953 IBS720953 ILO720953 IVK720953 JFG720953 JPC720953 JYY720953 KIU720953 KSQ720953 LCM720953 LMI720953 LWE720953 MGA720953 MPW720953 MZS720953 NJO720953 NTK720953 ODG720953 ONC720953 OWY720953 PGU720953 PQQ720953 QAM720953 QKI720953 QUE720953 REA720953 RNW720953 RXS720953 SHO720953 SRK720953 TBG720953 TLC720953 TUY720953 UEU720953 UOQ720953 UYM720953 VII720953 VSE720953 WCA720953 WLW720953 WVS720953 K786489 JG786489 TC786489 ACY786489 AMU786489 AWQ786489 BGM786489 BQI786489 CAE786489 CKA786489 CTW786489 DDS786489 DNO786489 DXK786489 EHG786489 ERC786489 FAY786489 FKU786489 FUQ786489 GEM786489 GOI786489 GYE786489 HIA786489 HRW786489 IBS786489 ILO786489 IVK786489 JFG786489 JPC786489 JYY786489 KIU786489 KSQ786489 LCM786489 LMI786489 LWE786489 MGA786489 MPW786489 MZS786489 NJO786489 NTK786489 ODG786489 ONC786489 OWY786489 PGU786489 PQQ786489 QAM786489 QKI786489 QUE786489 REA786489 RNW786489 RXS786489 SHO786489 SRK786489 TBG786489 TLC786489 TUY786489 UEU786489 UOQ786489 UYM786489 VII786489 VSE786489 WCA786489 WLW786489 WVS786489 K852025 JG852025 TC852025 ACY852025 AMU852025 AWQ852025 BGM852025 BQI852025 CAE852025 CKA852025 CTW852025 DDS852025 DNO852025 DXK852025 EHG852025 ERC852025 FAY852025 FKU852025 FUQ852025 GEM852025 GOI852025 GYE852025 HIA852025 HRW852025 IBS852025 ILO852025 IVK852025 JFG852025 JPC852025 JYY852025 KIU852025 KSQ852025 LCM852025 LMI852025 LWE852025 MGA852025 MPW852025 MZS852025 NJO852025 NTK852025 ODG852025 ONC852025 OWY852025 PGU852025 PQQ852025 QAM852025 QKI852025 QUE852025 REA852025 RNW852025 RXS852025 SHO852025 SRK852025 TBG852025 TLC852025 TUY852025 UEU852025 UOQ852025 UYM852025 VII852025 VSE852025 WCA852025 WLW852025 WVS852025 K917561 JG917561 TC917561 ACY917561 AMU917561 AWQ917561 BGM917561 BQI917561 CAE917561 CKA917561 CTW917561 DDS917561 DNO917561 DXK917561 EHG917561 ERC917561 FAY917561 FKU917561 FUQ917561 GEM917561 GOI917561 GYE917561 HIA917561 HRW917561 IBS917561 ILO917561 IVK917561 JFG917561 JPC917561 JYY917561 KIU917561 KSQ917561 LCM917561 LMI917561 LWE917561 MGA917561 MPW917561 MZS917561 NJO917561 NTK917561 ODG917561 ONC917561 OWY917561 PGU917561 PQQ917561 QAM917561 QKI917561 QUE917561 REA917561 RNW917561 RXS917561 SHO917561 SRK917561 TBG917561 TLC917561 TUY917561 UEU917561 UOQ917561 UYM917561 VII917561 VSE917561 WCA917561 WLW917561 WVS917561 K983097 JG983097 TC983097 ACY983097 AMU983097 AWQ983097 BGM983097 BQI983097 CAE983097 CKA983097 CTW983097 DDS983097 DNO983097 DXK983097 EHG983097 ERC983097 FAY983097 FKU983097 FUQ983097 GEM983097 GOI983097 GYE983097 HIA983097 HRW983097 IBS983097 ILO983097 IVK983097 JFG983097 JPC983097 JYY983097 KIU983097 KSQ983097 LCM983097 LMI983097 LWE983097 MGA983097 MPW983097 MZS983097 NJO983097 NTK983097 ODG983097 ONC983097 OWY983097 PGU983097 PQQ983097 QAM983097 QKI983097 QUE983097 REA983097 RNW983097 RXS983097 SHO983097 SRK983097 TBG983097 TLC983097 TUY983097 UEU983097 UOQ983097 UYM983097 VII983097 VSE983097 WCA983097 WLW983097 WVS983097">
      <formula1>1</formula1>
      <formula2>200</formula2>
    </dataValidation>
    <dataValidation allowBlank="1" showInputMessage="1" showErrorMessage="1" prompt="bez °C" sqref="J46:K46 JF46:JG46 TB46:TC46 ACX46:ACY46 AMT46:AMU46 AWP46:AWQ46 BGL46:BGM46 BQH46:BQI46 CAD46:CAE46 CJZ46:CKA46 CTV46:CTW46 DDR46:DDS46 DNN46:DNO46 DXJ46:DXK46 EHF46:EHG46 ERB46:ERC46 FAX46:FAY46 FKT46:FKU46 FUP46:FUQ46 GEL46:GEM46 GOH46:GOI46 GYD46:GYE46 HHZ46:HIA46 HRV46:HRW46 IBR46:IBS46 ILN46:ILO46 IVJ46:IVK46 JFF46:JFG46 JPB46:JPC46 JYX46:JYY46 KIT46:KIU46 KSP46:KSQ46 LCL46:LCM46 LMH46:LMI46 LWD46:LWE46 MFZ46:MGA46 MPV46:MPW46 MZR46:MZS46 NJN46:NJO46 NTJ46:NTK46 ODF46:ODG46 ONB46:ONC46 OWX46:OWY46 PGT46:PGU46 PQP46:PQQ46 QAL46:QAM46 QKH46:QKI46 QUD46:QUE46 RDZ46:REA46 RNV46:RNW46 RXR46:RXS46 SHN46:SHO46 SRJ46:SRK46 TBF46:TBG46 TLB46:TLC46 TUX46:TUY46 UET46:UEU46 UOP46:UOQ46 UYL46:UYM46 VIH46:VII46 VSD46:VSE46 WBZ46:WCA46 WLV46:WLW46 WVR46:WVS46 J65582:K65582 JF65582:JG65582 TB65582:TC65582 ACX65582:ACY65582 AMT65582:AMU65582 AWP65582:AWQ65582 BGL65582:BGM65582 BQH65582:BQI65582 CAD65582:CAE65582 CJZ65582:CKA65582 CTV65582:CTW65582 DDR65582:DDS65582 DNN65582:DNO65582 DXJ65582:DXK65582 EHF65582:EHG65582 ERB65582:ERC65582 FAX65582:FAY65582 FKT65582:FKU65582 FUP65582:FUQ65582 GEL65582:GEM65582 GOH65582:GOI65582 GYD65582:GYE65582 HHZ65582:HIA65582 HRV65582:HRW65582 IBR65582:IBS65582 ILN65582:ILO65582 IVJ65582:IVK65582 JFF65582:JFG65582 JPB65582:JPC65582 JYX65582:JYY65582 KIT65582:KIU65582 KSP65582:KSQ65582 LCL65582:LCM65582 LMH65582:LMI65582 LWD65582:LWE65582 MFZ65582:MGA65582 MPV65582:MPW65582 MZR65582:MZS65582 NJN65582:NJO65582 NTJ65582:NTK65582 ODF65582:ODG65582 ONB65582:ONC65582 OWX65582:OWY65582 PGT65582:PGU65582 PQP65582:PQQ65582 QAL65582:QAM65582 QKH65582:QKI65582 QUD65582:QUE65582 RDZ65582:REA65582 RNV65582:RNW65582 RXR65582:RXS65582 SHN65582:SHO65582 SRJ65582:SRK65582 TBF65582:TBG65582 TLB65582:TLC65582 TUX65582:TUY65582 UET65582:UEU65582 UOP65582:UOQ65582 UYL65582:UYM65582 VIH65582:VII65582 VSD65582:VSE65582 WBZ65582:WCA65582 WLV65582:WLW65582 WVR65582:WVS65582 J131118:K131118 JF131118:JG131118 TB131118:TC131118 ACX131118:ACY131118 AMT131118:AMU131118 AWP131118:AWQ131118 BGL131118:BGM131118 BQH131118:BQI131118 CAD131118:CAE131118 CJZ131118:CKA131118 CTV131118:CTW131118 DDR131118:DDS131118 DNN131118:DNO131118 DXJ131118:DXK131118 EHF131118:EHG131118 ERB131118:ERC131118 FAX131118:FAY131118 FKT131118:FKU131118 FUP131118:FUQ131118 GEL131118:GEM131118 GOH131118:GOI131118 GYD131118:GYE131118 HHZ131118:HIA131118 HRV131118:HRW131118 IBR131118:IBS131118 ILN131118:ILO131118 IVJ131118:IVK131118 JFF131118:JFG131118 JPB131118:JPC131118 JYX131118:JYY131118 KIT131118:KIU131118 KSP131118:KSQ131118 LCL131118:LCM131118 LMH131118:LMI131118 LWD131118:LWE131118 MFZ131118:MGA131118 MPV131118:MPW131118 MZR131118:MZS131118 NJN131118:NJO131118 NTJ131118:NTK131118 ODF131118:ODG131118 ONB131118:ONC131118 OWX131118:OWY131118 PGT131118:PGU131118 PQP131118:PQQ131118 QAL131118:QAM131118 QKH131118:QKI131118 QUD131118:QUE131118 RDZ131118:REA131118 RNV131118:RNW131118 RXR131118:RXS131118 SHN131118:SHO131118 SRJ131118:SRK131118 TBF131118:TBG131118 TLB131118:TLC131118 TUX131118:TUY131118 UET131118:UEU131118 UOP131118:UOQ131118 UYL131118:UYM131118 VIH131118:VII131118 VSD131118:VSE131118 WBZ131118:WCA131118 WLV131118:WLW131118 WVR131118:WVS131118 J196654:K196654 JF196654:JG196654 TB196654:TC196654 ACX196654:ACY196654 AMT196654:AMU196654 AWP196654:AWQ196654 BGL196654:BGM196654 BQH196654:BQI196654 CAD196654:CAE196654 CJZ196654:CKA196654 CTV196654:CTW196654 DDR196654:DDS196654 DNN196654:DNO196654 DXJ196654:DXK196654 EHF196654:EHG196654 ERB196654:ERC196654 FAX196654:FAY196654 FKT196654:FKU196654 FUP196654:FUQ196654 GEL196654:GEM196654 GOH196654:GOI196654 GYD196654:GYE196654 HHZ196654:HIA196654 HRV196654:HRW196654 IBR196654:IBS196654 ILN196654:ILO196654 IVJ196654:IVK196654 JFF196654:JFG196654 JPB196654:JPC196654 JYX196654:JYY196654 KIT196654:KIU196654 KSP196654:KSQ196654 LCL196654:LCM196654 LMH196654:LMI196654 LWD196654:LWE196654 MFZ196654:MGA196654 MPV196654:MPW196654 MZR196654:MZS196654 NJN196654:NJO196654 NTJ196654:NTK196654 ODF196654:ODG196654 ONB196654:ONC196654 OWX196654:OWY196654 PGT196654:PGU196654 PQP196654:PQQ196654 QAL196654:QAM196654 QKH196654:QKI196654 QUD196654:QUE196654 RDZ196654:REA196654 RNV196654:RNW196654 RXR196654:RXS196654 SHN196654:SHO196654 SRJ196654:SRK196654 TBF196654:TBG196654 TLB196654:TLC196654 TUX196654:TUY196654 UET196654:UEU196654 UOP196654:UOQ196654 UYL196654:UYM196654 VIH196654:VII196654 VSD196654:VSE196654 WBZ196654:WCA196654 WLV196654:WLW196654 WVR196654:WVS196654 J262190:K262190 JF262190:JG262190 TB262190:TC262190 ACX262190:ACY262190 AMT262190:AMU262190 AWP262190:AWQ262190 BGL262190:BGM262190 BQH262190:BQI262190 CAD262190:CAE262190 CJZ262190:CKA262190 CTV262190:CTW262190 DDR262190:DDS262190 DNN262190:DNO262190 DXJ262190:DXK262190 EHF262190:EHG262190 ERB262190:ERC262190 FAX262190:FAY262190 FKT262190:FKU262190 FUP262190:FUQ262190 GEL262190:GEM262190 GOH262190:GOI262190 GYD262190:GYE262190 HHZ262190:HIA262190 HRV262190:HRW262190 IBR262190:IBS262190 ILN262190:ILO262190 IVJ262190:IVK262190 JFF262190:JFG262190 JPB262190:JPC262190 JYX262190:JYY262190 KIT262190:KIU262190 KSP262190:KSQ262190 LCL262190:LCM262190 LMH262190:LMI262190 LWD262190:LWE262190 MFZ262190:MGA262190 MPV262190:MPW262190 MZR262190:MZS262190 NJN262190:NJO262190 NTJ262190:NTK262190 ODF262190:ODG262190 ONB262190:ONC262190 OWX262190:OWY262190 PGT262190:PGU262190 PQP262190:PQQ262190 QAL262190:QAM262190 QKH262190:QKI262190 QUD262190:QUE262190 RDZ262190:REA262190 RNV262190:RNW262190 RXR262190:RXS262190 SHN262190:SHO262190 SRJ262190:SRK262190 TBF262190:TBG262190 TLB262190:TLC262190 TUX262190:TUY262190 UET262190:UEU262190 UOP262190:UOQ262190 UYL262190:UYM262190 VIH262190:VII262190 VSD262190:VSE262190 WBZ262190:WCA262190 WLV262190:WLW262190 WVR262190:WVS262190 J327726:K327726 JF327726:JG327726 TB327726:TC327726 ACX327726:ACY327726 AMT327726:AMU327726 AWP327726:AWQ327726 BGL327726:BGM327726 BQH327726:BQI327726 CAD327726:CAE327726 CJZ327726:CKA327726 CTV327726:CTW327726 DDR327726:DDS327726 DNN327726:DNO327726 DXJ327726:DXK327726 EHF327726:EHG327726 ERB327726:ERC327726 FAX327726:FAY327726 FKT327726:FKU327726 FUP327726:FUQ327726 GEL327726:GEM327726 GOH327726:GOI327726 GYD327726:GYE327726 HHZ327726:HIA327726 HRV327726:HRW327726 IBR327726:IBS327726 ILN327726:ILO327726 IVJ327726:IVK327726 JFF327726:JFG327726 JPB327726:JPC327726 JYX327726:JYY327726 KIT327726:KIU327726 KSP327726:KSQ327726 LCL327726:LCM327726 LMH327726:LMI327726 LWD327726:LWE327726 MFZ327726:MGA327726 MPV327726:MPW327726 MZR327726:MZS327726 NJN327726:NJO327726 NTJ327726:NTK327726 ODF327726:ODG327726 ONB327726:ONC327726 OWX327726:OWY327726 PGT327726:PGU327726 PQP327726:PQQ327726 QAL327726:QAM327726 QKH327726:QKI327726 QUD327726:QUE327726 RDZ327726:REA327726 RNV327726:RNW327726 RXR327726:RXS327726 SHN327726:SHO327726 SRJ327726:SRK327726 TBF327726:TBG327726 TLB327726:TLC327726 TUX327726:TUY327726 UET327726:UEU327726 UOP327726:UOQ327726 UYL327726:UYM327726 VIH327726:VII327726 VSD327726:VSE327726 WBZ327726:WCA327726 WLV327726:WLW327726 WVR327726:WVS327726 J393262:K393262 JF393262:JG393262 TB393262:TC393262 ACX393262:ACY393262 AMT393262:AMU393262 AWP393262:AWQ393262 BGL393262:BGM393262 BQH393262:BQI393262 CAD393262:CAE393262 CJZ393262:CKA393262 CTV393262:CTW393262 DDR393262:DDS393262 DNN393262:DNO393262 DXJ393262:DXK393262 EHF393262:EHG393262 ERB393262:ERC393262 FAX393262:FAY393262 FKT393262:FKU393262 FUP393262:FUQ393262 GEL393262:GEM393262 GOH393262:GOI393262 GYD393262:GYE393262 HHZ393262:HIA393262 HRV393262:HRW393262 IBR393262:IBS393262 ILN393262:ILO393262 IVJ393262:IVK393262 JFF393262:JFG393262 JPB393262:JPC393262 JYX393262:JYY393262 KIT393262:KIU393262 KSP393262:KSQ393262 LCL393262:LCM393262 LMH393262:LMI393262 LWD393262:LWE393262 MFZ393262:MGA393262 MPV393262:MPW393262 MZR393262:MZS393262 NJN393262:NJO393262 NTJ393262:NTK393262 ODF393262:ODG393262 ONB393262:ONC393262 OWX393262:OWY393262 PGT393262:PGU393262 PQP393262:PQQ393262 QAL393262:QAM393262 QKH393262:QKI393262 QUD393262:QUE393262 RDZ393262:REA393262 RNV393262:RNW393262 RXR393262:RXS393262 SHN393262:SHO393262 SRJ393262:SRK393262 TBF393262:TBG393262 TLB393262:TLC393262 TUX393262:TUY393262 UET393262:UEU393262 UOP393262:UOQ393262 UYL393262:UYM393262 VIH393262:VII393262 VSD393262:VSE393262 WBZ393262:WCA393262 WLV393262:WLW393262 WVR393262:WVS393262 J458798:K458798 JF458798:JG458798 TB458798:TC458798 ACX458798:ACY458798 AMT458798:AMU458798 AWP458798:AWQ458798 BGL458798:BGM458798 BQH458798:BQI458798 CAD458798:CAE458798 CJZ458798:CKA458798 CTV458798:CTW458798 DDR458798:DDS458798 DNN458798:DNO458798 DXJ458798:DXK458798 EHF458798:EHG458798 ERB458798:ERC458798 FAX458798:FAY458798 FKT458798:FKU458798 FUP458798:FUQ458798 GEL458798:GEM458798 GOH458798:GOI458798 GYD458798:GYE458798 HHZ458798:HIA458798 HRV458798:HRW458798 IBR458798:IBS458798 ILN458798:ILO458798 IVJ458798:IVK458798 JFF458798:JFG458798 JPB458798:JPC458798 JYX458798:JYY458798 KIT458798:KIU458798 KSP458798:KSQ458798 LCL458798:LCM458798 LMH458798:LMI458798 LWD458798:LWE458798 MFZ458798:MGA458798 MPV458798:MPW458798 MZR458798:MZS458798 NJN458798:NJO458798 NTJ458798:NTK458798 ODF458798:ODG458798 ONB458798:ONC458798 OWX458798:OWY458798 PGT458798:PGU458798 PQP458798:PQQ458798 QAL458798:QAM458798 QKH458798:QKI458798 QUD458798:QUE458798 RDZ458798:REA458798 RNV458798:RNW458798 RXR458798:RXS458798 SHN458798:SHO458798 SRJ458798:SRK458798 TBF458798:TBG458798 TLB458798:TLC458798 TUX458798:TUY458798 UET458798:UEU458798 UOP458798:UOQ458798 UYL458798:UYM458798 VIH458798:VII458798 VSD458798:VSE458798 WBZ458798:WCA458798 WLV458798:WLW458798 WVR458798:WVS458798 J524334:K524334 JF524334:JG524334 TB524334:TC524334 ACX524334:ACY524334 AMT524334:AMU524334 AWP524334:AWQ524334 BGL524334:BGM524334 BQH524334:BQI524334 CAD524334:CAE524334 CJZ524334:CKA524334 CTV524334:CTW524334 DDR524334:DDS524334 DNN524334:DNO524334 DXJ524334:DXK524334 EHF524334:EHG524334 ERB524334:ERC524334 FAX524334:FAY524334 FKT524334:FKU524334 FUP524334:FUQ524334 GEL524334:GEM524334 GOH524334:GOI524334 GYD524334:GYE524334 HHZ524334:HIA524334 HRV524334:HRW524334 IBR524334:IBS524334 ILN524334:ILO524334 IVJ524334:IVK524334 JFF524334:JFG524334 JPB524334:JPC524334 JYX524334:JYY524334 KIT524334:KIU524334 KSP524334:KSQ524334 LCL524334:LCM524334 LMH524334:LMI524334 LWD524334:LWE524334 MFZ524334:MGA524334 MPV524334:MPW524334 MZR524334:MZS524334 NJN524334:NJO524334 NTJ524334:NTK524334 ODF524334:ODG524334 ONB524334:ONC524334 OWX524334:OWY524334 PGT524334:PGU524334 PQP524334:PQQ524334 QAL524334:QAM524334 QKH524334:QKI524334 QUD524334:QUE524334 RDZ524334:REA524334 RNV524334:RNW524334 RXR524334:RXS524334 SHN524334:SHO524334 SRJ524334:SRK524334 TBF524334:TBG524334 TLB524334:TLC524334 TUX524334:TUY524334 UET524334:UEU524334 UOP524334:UOQ524334 UYL524334:UYM524334 VIH524334:VII524334 VSD524334:VSE524334 WBZ524334:WCA524334 WLV524334:WLW524334 WVR524334:WVS524334 J589870:K589870 JF589870:JG589870 TB589870:TC589870 ACX589870:ACY589870 AMT589870:AMU589870 AWP589870:AWQ589870 BGL589870:BGM589870 BQH589870:BQI589870 CAD589870:CAE589870 CJZ589870:CKA589870 CTV589870:CTW589870 DDR589870:DDS589870 DNN589870:DNO589870 DXJ589870:DXK589870 EHF589870:EHG589870 ERB589870:ERC589870 FAX589870:FAY589870 FKT589870:FKU589870 FUP589870:FUQ589870 GEL589870:GEM589870 GOH589870:GOI589870 GYD589870:GYE589870 HHZ589870:HIA589870 HRV589870:HRW589870 IBR589870:IBS589870 ILN589870:ILO589870 IVJ589870:IVK589870 JFF589870:JFG589870 JPB589870:JPC589870 JYX589870:JYY589870 KIT589870:KIU589870 KSP589870:KSQ589870 LCL589870:LCM589870 LMH589870:LMI589870 LWD589870:LWE589870 MFZ589870:MGA589870 MPV589870:MPW589870 MZR589870:MZS589870 NJN589870:NJO589870 NTJ589870:NTK589870 ODF589870:ODG589870 ONB589870:ONC589870 OWX589870:OWY589870 PGT589870:PGU589870 PQP589870:PQQ589870 QAL589870:QAM589870 QKH589870:QKI589870 QUD589870:QUE589870 RDZ589870:REA589870 RNV589870:RNW589870 RXR589870:RXS589870 SHN589870:SHO589870 SRJ589870:SRK589870 TBF589870:TBG589870 TLB589870:TLC589870 TUX589870:TUY589870 UET589870:UEU589870 UOP589870:UOQ589870 UYL589870:UYM589870 VIH589870:VII589870 VSD589870:VSE589870 WBZ589870:WCA589870 WLV589870:WLW589870 WVR589870:WVS589870 J655406:K655406 JF655406:JG655406 TB655406:TC655406 ACX655406:ACY655406 AMT655406:AMU655406 AWP655406:AWQ655406 BGL655406:BGM655406 BQH655406:BQI655406 CAD655406:CAE655406 CJZ655406:CKA655406 CTV655406:CTW655406 DDR655406:DDS655406 DNN655406:DNO655406 DXJ655406:DXK655406 EHF655406:EHG655406 ERB655406:ERC655406 FAX655406:FAY655406 FKT655406:FKU655406 FUP655406:FUQ655406 GEL655406:GEM655406 GOH655406:GOI655406 GYD655406:GYE655406 HHZ655406:HIA655406 HRV655406:HRW655406 IBR655406:IBS655406 ILN655406:ILO655406 IVJ655406:IVK655406 JFF655406:JFG655406 JPB655406:JPC655406 JYX655406:JYY655406 KIT655406:KIU655406 KSP655406:KSQ655406 LCL655406:LCM655406 LMH655406:LMI655406 LWD655406:LWE655406 MFZ655406:MGA655406 MPV655406:MPW655406 MZR655406:MZS655406 NJN655406:NJO655406 NTJ655406:NTK655406 ODF655406:ODG655406 ONB655406:ONC655406 OWX655406:OWY655406 PGT655406:PGU655406 PQP655406:PQQ655406 QAL655406:QAM655406 QKH655406:QKI655406 QUD655406:QUE655406 RDZ655406:REA655406 RNV655406:RNW655406 RXR655406:RXS655406 SHN655406:SHO655406 SRJ655406:SRK655406 TBF655406:TBG655406 TLB655406:TLC655406 TUX655406:TUY655406 UET655406:UEU655406 UOP655406:UOQ655406 UYL655406:UYM655406 VIH655406:VII655406 VSD655406:VSE655406 WBZ655406:WCA655406 WLV655406:WLW655406 WVR655406:WVS655406 J720942:K720942 JF720942:JG720942 TB720942:TC720942 ACX720942:ACY720942 AMT720942:AMU720942 AWP720942:AWQ720942 BGL720942:BGM720942 BQH720942:BQI720942 CAD720942:CAE720942 CJZ720942:CKA720942 CTV720942:CTW720942 DDR720942:DDS720942 DNN720942:DNO720942 DXJ720942:DXK720942 EHF720942:EHG720942 ERB720942:ERC720942 FAX720942:FAY720942 FKT720942:FKU720942 FUP720942:FUQ720942 GEL720942:GEM720942 GOH720942:GOI720942 GYD720942:GYE720942 HHZ720942:HIA720942 HRV720942:HRW720942 IBR720942:IBS720942 ILN720942:ILO720942 IVJ720942:IVK720942 JFF720942:JFG720942 JPB720942:JPC720942 JYX720942:JYY720942 KIT720942:KIU720942 KSP720942:KSQ720942 LCL720942:LCM720942 LMH720942:LMI720942 LWD720942:LWE720942 MFZ720942:MGA720942 MPV720942:MPW720942 MZR720942:MZS720942 NJN720942:NJO720942 NTJ720942:NTK720942 ODF720942:ODG720942 ONB720942:ONC720942 OWX720942:OWY720942 PGT720942:PGU720942 PQP720942:PQQ720942 QAL720942:QAM720942 QKH720942:QKI720942 QUD720942:QUE720942 RDZ720942:REA720942 RNV720942:RNW720942 RXR720942:RXS720942 SHN720942:SHO720942 SRJ720942:SRK720942 TBF720942:TBG720942 TLB720942:TLC720942 TUX720942:TUY720942 UET720942:UEU720942 UOP720942:UOQ720942 UYL720942:UYM720942 VIH720942:VII720942 VSD720942:VSE720942 WBZ720942:WCA720942 WLV720942:WLW720942 WVR720942:WVS720942 J786478:K786478 JF786478:JG786478 TB786478:TC786478 ACX786478:ACY786478 AMT786478:AMU786478 AWP786478:AWQ786478 BGL786478:BGM786478 BQH786478:BQI786478 CAD786478:CAE786478 CJZ786478:CKA786478 CTV786478:CTW786478 DDR786478:DDS786478 DNN786478:DNO786478 DXJ786478:DXK786478 EHF786478:EHG786478 ERB786478:ERC786478 FAX786478:FAY786478 FKT786478:FKU786478 FUP786478:FUQ786478 GEL786478:GEM786478 GOH786478:GOI786478 GYD786478:GYE786478 HHZ786478:HIA786478 HRV786478:HRW786478 IBR786478:IBS786478 ILN786478:ILO786478 IVJ786478:IVK786478 JFF786478:JFG786478 JPB786478:JPC786478 JYX786478:JYY786478 KIT786478:KIU786478 KSP786478:KSQ786478 LCL786478:LCM786478 LMH786478:LMI786478 LWD786478:LWE786478 MFZ786478:MGA786478 MPV786478:MPW786478 MZR786478:MZS786478 NJN786478:NJO786478 NTJ786478:NTK786478 ODF786478:ODG786478 ONB786478:ONC786478 OWX786478:OWY786478 PGT786478:PGU786478 PQP786478:PQQ786478 QAL786478:QAM786478 QKH786478:QKI786478 QUD786478:QUE786478 RDZ786478:REA786478 RNV786478:RNW786478 RXR786478:RXS786478 SHN786478:SHO786478 SRJ786478:SRK786478 TBF786478:TBG786478 TLB786478:TLC786478 TUX786478:TUY786478 UET786478:UEU786478 UOP786478:UOQ786478 UYL786478:UYM786478 VIH786478:VII786478 VSD786478:VSE786478 WBZ786478:WCA786478 WLV786478:WLW786478 WVR786478:WVS786478 J852014:K852014 JF852014:JG852014 TB852014:TC852014 ACX852014:ACY852014 AMT852014:AMU852014 AWP852014:AWQ852014 BGL852014:BGM852014 BQH852014:BQI852014 CAD852014:CAE852014 CJZ852014:CKA852014 CTV852014:CTW852014 DDR852014:DDS852014 DNN852014:DNO852014 DXJ852014:DXK852014 EHF852014:EHG852014 ERB852014:ERC852014 FAX852014:FAY852014 FKT852014:FKU852014 FUP852014:FUQ852014 GEL852014:GEM852014 GOH852014:GOI852014 GYD852014:GYE852014 HHZ852014:HIA852014 HRV852014:HRW852014 IBR852014:IBS852014 ILN852014:ILO852014 IVJ852014:IVK852014 JFF852014:JFG852014 JPB852014:JPC852014 JYX852014:JYY852014 KIT852014:KIU852014 KSP852014:KSQ852014 LCL852014:LCM852014 LMH852014:LMI852014 LWD852014:LWE852014 MFZ852014:MGA852014 MPV852014:MPW852014 MZR852014:MZS852014 NJN852014:NJO852014 NTJ852014:NTK852014 ODF852014:ODG852014 ONB852014:ONC852014 OWX852014:OWY852014 PGT852014:PGU852014 PQP852014:PQQ852014 QAL852014:QAM852014 QKH852014:QKI852014 QUD852014:QUE852014 RDZ852014:REA852014 RNV852014:RNW852014 RXR852014:RXS852014 SHN852014:SHO852014 SRJ852014:SRK852014 TBF852014:TBG852014 TLB852014:TLC852014 TUX852014:TUY852014 UET852014:UEU852014 UOP852014:UOQ852014 UYL852014:UYM852014 VIH852014:VII852014 VSD852014:VSE852014 WBZ852014:WCA852014 WLV852014:WLW852014 WVR852014:WVS852014 J917550:K917550 JF917550:JG917550 TB917550:TC917550 ACX917550:ACY917550 AMT917550:AMU917550 AWP917550:AWQ917550 BGL917550:BGM917550 BQH917550:BQI917550 CAD917550:CAE917550 CJZ917550:CKA917550 CTV917550:CTW917550 DDR917550:DDS917550 DNN917550:DNO917550 DXJ917550:DXK917550 EHF917550:EHG917550 ERB917550:ERC917550 FAX917550:FAY917550 FKT917550:FKU917550 FUP917550:FUQ917550 GEL917550:GEM917550 GOH917550:GOI917550 GYD917550:GYE917550 HHZ917550:HIA917550 HRV917550:HRW917550 IBR917550:IBS917550 ILN917550:ILO917550 IVJ917550:IVK917550 JFF917550:JFG917550 JPB917550:JPC917550 JYX917550:JYY917550 KIT917550:KIU917550 KSP917550:KSQ917550 LCL917550:LCM917550 LMH917550:LMI917550 LWD917550:LWE917550 MFZ917550:MGA917550 MPV917550:MPW917550 MZR917550:MZS917550 NJN917550:NJO917550 NTJ917550:NTK917550 ODF917550:ODG917550 ONB917550:ONC917550 OWX917550:OWY917550 PGT917550:PGU917550 PQP917550:PQQ917550 QAL917550:QAM917550 QKH917550:QKI917550 QUD917550:QUE917550 RDZ917550:REA917550 RNV917550:RNW917550 RXR917550:RXS917550 SHN917550:SHO917550 SRJ917550:SRK917550 TBF917550:TBG917550 TLB917550:TLC917550 TUX917550:TUY917550 UET917550:UEU917550 UOP917550:UOQ917550 UYL917550:UYM917550 VIH917550:VII917550 VSD917550:VSE917550 WBZ917550:WCA917550 WLV917550:WLW917550 WVR917550:WVS917550 J983086:K983086 JF983086:JG983086 TB983086:TC983086 ACX983086:ACY983086 AMT983086:AMU983086 AWP983086:AWQ983086 BGL983086:BGM983086 BQH983086:BQI983086 CAD983086:CAE983086 CJZ983086:CKA983086 CTV983086:CTW983086 DDR983086:DDS983086 DNN983086:DNO983086 DXJ983086:DXK983086 EHF983086:EHG983086 ERB983086:ERC983086 FAX983086:FAY983086 FKT983086:FKU983086 FUP983086:FUQ983086 GEL983086:GEM983086 GOH983086:GOI983086 GYD983086:GYE983086 HHZ983086:HIA983086 HRV983086:HRW983086 IBR983086:IBS983086 ILN983086:ILO983086 IVJ983086:IVK983086 JFF983086:JFG983086 JPB983086:JPC983086 JYX983086:JYY983086 KIT983086:KIU983086 KSP983086:KSQ983086 LCL983086:LCM983086 LMH983086:LMI983086 LWD983086:LWE983086 MFZ983086:MGA983086 MPV983086:MPW983086 MZR983086:MZS983086 NJN983086:NJO983086 NTJ983086:NTK983086 ODF983086:ODG983086 ONB983086:ONC983086 OWX983086:OWY983086 PGT983086:PGU983086 PQP983086:PQQ983086 QAL983086:QAM983086 QKH983086:QKI983086 QUD983086:QUE983086 RDZ983086:REA983086 RNV983086:RNW983086 RXR983086:RXS983086 SHN983086:SHO983086 SRJ983086:SRK983086 TBF983086:TBG983086 TLB983086:TLC983086 TUX983086:TUY983086 UET983086:UEU983086 UOP983086:UOQ983086 UYL983086:UYM983086 VIH983086:VII983086 VSD983086:VSE983086 WBZ983086:WCA983086 WLV983086:WLW983086 WVR983086:WVS983086"/>
    <dataValidation allowBlank="1" showInputMessage="1" showErrorMessage="1" prompt="s dvojtečkou" sqref="C46:D47 IY46:IZ47 SU46:SV47 ACQ46:ACR47 AMM46:AMN47 AWI46:AWJ47 BGE46:BGF47 BQA46:BQB47 BZW46:BZX47 CJS46:CJT47 CTO46:CTP47 DDK46:DDL47 DNG46:DNH47 DXC46:DXD47 EGY46:EGZ47 EQU46:EQV47 FAQ46:FAR47 FKM46:FKN47 FUI46:FUJ47 GEE46:GEF47 GOA46:GOB47 GXW46:GXX47 HHS46:HHT47 HRO46:HRP47 IBK46:IBL47 ILG46:ILH47 IVC46:IVD47 JEY46:JEZ47 JOU46:JOV47 JYQ46:JYR47 KIM46:KIN47 KSI46:KSJ47 LCE46:LCF47 LMA46:LMB47 LVW46:LVX47 MFS46:MFT47 MPO46:MPP47 MZK46:MZL47 NJG46:NJH47 NTC46:NTD47 OCY46:OCZ47 OMU46:OMV47 OWQ46:OWR47 PGM46:PGN47 PQI46:PQJ47 QAE46:QAF47 QKA46:QKB47 QTW46:QTX47 RDS46:RDT47 RNO46:RNP47 RXK46:RXL47 SHG46:SHH47 SRC46:SRD47 TAY46:TAZ47 TKU46:TKV47 TUQ46:TUR47 UEM46:UEN47 UOI46:UOJ47 UYE46:UYF47 VIA46:VIB47 VRW46:VRX47 WBS46:WBT47 WLO46:WLP47 WVK46:WVL47 C65582:D65583 IY65582:IZ65583 SU65582:SV65583 ACQ65582:ACR65583 AMM65582:AMN65583 AWI65582:AWJ65583 BGE65582:BGF65583 BQA65582:BQB65583 BZW65582:BZX65583 CJS65582:CJT65583 CTO65582:CTP65583 DDK65582:DDL65583 DNG65582:DNH65583 DXC65582:DXD65583 EGY65582:EGZ65583 EQU65582:EQV65583 FAQ65582:FAR65583 FKM65582:FKN65583 FUI65582:FUJ65583 GEE65582:GEF65583 GOA65582:GOB65583 GXW65582:GXX65583 HHS65582:HHT65583 HRO65582:HRP65583 IBK65582:IBL65583 ILG65582:ILH65583 IVC65582:IVD65583 JEY65582:JEZ65583 JOU65582:JOV65583 JYQ65582:JYR65583 KIM65582:KIN65583 KSI65582:KSJ65583 LCE65582:LCF65583 LMA65582:LMB65583 LVW65582:LVX65583 MFS65582:MFT65583 MPO65582:MPP65583 MZK65582:MZL65583 NJG65582:NJH65583 NTC65582:NTD65583 OCY65582:OCZ65583 OMU65582:OMV65583 OWQ65582:OWR65583 PGM65582:PGN65583 PQI65582:PQJ65583 QAE65582:QAF65583 QKA65582:QKB65583 QTW65582:QTX65583 RDS65582:RDT65583 RNO65582:RNP65583 RXK65582:RXL65583 SHG65582:SHH65583 SRC65582:SRD65583 TAY65582:TAZ65583 TKU65582:TKV65583 TUQ65582:TUR65583 UEM65582:UEN65583 UOI65582:UOJ65583 UYE65582:UYF65583 VIA65582:VIB65583 VRW65582:VRX65583 WBS65582:WBT65583 WLO65582:WLP65583 WVK65582:WVL65583 C131118:D131119 IY131118:IZ131119 SU131118:SV131119 ACQ131118:ACR131119 AMM131118:AMN131119 AWI131118:AWJ131119 BGE131118:BGF131119 BQA131118:BQB131119 BZW131118:BZX131119 CJS131118:CJT131119 CTO131118:CTP131119 DDK131118:DDL131119 DNG131118:DNH131119 DXC131118:DXD131119 EGY131118:EGZ131119 EQU131118:EQV131119 FAQ131118:FAR131119 FKM131118:FKN131119 FUI131118:FUJ131119 GEE131118:GEF131119 GOA131118:GOB131119 GXW131118:GXX131119 HHS131118:HHT131119 HRO131118:HRP131119 IBK131118:IBL131119 ILG131118:ILH131119 IVC131118:IVD131119 JEY131118:JEZ131119 JOU131118:JOV131119 JYQ131118:JYR131119 KIM131118:KIN131119 KSI131118:KSJ131119 LCE131118:LCF131119 LMA131118:LMB131119 LVW131118:LVX131119 MFS131118:MFT131119 MPO131118:MPP131119 MZK131118:MZL131119 NJG131118:NJH131119 NTC131118:NTD131119 OCY131118:OCZ131119 OMU131118:OMV131119 OWQ131118:OWR131119 PGM131118:PGN131119 PQI131118:PQJ131119 QAE131118:QAF131119 QKA131118:QKB131119 QTW131118:QTX131119 RDS131118:RDT131119 RNO131118:RNP131119 RXK131118:RXL131119 SHG131118:SHH131119 SRC131118:SRD131119 TAY131118:TAZ131119 TKU131118:TKV131119 TUQ131118:TUR131119 UEM131118:UEN131119 UOI131118:UOJ131119 UYE131118:UYF131119 VIA131118:VIB131119 VRW131118:VRX131119 WBS131118:WBT131119 WLO131118:WLP131119 WVK131118:WVL131119 C196654:D196655 IY196654:IZ196655 SU196654:SV196655 ACQ196654:ACR196655 AMM196654:AMN196655 AWI196654:AWJ196655 BGE196654:BGF196655 BQA196654:BQB196655 BZW196654:BZX196655 CJS196654:CJT196655 CTO196654:CTP196655 DDK196654:DDL196655 DNG196654:DNH196655 DXC196654:DXD196655 EGY196654:EGZ196655 EQU196654:EQV196655 FAQ196654:FAR196655 FKM196654:FKN196655 FUI196654:FUJ196655 GEE196654:GEF196655 GOA196654:GOB196655 GXW196654:GXX196655 HHS196654:HHT196655 HRO196654:HRP196655 IBK196654:IBL196655 ILG196654:ILH196655 IVC196654:IVD196655 JEY196654:JEZ196655 JOU196654:JOV196655 JYQ196654:JYR196655 KIM196654:KIN196655 KSI196654:KSJ196655 LCE196654:LCF196655 LMA196654:LMB196655 LVW196654:LVX196655 MFS196654:MFT196655 MPO196654:MPP196655 MZK196654:MZL196655 NJG196654:NJH196655 NTC196654:NTD196655 OCY196654:OCZ196655 OMU196654:OMV196655 OWQ196654:OWR196655 PGM196654:PGN196655 PQI196654:PQJ196655 QAE196654:QAF196655 QKA196654:QKB196655 QTW196654:QTX196655 RDS196654:RDT196655 RNO196654:RNP196655 RXK196654:RXL196655 SHG196654:SHH196655 SRC196654:SRD196655 TAY196654:TAZ196655 TKU196654:TKV196655 TUQ196654:TUR196655 UEM196654:UEN196655 UOI196654:UOJ196655 UYE196654:UYF196655 VIA196654:VIB196655 VRW196654:VRX196655 WBS196654:WBT196655 WLO196654:WLP196655 WVK196654:WVL196655 C262190:D262191 IY262190:IZ262191 SU262190:SV262191 ACQ262190:ACR262191 AMM262190:AMN262191 AWI262190:AWJ262191 BGE262190:BGF262191 BQA262190:BQB262191 BZW262190:BZX262191 CJS262190:CJT262191 CTO262190:CTP262191 DDK262190:DDL262191 DNG262190:DNH262191 DXC262190:DXD262191 EGY262190:EGZ262191 EQU262190:EQV262191 FAQ262190:FAR262191 FKM262190:FKN262191 FUI262190:FUJ262191 GEE262190:GEF262191 GOA262190:GOB262191 GXW262190:GXX262191 HHS262190:HHT262191 HRO262190:HRP262191 IBK262190:IBL262191 ILG262190:ILH262191 IVC262190:IVD262191 JEY262190:JEZ262191 JOU262190:JOV262191 JYQ262190:JYR262191 KIM262190:KIN262191 KSI262190:KSJ262191 LCE262190:LCF262191 LMA262190:LMB262191 LVW262190:LVX262191 MFS262190:MFT262191 MPO262190:MPP262191 MZK262190:MZL262191 NJG262190:NJH262191 NTC262190:NTD262191 OCY262190:OCZ262191 OMU262190:OMV262191 OWQ262190:OWR262191 PGM262190:PGN262191 PQI262190:PQJ262191 QAE262190:QAF262191 QKA262190:QKB262191 QTW262190:QTX262191 RDS262190:RDT262191 RNO262190:RNP262191 RXK262190:RXL262191 SHG262190:SHH262191 SRC262190:SRD262191 TAY262190:TAZ262191 TKU262190:TKV262191 TUQ262190:TUR262191 UEM262190:UEN262191 UOI262190:UOJ262191 UYE262190:UYF262191 VIA262190:VIB262191 VRW262190:VRX262191 WBS262190:WBT262191 WLO262190:WLP262191 WVK262190:WVL262191 C327726:D327727 IY327726:IZ327727 SU327726:SV327727 ACQ327726:ACR327727 AMM327726:AMN327727 AWI327726:AWJ327727 BGE327726:BGF327727 BQA327726:BQB327727 BZW327726:BZX327727 CJS327726:CJT327727 CTO327726:CTP327727 DDK327726:DDL327727 DNG327726:DNH327727 DXC327726:DXD327727 EGY327726:EGZ327727 EQU327726:EQV327727 FAQ327726:FAR327727 FKM327726:FKN327727 FUI327726:FUJ327727 GEE327726:GEF327727 GOA327726:GOB327727 GXW327726:GXX327727 HHS327726:HHT327727 HRO327726:HRP327727 IBK327726:IBL327727 ILG327726:ILH327727 IVC327726:IVD327727 JEY327726:JEZ327727 JOU327726:JOV327727 JYQ327726:JYR327727 KIM327726:KIN327727 KSI327726:KSJ327727 LCE327726:LCF327727 LMA327726:LMB327727 LVW327726:LVX327727 MFS327726:MFT327727 MPO327726:MPP327727 MZK327726:MZL327727 NJG327726:NJH327727 NTC327726:NTD327727 OCY327726:OCZ327727 OMU327726:OMV327727 OWQ327726:OWR327727 PGM327726:PGN327727 PQI327726:PQJ327727 QAE327726:QAF327727 QKA327726:QKB327727 QTW327726:QTX327727 RDS327726:RDT327727 RNO327726:RNP327727 RXK327726:RXL327727 SHG327726:SHH327727 SRC327726:SRD327727 TAY327726:TAZ327727 TKU327726:TKV327727 TUQ327726:TUR327727 UEM327726:UEN327727 UOI327726:UOJ327727 UYE327726:UYF327727 VIA327726:VIB327727 VRW327726:VRX327727 WBS327726:WBT327727 WLO327726:WLP327727 WVK327726:WVL327727 C393262:D393263 IY393262:IZ393263 SU393262:SV393263 ACQ393262:ACR393263 AMM393262:AMN393263 AWI393262:AWJ393263 BGE393262:BGF393263 BQA393262:BQB393263 BZW393262:BZX393263 CJS393262:CJT393263 CTO393262:CTP393263 DDK393262:DDL393263 DNG393262:DNH393263 DXC393262:DXD393263 EGY393262:EGZ393263 EQU393262:EQV393263 FAQ393262:FAR393263 FKM393262:FKN393263 FUI393262:FUJ393263 GEE393262:GEF393263 GOA393262:GOB393263 GXW393262:GXX393263 HHS393262:HHT393263 HRO393262:HRP393263 IBK393262:IBL393263 ILG393262:ILH393263 IVC393262:IVD393263 JEY393262:JEZ393263 JOU393262:JOV393263 JYQ393262:JYR393263 KIM393262:KIN393263 KSI393262:KSJ393263 LCE393262:LCF393263 LMA393262:LMB393263 LVW393262:LVX393263 MFS393262:MFT393263 MPO393262:MPP393263 MZK393262:MZL393263 NJG393262:NJH393263 NTC393262:NTD393263 OCY393262:OCZ393263 OMU393262:OMV393263 OWQ393262:OWR393263 PGM393262:PGN393263 PQI393262:PQJ393263 QAE393262:QAF393263 QKA393262:QKB393263 QTW393262:QTX393263 RDS393262:RDT393263 RNO393262:RNP393263 RXK393262:RXL393263 SHG393262:SHH393263 SRC393262:SRD393263 TAY393262:TAZ393263 TKU393262:TKV393263 TUQ393262:TUR393263 UEM393262:UEN393263 UOI393262:UOJ393263 UYE393262:UYF393263 VIA393262:VIB393263 VRW393262:VRX393263 WBS393262:WBT393263 WLO393262:WLP393263 WVK393262:WVL393263 C458798:D458799 IY458798:IZ458799 SU458798:SV458799 ACQ458798:ACR458799 AMM458798:AMN458799 AWI458798:AWJ458799 BGE458798:BGF458799 BQA458798:BQB458799 BZW458798:BZX458799 CJS458798:CJT458799 CTO458798:CTP458799 DDK458798:DDL458799 DNG458798:DNH458799 DXC458798:DXD458799 EGY458798:EGZ458799 EQU458798:EQV458799 FAQ458798:FAR458799 FKM458798:FKN458799 FUI458798:FUJ458799 GEE458798:GEF458799 GOA458798:GOB458799 GXW458798:GXX458799 HHS458798:HHT458799 HRO458798:HRP458799 IBK458798:IBL458799 ILG458798:ILH458799 IVC458798:IVD458799 JEY458798:JEZ458799 JOU458798:JOV458799 JYQ458798:JYR458799 KIM458798:KIN458799 KSI458798:KSJ458799 LCE458798:LCF458799 LMA458798:LMB458799 LVW458798:LVX458799 MFS458798:MFT458799 MPO458798:MPP458799 MZK458798:MZL458799 NJG458798:NJH458799 NTC458798:NTD458799 OCY458798:OCZ458799 OMU458798:OMV458799 OWQ458798:OWR458799 PGM458798:PGN458799 PQI458798:PQJ458799 QAE458798:QAF458799 QKA458798:QKB458799 QTW458798:QTX458799 RDS458798:RDT458799 RNO458798:RNP458799 RXK458798:RXL458799 SHG458798:SHH458799 SRC458798:SRD458799 TAY458798:TAZ458799 TKU458798:TKV458799 TUQ458798:TUR458799 UEM458798:UEN458799 UOI458798:UOJ458799 UYE458798:UYF458799 VIA458798:VIB458799 VRW458798:VRX458799 WBS458798:WBT458799 WLO458798:WLP458799 WVK458798:WVL458799 C524334:D524335 IY524334:IZ524335 SU524334:SV524335 ACQ524334:ACR524335 AMM524334:AMN524335 AWI524334:AWJ524335 BGE524334:BGF524335 BQA524334:BQB524335 BZW524334:BZX524335 CJS524334:CJT524335 CTO524334:CTP524335 DDK524334:DDL524335 DNG524334:DNH524335 DXC524334:DXD524335 EGY524334:EGZ524335 EQU524334:EQV524335 FAQ524334:FAR524335 FKM524334:FKN524335 FUI524334:FUJ524335 GEE524334:GEF524335 GOA524334:GOB524335 GXW524334:GXX524335 HHS524334:HHT524335 HRO524334:HRP524335 IBK524334:IBL524335 ILG524334:ILH524335 IVC524334:IVD524335 JEY524334:JEZ524335 JOU524334:JOV524335 JYQ524334:JYR524335 KIM524334:KIN524335 KSI524334:KSJ524335 LCE524334:LCF524335 LMA524334:LMB524335 LVW524334:LVX524335 MFS524334:MFT524335 MPO524334:MPP524335 MZK524334:MZL524335 NJG524334:NJH524335 NTC524334:NTD524335 OCY524334:OCZ524335 OMU524334:OMV524335 OWQ524334:OWR524335 PGM524334:PGN524335 PQI524334:PQJ524335 QAE524334:QAF524335 QKA524334:QKB524335 QTW524334:QTX524335 RDS524334:RDT524335 RNO524334:RNP524335 RXK524334:RXL524335 SHG524334:SHH524335 SRC524334:SRD524335 TAY524334:TAZ524335 TKU524334:TKV524335 TUQ524334:TUR524335 UEM524334:UEN524335 UOI524334:UOJ524335 UYE524334:UYF524335 VIA524334:VIB524335 VRW524334:VRX524335 WBS524334:WBT524335 WLO524334:WLP524335 WVK524334:WVL524335 C589870:D589871 IY589870:IZ589871 SU589870:SV589871 ACQ589870:ACR589871 AMM589870:AMN589871 AWI589870:AWJ589871 BGE589870:BGF589871 BQA589870:BQB589871 BZW589870:BZX589871 CJS589870:CJT589871 CTO589870:CTP589871 DDK589870:DDL589871 DNG589870:DNH589871 DXC589870:DXD589871 EGY589870:EGZ589871 EQU589870:EQV589871 FAQ589870:FAR589871 FKM589870:FKN589871 FUI589870:FUJ589871 GEE589870:GEF589871 GOA589870:GOB589871 GXW589870:GXX589871 HHS589870:HHT589871 HRO589870:HRP589871 IBK589870:IBL589871 ILG589870:ILH589871 IVC589870:IVD589871 JEY589870:JEZ589871 JOU589870:JOV589871 JYQ589870:JYR589871 KIM589870:KIN589871 KSI589870:KSJ589871 LCE589870:LCF589871 LMA589870:LMB589871 LVW589870:LVX589871 MFS589870:MFT589871 MPO589870:MPP589871 MZK589870:MZL589871 NJG589870:NJH589871 NTC589870:NTD589871 OCY589870:OCZ589871 OMU589870:OMV589871 OWQ589870:OWR589871 PGM589870:PGN589871 PQI589870:PQJ589871 QAE589870:QAF589871 QKA589870:QKB589871 QTW589870:QTX589871 RDS589870:RDT589871 RNO589870:RNP589871 RXK589870:RXL589871 SHG589870:SHH589871 SRC589870:SRD589871 TAY589870:TAZ589871 TKU589870:TKV589871 TUQ589870:TUR589871 UEM589870:UEN589871 UOI589870:UOJ589871 UYE589870:UYF589871 VIA589870:VIB589871 VRW589870:VRX589871 WBS589870:WBT589871 WLO589870:WLP589871 WVK589870:WVL589871 C655406:D655407 IY655406:IZ655407 SU655406:SV655407 ACQ655406:ACR655407 AMM655406:AMN655407 AWI655406:AWJ655407 BGE655406:BGF655407 BQA655406:BQB655407 BZW655406:BZX655407 CJS655406:CJT655407 CTO655406:CTP655407 DDK655406:DDL655407 DNG655406:DNH655407 DXC655406:DXD655407 EGY655406:EGZ655407 EQU655406:EQV655407 FAQ655406:FAR655407 FKM655406:FKN655407 FUI655406:FUJ655407 GEE655406:GEF655407 GOA655406:GOB655407 GXW655406:GXX655407 HHS655406:HHT655407 HRO655406:HRP655407 IBK655406:IBL655407 ILG655406:ILH655407 IVC655406:IVD655407 JEY655406:JEZ655407 JOU655406:JOV655407 JYQ655406:JYR655407 KIM655406:KIN655407 KSI655406:KSJ655407 LCE655406:LCF655407 LMA655406:LMB655407 LVW655406:LVX655407 MFS655406:MFT655407 MPO655406:MPP655407 MZK655406:MZL655407 NJG655406:NJH655407 NTC655406:NTD655407 OCY655406:OCZ655407 OMU655406:OMV655407 OWQ655406:OWR655407 PGM655406:PGN655407 PQI655406:PQJ655407 QAE655406:QAF655407 QKA655406:QKB655407 QTW655406:QTX655407 RDS655406:RDT655407 RNO655406:RNP655407 RXK655406:RXL655407 SHG655406:SHH655407 SRC655406:SRD655407 TAY655406:TAZ655407 TKU655406:TKV655407 TUQ655406:TUR655407 UEM655406:UEN655407 UOI655406:UOJ655407 UYE655406:UYF655407 VIA655406:VIB655407 VRW655406:VRX655407 WBS655406:WBT655407 WLO655406:WLP655407 WVK655406:WVL655407 C720942:D720943 IY720942:IZ720943 SU720942:SV720943 ACQ720942:ACR720943 AMM720942:AMN720943 AWI720942:AWJ720943 BGE720942:BGF720943 BQA720942:BQB720943 BZW720942:BZX720943 CJS720942:CJT720943 CTO720942:CTP720943 DDK720942:DDL720943 DNG720942:DNH720943 DXC720942:DXD720943 EGY720942:EGZ720943 EQU720942:EQV720943 FAQ720942:FAR720943 FKM720942:FKN720943 FUI720942:FUJ720943 GEE720942:GEF720943 GOA720942:GOB720943 GXW720942:GXX720943 HHS720942:HHT720943 HRO720942:HRP720943 IBK720942:IBL720943 ILG720942:ILH720943 IVC720942:IVD720943 JEY720942:JEZ720943 JOU720942:JOV720943 JYQ720942:JYR720943 KIM720942:KIN720943 KSI720942:KSJ720943 LCE720942:LCF720943 LMA720942:LMB720943 LVW720942:LVX720943 MFS720942:MFT720943 MPO720942:MPP720943 MZK720942:MZL720943 NJG720942:NJH720943 NTC720942:NTD720943 OCY720942:OCZ720943 OMU720942:OMV720943 OWQ720942:OWR720943 PGM720942:PGN720943 PQI720942:PQJ720943 QAE720942:QAF720943 QKA720942:QKB720943 QTW720942:QTX720943 RDS720942:RDT720943 RNO720942:RNP720943 RXK720942:RXL720943 SHG720942:SHH720943 SRC720942:SRD720943 TAY720942:TAZ720943 TKU720942:TKV720943 TUQ720942:TUR720943 UEM720942:UEN720943 UOI720942:UOJ720943 UYE720942:UYF720943 VIA720942:VIB720943 VRW720942:VRX720943 WBS720942:WBT720943 WLO720942:WLP720943 WVK720942:WVL720943 C786478:D786479 IY786478:IZ786479 SU786478:SV786479 ACQ786478:ACR786479 AMM786478:AMN786479 AWI786478:AWJ786479 BGE786478:BGF786479 BQA786478:BQB786479 BZW786478:BZX786479 CJS786478:CJT786479 CTO786478:CTP786479 DDK786478:DDL786479 DNG786478:DNH786479 DXC786478:DXD786479 EGY786478:EGZ786479 EQU786478:EQV786479 FAQ786478:FAR786479 FKM786478:FKN786479 FUI786478:FUJ786479 GEE786478:GEF786479 GOA786478:GOB786479 GXW786478:GXX786479 HHS786478:HHT786479 HRO786478:HRP786479 IBK786478:IBL786479 ILG786478:ILH786479 IVC786478:IVD786479 JEY786478:JEZ786479 JOU786478:JOV786479 JYQ786478:JYR786479 KIM786478:KIN786479 KSI786478:KSJ786479 LCE786478:LCF786479 LMA786478:LMB786479 LVW786478:LVX786479 MFS786478:MFT786479 MPO786478:MPP786479 MZK786478:MZL786479 NJG786478:NJH786479 NTC786478:NTD786479 OCY786478:OCZ786479 OMU786478:OMV786479 OWQ786478:OWR786479 PGM786478:PGN786479 PQI786478:PQJ786479 QAE786478:QAF786479 QKA786478:QKB786479 QTW786478:QTX786479 RDS786478:RDT786479 RNO786478:RNP786479 RXK786478:RXL786479 SHG786478:SHH786479 SRC786478:SRD786479 TAY786478:TAZ786479 TKU786478:TKV786479 TUQ786478:TUR786479 UEM786478:UEN786479 UOI786478:UOJ786479 UYE786478:UYF786479 VIA786478:VIB786479 VRW786478:VRX786479 WBS786478:WBT786479 WLO786478:WLP786479 WVK786478:WVL786479 C852014:D852015 IY852014:IZ852015 SU852014:SV852015 ACQ852014:ACR852015 AMM852014:AMN852015 AWI852014:AWJ852015 BGE852014:BGF852015 BQA852014:BQB852015 BZW852014:BZX852015 CJS852014:CJT852015 CTO852014:CTP852015 DDK852014:DDL852015 DNG852014:DNH852015 DXC852014:DXD852015 EGY852014:EGZ852015 EQU852014:EQV852015 FAQ852014:FAR852015 FKM852014:FKN852015 FUI852014:FUJ852015 GEE852014:GEF852015 GOA852014:GOB852015 GXW852014:GXX852015 HHS852014:HHT852015 HRO852014:HRP852015 IBK852014:IBL852015 ILG852014:ILH852015 IVC852014:IVD852015 JEY852014:JEZ852015 JOU852014:JOV852015 JYQ852014:JYR852015 KIM852014:KIN852015 KSI852014:KSJ852015 LCE852014:LCF852015 LMA852014:LMB852015 LVW852014:LVX852015 MFS852014:MFT852015 MPO852014:MPP852015 MZK852014:MZL852015 NJG852014:NJH852015 NTC852014:NTD852015 OCY852014:OCZ852015 OMU852014:OMV852015 OWQ852014:OWR852015 PGM852014:PGN852015 PQI852014:PQJ852015 QAE852014:QAF852015 QKA852014:QKB852015 QTW852014:QTX852015 RDS852014:RDT852015 RNO852014:RNP852015 RXK852014:RXL852015 SHG852014:SHH852015 SRC852014:SRD852015 TAY852014:TAZ852015 TKU852014:TKV852015 TUQ852014:TUR852015 UEM852014:UEN852015 UOI852014:UOJ852015 UYE852014:UYF852015 VIA852014:VIB852015 VRW852014:VRX852015 WBS852014:WBT852015 WLO852014:WLP852015 WVK852014:WVL852015 C917550:D917551 IY917550:IZ917551 SU917550:SV917551 ACQ917550:ACR917551 AMM917550:AMN917551 AWI917550:AWJ917551 BGE917550:BGF917551 BQA917550:BQB917551 BZW917550:BZX917551 CJS917550:CJT917551 CTO917550:CTP917551 DDK917550:DDL917551 DNG917550:DNH917551 DXC917550:DXD917551 EGY917550:EGZ917551 EQU917550:EQV917551 FAQ917550:FAR917551 FKM917550:FKN917551 FUI917550:FUJ917551 GEE917550:GEF917551 GOA917550:GOB917551 GXW917550:GXX917551 HHS917550:HHT917551 HRO917550:HRP917551 IBK917550:IBL917551 ILG917550:ILH917551 IVC917550:IVD917551 JEY917550:JEZ917551 JOU917550:JOV917551 JYQ917550:JYR917551 KIM917550:KIN917551 KSI917550:KSJ917551 LCE917550:LCF917551 LMA917550:LMB917551 LVW917550:LVX917551 MFS917550:MFT917551 MPO917550:MPP917551 MZK917550:MZL917551 NJG917550:NJH917551 NTC917550:NTD917551 OCY917550:OCZ917551 OMU917550:OMV917551 OWQ917550:OWR917551 PGM917550:PGN917551 PQI917550:PQJ917551 QAE917550:QAF917551 QKA917550:QKB917551 QTW917550:QTX917551 RDS917550:RDT917551 RNO917550:RNP917551 RXK917550:RXL917551 SHG917550:SHH917551 SRC917550:SRD917551 TAY917550:TAZ917551 TKU917550:TKV917551 TUQ917550:TUR917551 UEM917550:UEN917551 UOI917550:UOJ917551 UYE917550:UYF917551 VIA917550:VIB917551 VRW917550:VRX917551 WBS917550:WBT917551 WLO917550:WLP917551 WVK917550:WVL917551 C983086:D983087 IY983086:IZ983087 SU983086:SV983087 ACQ983086:ACR983087 AMM983086:AMN983087 AWI983086:AWJ983087 BGE983086:BGF983087 BQA983086:BQB983087 BZW983086:BZX983087 CJS983086:CJT983087 CTO983086:CTP983087 DDK983086:DDL983087 DNG983086:DNH983087 DXC983086:DXD983087 EGY983086:EGZ983087 EQU983086:EQV983087 FAQ983086:FAR983087 FKM983086:FKN983087 FUI983086:FUJ983087 GEE983086:GEF983087 GOA983086:GOB983087 GXW983086:GXX983087 HHS983086:HHT983087 HRO983086:HRP983087 IBK983086:IBL983087 ILG983086:ILH983087 IVC983086:IVD983087 JEY983086:JEZ983087 JOU983086:JOV983087 JYQ983086:JYR983087 KIM983086:KIN983087 KSI983086:KSJ983087 LCE983086:LCF983087 LMA983086:LMB983087 LVW983086:LVX983087 MFS983086:MFT983087 MPO983086:MPP983087 MZK983086:MZL983087 NJG983086:NJH983087 NTC983086:NTD983087 OCY983086:OCZ983087 OMU983086:OMV983087 OWQ983086:OWR983087 PGM983086:PGN983087 PQI983086:PQJ983087 QAE983086:QAF983087 QKA983086:QKB983087 QTW983086:QTX983087 RDS983086:RDT983087 RNO983086:RNP983087 RXK983086:RXL983087 SHG983086:SHH983087 SRC983086:SRD983087 TAY983086:TAZ983087 TKU983086:TKV983087 TUQ983086:TUR983087 UEM983086:UEN983087 UOI983086:UOJ983087 UYE983086:UYF983087 VIA983086:VIB983087 VRW983086:VRX983087 WBS983086:WBT983087 WLO983086:WLP983087 WVK983086:WVL983087"/>
    <dataValidation allowBlank="1" showInputMessage="1" showErrorMessage="1" promptTitle="stisk Ctrl a ; (středníku)" prompt="zapíše dnešní datum" sqref="Q1:S1 JM1:JO1 TI1:TK1 ADE1:ADG1 ANA1:ANC1 AWW1:AWY1 BGS1:BGU1 BQO1:BQQ1 CAK1:CAM1 CKG1:CKI1 CUC1:CUE1 DDY1:DEA1 DNU1:DNW1 DXQ1:DXS1 EHM1:EHO1 ERI1:ERK1 FBE1:FBG1 FLA1:FLC1 FUW1:FUY1 GES1:GEU1 GOO1:GOQ1 GYK1:GYM1 HIG1:HII1 HSC1:HSE1 IBY1:ICA1 ILU1:ILW1 IVQ1:IVS1 JFM1:JFO1 JPI1:JPK1 JZE1:JZG1 KJA1:KJC1 KSW1:KSY1 LCS1:LCU1 LMO1:LMQ1 LWK1:LWM1 MGG1:MGI1 MQC1:MQE1 MZY1:NAA1 NJU1:NJW1 NTQ1:NTS1 ODM1:ODO1 ONI1:ONK1 OXE1:OXG1 PHA1:PHC1 PQW1:PQY1 QAS1:QAU1 QKO1:QKQ1 QUK1:QUM1 REG1:REI1 ROC1:ROE1 RXY1:RYA1 SHU1:SHW1 SRQ1:SRS1 TBM1:TBO1 TLI1:TLK1 TVE1:TVG1 UFA1:UFC1 UOW1:UOY1 UYS1:UYU1 VIO1:VIQ1 VSK1:VSM1 WCG1:WCI1 WMC1:WME1 WVY1:WWA1 Q65537:S65537 JM65537:JO65537 TI65537:TK65537 ADE65537:ADG65537 ANA65537:ANC65537 AWW65537:AWY65537 BGS65537:BGU65537 BQO65537:BQQ65537 CAK65537:CAM65537 CKG65537:CKI65537 CUC65537:CUE65537 DDY65537:DEA65537 DNU65537:DNW65537 DXQ65537:DXS65537 EHM65537:EHO65537 ERI65537:ERK65537 FBE65537:FBG65537 FLA65537:FLC65537 FUW65537:FUY65537 GES65537:GEU65537 GOO65537:GOQ65537 GYK65537:GYM65537 HIG65537:HII65537 HSC65537:HSE65537 IBY65537:ICA65537 ILU65537:ILW65537 IVQ65537:IVS65537 JFM65537:JFO65537 JPI65537:JPK65537 JZE65537:JZG65537 KJA65537:KJC65537 KSW65537:KSY65537 LCS65537:LCU65537 LMO65537:LMQ65537 LWK65537:LWM65537 MGG65537:MGI65537 MQC65537:MQE65537 MZY65537:NAA65537 NJU65537:NJW65537 NTQ65537:NTS65537 ODM65537:ODO65537 ONI65537:ONK65537 OXE65537:OXG65537 PHA65537:PHC65537 PQW65537:PQY65537 QAS65537:QAU65537 QKO65537:QKQ65537 QUK65537:QUM65537 REG65537:REI65537 ROC65537:ROE65537 RXY65537:RYA65537 SHU65537:SHW65537 SRQ65537:SRS65537 TBM65537:TBO65537 TLI65537:TLK65537 TVE65537:TVG65537 UFA65537:UFC65537 UOW65537:UOY65537 UYS65537:UYU65537 VIO65537:VIQ65537 VSK65537:VSM65537 WCG65537:WCI65537 WMC65537:WME65537 WVY65537:WWA65537 Q131073:S131073 JM131073:JO131073 TI131073:TK131073 ADE131073:ADG131073 ANA131073:ANC131073 AWW131073:AWY131073 BGS131073:BGU131073 BQO131073:BQQ131073 CAK131073:CAM131073 CKG131073:CKI131073 CUC131073:CUE131073 DDY131073:DEA131073 DNU131073:DNW131073 DXQ131073:DXS131073 EHM131073:EHO131073 ERI131073:ERK131073 FBE131073:FBG131073 FLA131073:FLC131073 FUW131073:FUY131073 GES131073:GEU131073 GOO131073:GOQ131073 GYK131073:GYM131073 HIG131073:HII131073 HSC131073:HSE131073 IBY131073:ICA131073 ILU131073:ILW131073 IVQ131073:IVS131073 JFM131073:JFO131073 JPI131073:JPK131073 JZE131073:JZG131073 KJA131073:KJC131073 KSW131073:KSY131073 LCS131073:LCU131073 LMO131073:LMQ131073 LWK131073:LWM131073 MGG131073:MGI131073 MQC131073:MQE131073 MZY131073:NAA131073 NJU131073:NJW131073 NTQ131073:NTS131073 ODM131073:ODO131073 ONI131073:ONK131073 OXE131073:OXG131073 PHA131073:PHC131073 PQW131073:PQY131073 QAS131073:QAU131073 QKO131073:QKQ131073 QUK131073:QUM131073 REG131073:REI131073 ROC131073:ROE131073 RXY131073:RYA131073 SHU131073:SHW131073 SRQ131073:SRS131073 TBM131073:TBO131073 TLI131073:TLK131073 TVE131073:TVG131073 UFA131073:UFC131073 UOW131073:UOY131073 UYS131073:UYU131073 VIO131073:VIQ131073 VSK131073:VSM131073 WCG131073:WCI131073 WMC131073:WME131073 WVY131073:WWA131073 Q196609:S196609 JM196609:JO196609 TI196609:TK196609 ADE196609:ADG196609 ANA196609:ANC196609 AWW196609:AWY196609 BGS196609:BGU196609 BQO196609:BQQ196609 CAK196609:CAM196609 CKG196609:CKI196609 CUC196609:CUE196609 DDY196609:DEA196609 DNU196609:DNW196609 DXQ196609:DXS196609 EHM196609:EHO196609 ERI196609:ERK196609 FBE196609:FBG196609 FLA196609:FLC196609 FUW196609:FUY196609 GES196609:GEU196609 GOO196609:GOQ196609 GYK196609:GYM196609 HIG196609:HII196609 HSC196609:HSE196609 IBY196609:ICA196609 ILU196609:ILW196609 IVQ196609:IVS196609 JFM196609:JFO196609 JPI196609:JPK196609 JZE196609:JZG196609 KJA196609:KJC196609 KSW196609:KSY196609 LCS196609:LCU196609 LMO196609:LMQ196609 LWK196609:LWM196609 MGG196609:MGI196609 MQC196609:MQE196609 MZY196609:NAA196609 NJU196609:NJW196609 NTQ196609:NTS196609 ODM196609:ODO196609 ONI196609:ONK196609 OXE196609:OXG196609 PHA196609:PHC196609 PQW196609:PQY196609 QAS196609:QAU196609 QKO196609:QKQ196609 QUK196609:QUM196609 REG196609:REI196609 ROC196609:ROE196609 RXY196609:RYA196609 SHU196609:SHW196609 SRQ196609:SRS196609 TBM196609:TBO196609 TLI196609:TLK196609 TVE196609:TVG196609 UFA196609:UFC196609 UOW196609:UOY196609 UYS196609:UYU196609 VIO196609:VIQ196609 VSK196609:VSM196609 WCG196609:WCI196609 WMC196609:WME196609 WVY196609:WWA196609 Q262145:S262145 JM262145:JO262145 TI262145:TK262145 ADE262145:ADG262145 ANA262145:ANC262145 AWW262145:AWY262145 BGS262145:BGU262145 BQO262145:BQQ262145 CAK262145:CAM262145 CKG262145:CKI262145 CUC262145:CUE262145 DDY262145:DEA262145 DNU262145:DNW262145 DXQ262145:DXS262145 EHM262145:EHO262145 ERI262145:ERK262145 FBE262145:FBG262145 FLA262145:FLC262145 FUW262145:FUY262145 GES262145:GEU262145 GOO262145:GOQ262145 GYK262145:GYM262145 HIG262145:HII262145 HSC262145:HSE262145 IBY262145:ICA262145 ILU262145:ILW262145 IVQ262145:IVS262145 JFM262145:JFO262145 JPI262145:JPK262145 JZE262145:JZG262145 KJA262145:KJC262145 KSW262145:KSY262145 LCS262145:LCU262145 LMO262145:LMQ262145 LWK262145:LWM262145 MGG262145:MGI262145 MQC262145:MQE262145 MZY262145:NAA262145 NJU262145:NJW262145 NTQ262145:NTS262145 ODM262145:ODO262145 ONI262145:ONK262145 OXE262145:OXG262145 PHA262145:PHC262145 PQW262145:PQY262145 QAS262145:QAU262145 QKO262145:QKQ262145 QUK262145:QUM262145 REG262145:REI262145 ROC262145:ROE262145 RXY262145:RYA262145 SHU262145:SHW262145 SRQ262145:SRS262145 TBM262145:TBO262145 TLI262145:TLK262145 TVE262145:TVG262145 UFA262145:UFC262145 UOW262145:UOY262145 UYS262145:UYU262145 VIO262145:VIQ262145 VSK262145:VSM262145 WCG262145:WCI262145 WMC262145:WME262145 WVY262145:WWA262145 Q327681:S327681 JM327681:JO327681 TI327681:TK327681 ADE327681:ADG327681 ANA327681:ANC327681 AWW327681:AWY327681 BGS327681:BGU327681 BQO327681:BQQ327681 CAK327681:CAM327681 CKG327681:CKI327681 CUC327681:CUE327681 DDY327681:DEA327681 DNU327681:DNW327681 DXQ327681:DXS327681 EHM327681:EHO327681 ERI327681:ERK327681 FBE327681:FBG327681 FLA327681:FLC327681 FUW327681:FUY327681 GES327681:GEU327681 GOO327681:GOQ327681 GYK327681:GYM327681 HIG327681:HII327681 HSC327681:HSE327681 IBY327681:ICA327681 ILU327681:ILW327681 IVQ327681:IVS327681 JFM327681:JFO327681 JPI327681:JPK327681 JZE327681:JZG327681 KJA327681:KJC327681 KSW327681:KSY327681 LCS327681:LCU327681 LMO327681:LMQ327681 LWK327681:LWM327681 MGG327681:MGI327681 MQC327681:MQE327681 MZY327681:NAA327681 NJU327681:NJW327681 NTQ327681:NTS327681 ODM327681:ODO327681 ONI327681:ONK327681 OXE327681:OXG327681 PHA327681:PHC327681 PQW327681:PQY327681 QAS327681:QAU327681 QKO327681:QKQ327681 QUK327681:QUM327681 REG327681:REI327681 ROC327681:ROE327681 RXY327681:RYA327681 SHU327681:SHW327681 SRQ327681:SRS327681 TBM327681:TBO327681 TLI327681:TLK327681 TVE327681:TVG327681 UFA327681:UFC327681 UOW327681:UOY327681 UYS327681:UYU327681 VIO327681:VIQ327681 VSK327681:VSM327681 WCG327681:WCI327681 WMC327681:WME327681 WVY327681:WWA327681 Q393217:S393217 JM393217:JO393217 TI393217:TK393217 ADE393217:ADG393217 ANA393217:ANC393217 AWW393217:AWY393217 BGS393217:BGU393217 BQO393217:BQQ393217 CAK393217:CAM393217 CKG393217:CKI393217 CUC393217:CUE393217 DDY393217:DEA393217 DNU393217:DNW393217 DXQ393217:DXS393217 EHM393217:EHO393217 ERI393217:ERK393217 FBE393217:FBG393217 FLA393217:FLC393217 FUW393217:FUY393217 GES393217:GEU393217 GOO393217:GOQ393217 GYK393217:GYM393217 HIG393217:HII393217 HSC393217:HSE393217 IBY393217:ICA393217 ILU393217:ILW393217 IVQ393217:IVS393217 JFM393217:JFO393217 JPI393217:JPK393217 JZE393217:JZG393217 KJA393217:KJC393217 KSW393217:KSY393217 LCS393217:LCU393217 LMO393217:LMQ393217 LWK393217:LWM393217 MGG393217:MGI393217 MQC393217:MQE393217 MZY393217:NAA393217 NJU393217:NJW393217 NTQ393217:NTS393217 ODM393217:ODO393217 ONI393217:ONK393217 OXE393217:OXG393217 PHA393217:PHC393217 PQW393217:PQY393217 QAS393217:QAU393217 QKO393217:QKQ393217 QUK393217:QUM393217 REG393217:REI393217 ROC393217:ROE393217 RXY393217:RYA393217 SHU393217:SHW393217 SRQ393217:SRS393217 TBM393217:TBO393217 TLI393217:TLK393217 TVE393217:TVG393217 UFA393217:UFC393217 UOW393217:UOY393217 UYS393217:UYU393217 VIO393217:VIQ393217 VSK393217:VSM393217 WCG393217:WCI393217 WMC393217:WME393217 WVY393217:WWA393217 Q458753:S458753 JM458753:JO458753 TI458753:TK458753 ADE458753:ADG458753 ANA458753:ANC458753 AWW458753:AWY458753 BGS458753:BGU458753 BQO458753:BQQ458753 CAK458753:CAM458753 CKG458753:CKI458753 CUC458753:CUE458753 DDY458753:DEA458753 DNU458753:DNW458753 DXQ458753:DXS458753 EHM458753:EHO458753 ERI458753:ERK458753 FBE458753:FBG458753 FLA458753:FLC458753 FUW458753:FUY458753 GES458753:GEU458753 GOO458753:GOQ458753 GYK458753:GYM458753 HIG458753:HII458753 HSC458753:HSE458753 IBY458753:ICA458753 ILU458753:ILW458753 IVQ458753:IVS458753 JFM458753:JFO458753 JPI458753:JPK458753 JZE458753:JZG458753 KJA458753:KJC458753 KSW458753:KSY458753 LCS458753:LCU458753 LMO458753:LMQ458753 LWK458753:LWM458753 MGG458753:MGI458753 MQC458753:MQE458753 MZY458753:NAA458753 NJU458753:NJW458753 NTQ458753:NTS458753 ODM458753:ODO458753 ONI458753:ONK458753 OXE458753:OXG458753 PHA458753:PHC458753 PQW458753:PQY458753 QAS458753:QAU458753 QKO458753:QKQ458753 QUK458753:QUM458753 REG458753:REI458753 ROC458753:ROE458753 RXY458753:RYA458753 SHU458753:SHW458753 SRQ458753:SRS458753 TBM458753:TBO458753 TLI458753:TLK458753 TVE458753:TVG458753 UFA458753:UFC458753 UOW458753:UOY458753 UYS458753:UYU458753 VIO458753:VIQ458753 VSK458753:VSM458753 WCG458753:WCI458753 WMC458753:WME458753 WVY458753:WWA458753 Q524289:S524289 JM524289:JO524289 TI524289:TK524289 ADE524289:ADG524289 ANA524289:ANC524289 AWW524289:AWY524289 BGS524289:BGU524289 BQO524289:BQQ524289 CAK524289:CAM524289 CKG524289:CKI524289 CUC524289:CUE524289 DDY524289:DEA524289 DNU524289:DNW524289 DXQ524289:DXS524289 EHM524289:EHO524289 ERI524289:ERK524289 FBE524289:FBG524289 FLA524289:FLC524289 FUW524289:FUY524289 GES524289:GEU524289 GOO524289:GOQ524289 GYK524289:GYM524289 HIG524289:HII524289 HSC524289:HSE524289 IBY524289:ICA524289 ILU524289:ILW524289 IVQ524289:IVS524289 JFM524289:JFO524289 JPI524289:JPK524289 JZE524289:JZG524289 KJA524289:KJC524289 KSW524289:KSY524289 LCS524289:LCU524289 LMO524289:LMQ524289 LWK524289:LWM524289 MGG524289:MGI524289 MQC524289:MQE524289 MZY524289:NAA524289 NJU524289:NJW524289 NTQ524289:NTS524289 ODM524289:ODO524289 ONI524289:ONK524289 OXE524289:OXG524289 PHA524289:PHC524289 PQW524289:PQY524289 QAS524289:QAU524289 QKO524289:QKQ524289 QUK524289:QUM524289 REG524289:REI524289 ROC524289:ROE524289 RXY524289:RYA524289 SHU524289:SHW524289 SRQ524289:SRS524289 TBM524289:TBO524289 TLI524289:TLK524289 TVE524289:TVG524289 UFA524289:UFC524289 UOW524289:UOY524289 UYS524289:UYU524289 VIO524289:VIQ524289 VSK524289:VSM524289 WCG524289:WCI524289 WMC524289:WME524289 WVY524289:WWA524289 Q589825:S589825 JM589825:JO589825 TI589825:TK589825 ADE589825:ADG589825 ANA589825:ANC589825 AWW589825:AWY589825 BGS589825:BGU589825 BQO589825:BQQ589825 CAK589825:CAM589825 CKG589825:CKI589825 CUC589825:CUE589825 DDY589825:DEA589825 DNU589825:DNW589825 DXQ589825:DXS589825 EHM589825:EHO589825 ERI589825:ERK589825 FBE589825:FBG589825 FLA589825:FLC589825 FUW589825:FUY589825 GES589825:GEU589825 GOO589825:GOQ589825 GYK589825:GYM589825 HIG589825:HII589825 HSC589825:HSE589825 IBY589825:ICA589825 ILU589825:ILW589825 IVQ589825:IVS589825 JFM589825:JFO589825 JPI589825:JPK589825 JZE589825:JZG589825 KJA589825:KJC589825 KSW589825:KSY589825 LCS589825:LCU589825 LMO589825:LMQ589825 LWK589825:LWM589825 MGG589825:MGI589825 MQC589825:MQE589825 MZY589825:NAA589825 NJU589825:NJW589825 NTQ589825:NTS589825 ODM589825:ODO589825 ONI589825:ONK589825 OXE589825:OXG589825 PHA589825:PHC589825 PQW589825:PQY589825 QAS589825:QAU589825 QKO589825:QKQ589825 QUK589825:QUM589825 REG589825:REI589825 ROC589825:ROE589825 RXY589825:RYA589825 SHU589825:SHW589825 SRQ589825:SRS589825 TBM589825:TBO589825 TLI589825:TLK589825 TVE589825:TVG589825 UFA589825:UFC589825 UOW589825:UOY589825 UYS589825:UYU589825 VIO589825:VIQ589825 VSK589825:VSM589825 WCG589825:WCI589825 WMC589825:WME589825 WVY589825:WWA589825 Q655361:S655361 JM655361:JO655361 TI655361:TK655361 ADE655361:ADG655361 ANA655361:ANC655361 AWW655361:AWY655361 BGS655361:BGU655361 BQO655361:BQQ655361 CAK655361:CAM655361 CKG655361:CKI655361 CUC655361:CUE655361 DDY655361:DEA655361 DNU655361:DNW655361 DXQ655361:DXS655361 EHM655361:EHO655361 ERI655361:ERK655361 FBE655361:FBG655361 FLA655361:FLC655361 FUW655361:FUY655361 GES655361:GEU655361 GOO655361:GOQ655361 GYK655361:GYM655361 HIG655361:HII655361 HSC655361:HSE655361 IBY655361:ICA655361 ILU655361:ILW655361 IVQ655361:IVS655361 JFM655361:JFO655361 JPI655361:JPK655361 JZE655361:JZG655361 KJA655361:KJC655361 KSW655361:KSY655361 LCS655361:LCU655361 LMO655361:LMQ655361 LWK655361:LWM655361 MGG655361:MGI655361 MQC655361:MQE655361 MZY655361:NAA655361 NJU655361:NJW655361 NTQ655361:NTS655361 ODM655361:ODO655361 ONI655361:ONK655361 OXE655361:OXG655361 PHA655361:PHC655361 PQW655361:PQY655361 QAS655361:QAU655361 QKO655361:QKQ655361 QUK655361:QUM655361 REG655361:REI655361 ROC655361:ROE655361 RXY655361:RYA655361 SHU655361:SHW655361 SRQ655361:SRS655361 TBM655361:TBO655361 TLI655361:TLK655361 TVE655361:TVG655361 UFA655361:UFC655361 UOW655361:UOY655361 UYS655361:UYU655361 VIO655361:VIQ655361 VSK655361:VSM655361 WCG655361:WCI655361 WMC655361:WME655361 WVY655361:WWA655361 Q720897:S720897 JM720897:JO720897 TI720897:TK720897 ADE720897:ADG720897 ANA720897:ANC720897 AWW720897:AWY720897 BGS720897:BGU720897 BQO720897:BQQ720897 CAK720897:CAM720897 CKG720897:CKI720897 CUC720897:CUE720897 DDY720897:DEA720897 DNU720897:DNW720897 DXQ720897:DXS720897 EHM720897:EHO720897 ERI720897:ERK720897 FBE720897:FBG720897 FLA720897:FLC720897 FUW720897:FUY720897 GES720897:GEU720897 GOO720897:GOQ720897 GYK720897:GYM720897 HIG720897:HII720897 HSC720897:HSE720897 IBY720897:ICA720897 ILU720897:ILW720897 IVQ720897:IVS720897 JFM720897:JFO720897 JPI720897:JPK720897 JZE720897:JZG720897 KJA720897:KJC720897 KSW720897:KSY720897 LCS720897:LCU720897 LMO720897:LMQ720897 LWK720897:LWM720897 MGG720897:MGI720897 MQC720897:MQE720897 MZY720897:NAA720897 NJU720897:NJW720897 NTQ720897:NTS720897 ODM720897:ODO720897 ONI720897:ONK720897 OXE720897:OXG720897 PHA720897:PHC720897 PQW720897:PQY720897 QAS720897:QAU720897 QKO720897:QKQ720897 QUK720897:QUM720897 REG720897:REI720897 ROC720897:ROE720897 RXY720897:RYA720897 SHU720897:SHW720897 SRQ720897:SRS720897 TBM720897:TBO720897 TLI720897:TLK720897 TVE720897:TVG720897 UFA720897:UFC720897 UOW720897:UOY720897 UYS720897:UYU720897 VIO720897:VIQ720897 VSK720897:VSM720897 WCG720897:WCI720897 WMC720897:WME720897 WVY720897:WWA720897 Q786433:S786433 JM786433:JO786433 TI786433:TK786433 ADE786433:ADG786433 ANA786433:ANC786433 AWW786433:AWY786433 BGS786433:BGU786433 BQO786433:BQQ786433 CAK786433:CAM786433 CKG786433:CKI786433 CUC786433:CUE786433 DDY786433:DEA786433 DNU786433:DNW786433 DXQ786433:DXS786433 EHM786433:EHO786433 ERI786433:ERK786433 FBE786433:FBG786433 FLA786433:FLC786433 FUW786433:FUY786433 GES786433:GEU786433 GOO786433:GOQ786433 GYK786433:GYM786433 HIG786433:HII786433 HSC786433:HSE786433 IBY786433:ICA786433 ILU786433:ILW786433 IVQ786433:IVS786433 JFM786433:JFO786433 JPI786433:JPK786433 JZE786433:JZG786433 KJA786433:KJC786433 KSW786433:KSY786433 LCS786433:LCU786433 LMO786433:LMQ786433 LWK786433:LWM786433 MGG786433:MGI786433 MQC786433:MQE786433 MZY786433:NAA786433 NJU786433:NJW786433 NTQ786433:NTS786433 ODM786433:ODO786433 ONI786433:ONK786433 OXE786433:OXG786433 PHA786433:PHC786433 PQW786433:PQY786433 QAS786433:QAU786433 QKO786433:QKQ786433 QUK786433:QUM786433 REG786433:REI786433 ROC786433:ROE786433 RXY786433:RYA786433 SHU786433:SHW786433 SRQ786433:SRS786433 TBM786433:TBO786433 TLI786433:TLK786433 TVE786433:TVG786433 UFA786433:UFC786433 UOW786433:UOY786433 UYS786433:UYU786433 VIO786433:VIQ786433 VSK786433:VSM786433 WCG786433:WCI786433 WMC786433:WME786433 WVY786433:WWA786433 Q851969:S851969 JM851969:JO851969 TI851969:TK851969 ADE851969:ADG851969 ANA851969:ANC851969 AWW851969:AWY851969 BGS851969:BGU851969 BQO851969:BQQ851969 CAK851969:CAM851969 CKG851969:CKI851969 CUC851969:CUE851969 DDY851969:DEA851969 DNU851969:DNW851969 DXQ851969:DXS851969 EHM851969:EHO851969 ERI851969:ERK851969 FBE851969:FBG851969 FLA851969:FLC851969 FUW851969:FUY851969 GES851969:GEU851969 GOO851969:GOQ851969 GYK851969:GYM851969 HIG851969:HII851969 HSC851969:HSE851969 IBY851969:ICA851969 ILU851969:ILW851969 IVQ851969:IVS851969 JFM851969:JFO851969 JPI851969:JPK851969 JZE851969:JZG851969 KJA851969:KJC851969 KSW851969:KSY851969 LCS851969:LCU851969 LMO851969:LMQ851969 LWK851969:LWM851969 MGG851969:MGI851969 MQC851969:MQE851969 MZY851969:NAA851969 NJU851969:NJW851969 NTQ851969:NTS851969 ODM851969:ODO851969 ONI851969:ONK851969 OXE851969:OXG851969 PHA851969:PHC851969 PQW851969:PQY851969 QAS851969:QAU851969 QKO851969:QKQ851969 QUK851969:QUM851969 REG851969:REI851969 ROC851969:ROE851969 RXY851969:RYA851969 SHU851969:SHW851969 SRQ851969:SRS851969 TBM851969:TBO851969 TLI851969:TLK851969 TVE851969:TVG851969 UFA851969:UFC851969 UOW851969:UOY851969 UYS851969:UYU851969 VIO851969:VIQ851969 VSK851969:VSM851969 WCG851969:WCI851969 WMC851969:WME851969 WVY851969:WWA851969 Q917505:S917505 JM917505:JO917505 TI917505:TK917505 ADE917505:ADG917505 ANA917505:ANC917505 AWW917505:AWY917505 BGS917505:BGU917505 BQO917505:BQQ917505 CAK917505:CAM917505 CKG917505:CKI917505 CUC917505:CUE917505 DDY917505:DEA917505 DNU917505:DNW917505 DXQ917505:DXS917505 EHM917505:EHO917505 ERI917505:ERK917505 FBE917505:FBG917505 FLA917505:FLC917505 FUW917505:FUY917505 GES917505:GEU917505 GOO917505:GOQ917505 GYK917505:GYM917505 HIG917505:HII917505 HSC917505:HSE917505 IBY917505:ICA917505 ILU917505:ILW917505 IVQ917505:IVS917505 JFM917505:JFO917505 JPI917505:JPK917505 JZE917505:JZG917505 KJA917505:KJC917505 KSW917505:KSY917505 LCS917505:LCU917505 LMO917505:LMQ917505 LWK917505:LWM917505 MGG917505:MGI917505 MQC917505:MQE917505 MZY917505:NAA917505 NJU917505:NJW917505 NTQ917505:NTS917505 ODM917505:ODO917505 ONI917505:ONK917505 OXE917505:OXG917505 PHA917505:PHC917505 PQW917505:PQY917505 QAS917505:QAU917505 QKO917505:QKQ917505 QUK917505:QUM917505 REG917505:REI917505 ROC917505:ROE917505 RXY917505:RYA917505 SHU917505:SHW917505 SRQ917505:SRS917505 TBM917505:TBO917505 TLI917505:TLK917505 TVE917505:TVG917505 UFA917505:UFC917505 UOW917505:UOY917505 UYS917505:UYU917505 VIO917505:VIQ917505 VSK917505:VSM917505 WCG917505:WCI917505 WMC917505:WME917505 WVY917505:WWA917505 Q983041:S983041 JM983041:JO983041 TI983041:TK983041 ADE983041:ADG983041 ANA983041:ANC983041 AWW983041:AWY983041 BGS983041:BGU983041 BQO983041:BQQ983041 CAK983041:CAM983041 CKG983041:CKI983041 CUC983041:CUE983041 DDY983041:DEA983041 DNU983041:DNW983041 DXQ983041:DXS983041 EHM983041:EHO983041 ERI983041:ERK983041 FBE983041:FBG983041 FLA983041:FLC983041 FUW983041:FUY983041 GES983041:GEU983041 GOO983041:GOQ983041 GYK983041:GYM983041 HIG983041:HII983041 HSC983041:HSE983041 IBY983041:ICA983041 ILU983041:ILW983041 IVQ983041:IVS983041 JFM983041:JFO983041 JPI983041:JPK983041 JZE983041:JZG983041 KJA983041:KJC983041 KSW983041:KSY983041 LCS983041:LCU983041 LMO983041:LMQ983041 LWK983041:LWM983041 MGG983041:MGI983041 MQC983041:MQE983041 MZY983041:NAA983041 NJU983041:NJW983041 NTQ983041:NTS983041 ODM983041:ODO983041 ONI983041:ONK983041 OXE983041:OXG983041 PHA983041:PHC983041 PQW983041:PQY983041 QAS983041:QAU983041 QKO983041:QKQ983041 QUK983041:QUM983041 REG983041:REI983041 ROC983041:ROE983041 RXY983041:RYA983041 SHU983041:SHW983041 SRQ983041:SRS983041 TBM983041:TBO983041 TLI983041:TLK983041 TVE983041:TVG983041 UFA983041:UFC983041 UOW983041:UOY983041 UYS983041:UYU983041 VIO983041:VIQ983041 VSK983041:VSM983041 WCG983041:WCI983041 WMC983041:WME983041 WVY983041:WWA983041"/>
    <dataValidation type="list" showErrorMessage="1" prompt="Vyber dráhu" sqref="L1:N1 JH1:JJ1 TD1:TF1 ACZ1:ADB1 AMV1:AMX1 AWR1:AWT1 BGN1:BGP1 BQJ1:BQL1 CAF1:CAH1 CKB1:CKD1 CTX1:CTZ1 DDT1:DDV1 DNP1:DNR1 DXL1:DXN1 EHH1:EHJ1 ERD1:ERF1 FAZ1:FBB1 FKV1:FKX1 FUR1:FUT1 GEN1:GEP1 GOJ1:GOL1 GYF1:GYH1 HIB1:HID1 HRX1:HRZ1 IBT1:IBV1 ILP1:ILR1 IVL1:IVN1 JFH1:JFJ1 JPD1:JPF1 JYZ1:JZB1 KIV1:KIX1 KSR1:KST1 LCN1:LCP1 LMJ1:LML1 LWF1:LWH1 MGB1:MGD1 MPX1:MPZ1 MZT1:MZV1 NJP1:NJR1 NTL1:NTN1 ODH1:ODJ1 OND1:ONF1 OWZ1:OXB1 PGV1:PGX1 PQR1:PQT1 QAN1:QAP1 QKJ1:QKL1 QUF1:QUH1 REB1:RED1 RNX1:RNZ1 RXT1:RXV1 SHP1:SHR1 SRL1:SRN1 TBH1:TBJ1 TLD1:TLF1 TUZ1:TVB1 UEV1:UEX1 UOR1:UOT1 UYN1:UYP1 VIJ1:VIL1 VSF1:VSH1 WCB1:WCD1 WLX1:WLZ1 WVT1:WVV1 L65537:N65537 JH65537:JJ65537 TD65537:TF65537 ACZ65537:ADB65537 AMV65537:AMX65537 AWR65537:AWT65537 BGN65537:BGP65537 BQJ65537:BQL65537 CAF65537:CAH65537 CKB65537:CKD65537 CTX65537:CTZ65537 DDT65537:DDV65537 DNP65537:DNR65537 DXL65537:DXN65537 EHH65537:EHJ65537 ERD65537:ERF65537 FAZ65537:FBB65537 FKV65537:FKX65537 FUR65537:FUT65537 GEN65537:GEP65537 GOJ65537:GOL65537 GYF65537:GYH65537 HIB65537:HID65537 HRX65537:HRZ65537 IBT65537:IBV65537 ILP65537:ILR65537 IVL65537:IVN65537 JFH65537:JFJ65537 JPD65537:JPF65537 JYZ65537:JZB65537 KIV65537:KIX65537 KSR65537:KST65537 LCN65537:LCP65537 LMJ65537:LML65537 LWF65537:LWH65537 MGB65537:MGD65537 MPX65537:MPZ65537 MZT65537:MZV65537 NJP65537:NJR65537 NTL65537:NTN65537 ODH65537:ODJ65537 OND65537:ONF65537 OWZ65537:OXB65537 PGV65537:PGX65537 PQR65537:PQT65537 QAN65537:QAP65537 QKJ65537:QKL65537 QUF65537:QUH65537 REB65537:RED65537 RNX65537:RNZ65537 RXT65537:RXV65537 SHP65537:SHR65537 SRL65537:SRN65537 TBH65537:TBJ65537 TLD65537:TLF65537 TUZ65537:TVB65537 UEV65537:UEX65537 UOR65537:UOT65537 UYN65537:UYP65537 VIJ65537:VIL65537 VSF65537:VSH65537 WCB65537:WCD65537 WLX65537:WLZ65537 WVT65537:WVV65537 L131073:N131073 JH131073:JJ131073 TD131073:TF131073 ACZ131073:ADB131073 AMV131073:AMX131073 AWR131073:AWT131073 BGN131073:BGP131073 BQJ131073:BQL131073 CAF131073:CAH131073 CKB131073:CKD131073 CTX131073:CTZ131073 DDT131073:DDV131073 DNP131073:DNR131073 DXL131073:DXN131073 EHH131073:EHJ131073 ERD131073:ERF131073 FAZ131073:FBB131073 FKV131073:FKX131073 FUR131073:FUT131073 GEN131073:GEP131073 GOJ131073:GOL131073 GYF131073:GYH131073 HIB131073:HID131073 HRX131073:HRZ131073 IBT131073:IBV131073 ILP131073:ILR131073 IVL131073:IVN131073 JFH131073:JFJ131073 JPD131073:JPF131073 JYZ131073:JZB131073 KIV131073:KIX131073 KSR131073:KST131073 LCN131073:LCP131073 LMJ131073:LML131073 LWF131073:LWH131073 MGB131073:MGD131073 MPX131073:MPZ131073 MZT131073:MZV131073 NJP131073:NJR131073 NTL131073:NTN131073 ODH131073:ODJ131073 OND131073:ONF131073 OWZ131073:OXB131073 PGV131073:PGX131073 PQR131073:PQT131073 QAN131073:QAP131073 QKJ131073:QKL131073 QUF131073:QUH131073 REB131073:RED131073 RNX131073:RNZ131073 RXT131073:RXV131073 SHP131073:SHR131073 SRL131073:SRN131073 TBH131073:TBJ131073 TLD131073:TLF131073 TUZ131073:TVB131073 UEV131073:UEX131073 UOR131073:UOT131073 UYN131073:UYP131073 VIJ131073:VIL131073 VSF131073:VSH131073 WCB131073:WCD131073 WLX131073:WLZ131073 WVT131073:WVV131073 L196609:N196609 JH196609:JJ196609 TD196609:TF196609 ACZ196609:ADB196609 AMV196609:AMX196609 AWR196609:AWT196609 BGN196609:BGP196609 BQJ196609:BQL196609 CAF196609:CAH196609 CKB196609:CKD196609 CTX196609:CTZ196609 DDT196609:DDV196609 DNP196609:DNR196609 DXL196609:DXN196609 EHH196609:EHJ196609 ERD196609:ERF196609 FAZ196609:FBB196609 FKV196609:FKX196609 FUR196609:FUT196609 GEN196609:GEP196609 GOJ196609:GOL196609 GYF196609:GYH196609 HIB196609:HID196609 HRX196609:HRZ196609 IBT196609:IBV196609 ILP196609:ILR196609 IVL196609:IVN196609 JFH196609:JFJ196609 JPD196609:JPF196609 JYZ196609:JZB196609 KIV196609:KIX196609 KSR196609:KST196609 LCN196609:LCP196609 LMJ196609:LML196609 LWF196609:LWH196609 MGB196609:MGD196609 MPX196609:MPZ196609 MZT196609:MZV196609 NJP196609:NJR196609 NTL196609:NTN196609 ODH196609:ODJ196609 OND196609:ONF196609 OWZ196609:OXB196609 PGV196609:PGX196609 PQR196609:PQT196609 QAN196609:QAP196609 QKJ196609:QKL196609 QUF196609:QUH196609 REB196609:RED196609 RNX196609:RNZ196609 RXT196609:RXV196609 SHP196609:SHR196609 SRL196609:SRN196609 TBH196609:TBJ196609 TLD196609:TLF196609 TUZ196609:TVB196609 UEV196609:UEX196609 UOR196609:UOT196609 UYN196609:UYP196609 VIJ196609:VIL196609 VSF196609:VSH196609 WCB196609:WCD196609 WLX196609:WLZ196609 WVT196609:WVV196609 L262145:N262145 JH262145:JJ262145 TD262145:TF262145 ACZ262145:ADB262145 AMV262145:AMX262145 AWR262145:AWT262145 BGN262145:BGP262145 BQJ262145:BQL262145 CAF262145:CAH262145 CKB262145:CKD262145 CTX262145:CTZ262145 DDT262145:DDV262145 DNP262145:DNR262145 DXL262145:DXN262145 EHH262145:EHJ262145 ERD262145:ERF262145 FAZ262145:FBB262145 FKV262145:FKX262145 FUR262145:FUT262145 GEN262145:GEP262145 GOJ262145:GOL262145 GYF262145:GYH262145 HIB262145:HID262145 HRX262145:HRZ262145 IBT262145:IBV262145 ILP262145:ILR262145 IVL262145:IVN262145 JFH262145:JFJ262145 JPD262145:JPF262145 JYZ262145:JZB262145 KIV262145:KIX262145 KSR262145:KST262145 LCN262145:LCP262145 LMJ262145:LML262145 LWF262145:LWH262145 MGB262145:MGD262145 MPX262145:MPZ262145 MZT262145:MZV262145 NJP262145:NJR262145 NTL262145:NTN262145 ODH262145:ODJ262145 OND262145:ONF262145 OWZ262145:OXB262145 PGV262145:PGX262145 PQR262145:PQT262145 QAN262145:QAP262145 QKJ262145:QKL262145 QUF262145:QUH262145 REB262145:RED262145 RNX262145:RNZ262145 RXT262145:RXV262145 SHP262145:SHR262145 SRL262145:SRN262145 TBH262145:TBJ262145 TLD262145:TLF262145 TUZ262145:TVB262145 UEV262145:UEX262145 UOR262145:UOT262145 UYN262145:UYP262145 VIJ262145:VIL262145 VSF262145:VSH262145 WCB262145:WCD262145 WLX262145:WLZ262145 WVT262145:WVV262145 L327681:N327681 JH327681:JJ327681 TD327681:TF327681 ACZ327681:ADB327681 AMV327681:AMX327681 AWR327681:AWT327681 BGN327681:BGP327681 BQJ327681:BQL327681 CAF327681:CAH327681 CKB327681:CKD327681 CTX327681:CTZ327681 DDT327681:DDV327681 DNP327681:DNR327681 DXL327681:DXN327681 EHH327681:EHJ327681 ERD327681:ERF327681 FAZ327681:FBB327681 FKV327681:FKX327681 FUR327681:FUT327681 GEN327681:GEP327681 GOJ327681:GOL327681 GYF327681:GYH327681 HIB327681:HID327681 HRX327681:HRZ327681 IBT327681:IBV327681 ILP327681:ILR327681 IVL327681:IVN327681 JFH327681:JFJ327681 JPD327681:JPF327681 JYZ327681:JZB327681 KIV327681:KIX327681 KSR327681:KST327681 LCN327681:LCP327681 LMJ327681:LML327681 LWF327681:LWH327681 MGB327681:MGD327681 MPX327681:MPZ327681 MZT327681:MZV327681 NJP327681:NJR327681 NTL327681:NTN327681 ODH327681:ODJ327681 OND327681:ONF327681 OWZ327681:OXB327681 PGV327681:PGX327681 PQR327681:PQT327681 QAN327681:QAP327681 QKJ327681:QKL327681 QUF327681:QUH327681 REB327681:RED327681 RNX327681:RNZ327681 RXT327681:RXV327681 SHP327681:SHR327681 SRL327681:SRN327681 TBH327681:TBJ327681 TLD327681:TLF327681 TUZ327681:TVB327681 UEV327681:UEX327681 UOR327681:UOT327681 UYN327681:UYP327681 VIJ327681:VIL327681 VSF327681:VSH327681 WCB327681:WCD327681 WLX327681:WLZ327681 WVT327681:WVV327681 L393217:N393217 JH393217:JJ393217 TD393217:TF393217 ACZ393217:ADB393217 AMV393217:AMX393217 AWR393217:AWT393217 BGN393217:BGP393217 BQJ393217:BQL393217 CAF393217:CAH393217 CKB393217:CKD393217 CTX393217:CTZ393217 DDT393217:DDV393217 DNP393217:DNR393217 DXL393217:DXN393217 EHH393217:EHJ393217 ERD393217:ERF393217 FAZ393217:FBB393217 FKV393217:FKX393217 FUR393217:FUT393217 GEN393217:GEP393217 GOJ393217:GOL393217 GYF393217:GYH393217 HIB393217:HID393217 HRX393217:HRZ393217 IBT393217:IBV393217 ILP393217:ILR393217 IVL393217:IVN393217 JFH393217:JFJ393217 JPD393217:JPF393217 JYZ393217:JZB393217 KIV393217:KIX393217 KSR393217:KST393217 LCN393217:LCP393217 LMJ393217:LML393217 LWF393217:LWH393217 MGB393217:MGD393217 MPX393217:MPZ393217 MZT393217:MZV393217 NJP393217:NJR393217 NTL393217:NTN393217 ODH393217:ODJ393217 OND393217:ONF393217 OWZ393217:OXB393217 PGV393217:PGX393217 PQR393217:PQT393217 QAN393217:QAP393217 QKJ393217:QKL393217 QUF393217:QUH393217 REB393217:RED393217 RNX393217:RNZ393217 RXT393217:RXV393217 SHP393217:SHR393217 SRL393217:SRN393217 TBH393217:TBJ393217 TLD393217:TLF393217 TUZ393217:TVB393217 UEV393217:UEX393217 UOR393217:UOT393217 UYN393217:UYP393217 VIJ393217:VIL393217 VSF393217:VSH393217 WCB393217:WCD393217 WLX393217:WLZ393217 WVT393217:WVV393217 L458753:N458753 JH458753:JJ458753 TD458753:TF458753 ACZ458753:ADB458753 AMV458753:AMX458753 AWR458753:AWT458753 BGN458753:BGP458753 BQJ458753:BQL458753 CAF458753:CAH458753 CKB458753:CKD458753 CTX458753:CTZ458753 DDT458753:DDV458753 DNP458753:DNR458753 DXL458753:DXN458753 EHH458753:EHJ458753 ERD458753:ERF458753 FAZ458753:FBB458753 FKV458753:FKX458753 FUR458753:FUT458753 GEN458753:GEP458753 GOJ458753:GOL458753 GYF458753:GYH458753 HIB458753:HID458753 HRX458753:HRZ458753 IBT458753:IBV458753 ILP458753:ILR458753 IVL458753:IVN458753 JFH458753:JFJ458753 JPD458753:JPF458753 JYZ458753:JZB458753 KIV458753:KIX458753 KSR458753:KST458753 LCN458753:LCP458753 LMJ458753:LML458753 LWF458753:LWH458753 MGB458753:MGD458753 MPX458753:MPZ458753 MZT458753:MZV458753 NJP458753:NJR458753 NTL458753:NTN458753 ODH458753:ODJ458753 OND458753:ONF458753 OWZ458753:OXB458753 PGV458753:PGX458753 PQR458753:PQT458753 QAN458753:QAP458753 QKJ458753:QKL458753 QUF458753:QUH458753 REB458753:RED458753 RNX458753:RNZ458753 RXT458753:RXV458753 SHP458753:SHR458753 SRL458753:SRN458753 TBH458753:TBJ458753 TLD458753:TLF458753 TUZ458753:TVB458753 UEV458753:UEX458753 UOR458753:UOT458753 UYN458753:UYP458753 VIJ458753:VIL458753 VSF458753:VSH458753 WCB458753:WCD458753 WLX458753:WLZ458753 WVT458753:WVV458753 L524289:N524289 JH524289:JJ524289 TD524289:TF524289 ACZ524289:ADB524289 AMV524289:AMX524289 AWR524289:AWT524289 BGN524289:BGP524289 BQJ524289:BQL524289 CAF524289:CAH524289 CKB524289:CKD524289 CTX524289:CTZ524289 DDT524289:DDV524289 DNP524289:DNR524289 DXL524289:DXN524289 EHH524289:EHJ524289 ERD524289:ERF524289 FAZ524289:FBB524289 FKV524289:FKX524289 FUR524289:FUT524289 GEN524289:GEP524289 GOJ524289:GOL524289 GYF524289:GYH524289 HIB524289:HID524289 HRX524289:HRZ524289 IBT524289:IBV524289 ILP524289:ILR524289 IVL524289:IVN524289 JFH524289:JFJ524289 JPD524289:JPF524289 JYZ524289:JZB524289 KIV524289:KIX524289 KSR524289:KST524289 LCN524289:LCP524289 LMJ524289:LML524289 LWF524289:LWH524289 MGB524289:MGD524289 MPX524289:MPZ524289 MZT524289:MZV524289 NJP524289:NJR524289 NTL524289:NTN524289 ODH524289:ODJ524289 OND524289:ONF524289 OWZ524289:OXB524289 PGV524289:PGX524289 PQR524289:PQT524289 QAN524289:QAP524289 QKJ524289:QKL524289 QUF524289:QUH524289 REB524289:RED524289 RNX524289:RNZ524289 RXT524289:RXV524289 SHP524289:SHR524289 SRL524289:SRN524289 TBH524289:TBJ524289 TLD524289:TLF524289 TUZ524289:TVB524289 UEV524289:UEX524289 UOR524289:UOT524289 UYN524289:UYP524289 VIJ524289:VIL524289 VSF524289:VSH524289 WCB524289:WCD524289 WLX524289:WLZ524289 WVT524289:WVV524289 L589825:N589825 JH589825:JJ589825 TD589825:TF589825 ACZ589825:ADB589825 AMV589825:AMX589825 AWR589825:AWT589825 BGN589825:BGP589825 BQJ589825:BQL589825 CAF589825:CAH589825 CKB589825:CKD589825 CTX589825:CTZ589825 DDT589825:DDV589825 DNP589825:DNR589825 DXL589825:DXN589825 EHH589825:EHJ589825 ERD589825:ERF589825 FAZ589825:FBB589825 FKV589825:FKX589825 FUR589825:FUT589825 GEN589825:GEP589825 GOJ589825:GOL589825 GYF589825:GYH589825 HIB589825:HID589825 HRX589825:HRZ589825 IBT589825:IBV589825 ILP589825:ILR589825 IVL589825:IVN589825 JFH589825:JFJ589825 JPD589825:JPF589825 JYZ589825:JZB589825 KIV589825:KIX589825 KSR589825:KST589825 LCN589825:LCP589825 LMJ589825:LML589825 LWF589825:LWH589825 MGB589825:MGD589825 MPX589825:MPZ589825 MZT589825:MZV589825 NJP589825:NJR589825 NTL589825:NTN589825 ODH589825:ODJ589825 OND589825:ONF589825 OWZ589825:OXB589825 PGV589825:PGX589825 PQR589825:PQT589825 QAN589825:QAP589825 QKJ589825:QKL589825 QUF589825:QUH589825 REB589825:RED589825 RNX589825:RNZ589825 RXT589825:RXV589825 SHP589825:SHR589825 SRL589825:SRN589825 TBH589825:TBJ589825 TLD589825:TLF589825 TUZ589825:TVB589825 UEV589825:UEX589825 UOR589825:UOT589825 UYN589825:UYP589825 VIJ589825:VIL589825 VSF589825:VSH589825 WCB589825:WCD589825 WLX589825:WLZ589825 WVT589825:WVV589825 L655361:N655361 JH655361:JJ655361 TD655361:TF655361 ACZ655361:ADB655361 AMV655361:AMX655361 AWR655361:AWT655361 BGN655361:BGP655361 BQJ655361:BQL655361 CAF655361:CAH655361 CKB655361:CKD655361 CTX655361:CTZ655361 DDT655361:DDV655361 DNP655361:DNR655361 DXL655361:DXN655361 EHH655361:EHJ655361 ERD655361:ERF655361 FAZ655361:FBB655361 FKV655361:FKX655361 FUR655361:FUT655361 GEN655361:GEP655361 GOJ655361:GOL655361 GYF655361:GYH655361 HIB655361:HID655361 HRX655361:HRZ655361 IBT655361:IBV655361 ILP655361:ILR655361 IVL655361:IVN655361 JFH655361:JFJ655361 JPD655361:JPF655361 JYZ655361:JZB655361 KIV655361:KIX655361 KSR655361:KST655361 LCN655361:LCP655361 LMJ655361:LML655361 LWF655361:LWH655361 MGB655361:MGD655361 MPX655361:MPZ655361 MZT655361:MZV655361 NJP655361:NJR655361 NTL655361:NTN655361 ODH655361:ODJ655361 OND655361:ONF655361 OWZ655361:OXB655361 PGV655361:PGX655361 PQR655361:PQT655361 QAN655361:QAP655361 QKJ655361:QKL655361 QUF655361:QUH655361 REB655361:RED655361 RNX655361:RNZ655361 RXT655361:RXV655361 SHP655361:SHR655361 SRL655361:SRN655361 TBH655361:TBJ655361 TLD655361:TLF655361 TUZ655361:TVB655361 UEV655361:UEX655361 UOR655361:UOT655361 UYN655361:UYP655361 VIJ655361:VIL655361 VSF655361:VSH655361 WCB655361:WCD655361 WLX655361:WLZ655361 WVT655361:WVV655361 L720897:N720897 JH720897:JJ720897 TD720897:TF720897 ACZ720897:ADB720897 AMV720897:AMX720897 AWR720897:AWT720897 BGN720897:BGP720897 BQJ720897:BQL720897 CAF720897:CAH720897 CKB720897:CKD720897 CTX720897:CTZ720897 DDT720897:DDV720897 DNP720897:DNR720897 DXL720897:DXN720897 EHH720897:EHJ720897 ERD720897:ERF720897 FAZ720897:FBB720897 FKV720897:FKX720897 FUR720897:FUT720897 GEN720897:GEP720897 GOJ720897:GOL720897 GYF720897:GYH720897 HIB720897:HID720897 HRX720897:HRZ720897 IBT720897:IBV720897 ILP720897:ILR720897 IVL720897:IVN720897 JFH720897:JFJ720897 JPD720897:JPF720897 JYZ720897:JZB720897 KIV720897:KIX720897 KSR720897:KST720897 LCN720897:LCP720897 LMJ720897:LML720897 LWF720897:LWH720897 MGB720897:MGD720897 MPX720897:MPZ720897 MZT720897:MZV720897 NJP720897:NJR720897 NTL720897:NTN720897 ODH720897:ODJ720897 OND720897:ONF720897 OWZ720897:OXB720897 PGV720897:PGX720897 PQR720897:PQT720897 QAN720897:QAP720897 QKJ720897:QKL720897 QUF720897:QUH720897 REB720897:RED720897 RNX720897:RNZ720897 RXT720897:RXV720897 SHP720897:SHR720897 SRL720897:SRN720897 TBH720897:TBJ720897 TLD720897:TLF720897 TUZ720897:TVB720897 UEV720897:UEX720897 UOR720897:UOT720897 UYN720897:UYP720897 VIJ720897:VIL720897 VSF720897:VSH720897 WCB720897:WCD720897 WLX720897:WLZ720897 WVT720897:WVV720897 L786433:N786433 JH786433:JJ786433 TD786433:TF786433 ACZ786433:ADB786433 AMV786433:AMX786433 AWR786433:AWT786433 BGN786433:BGP786433 BQJ786433:BQL786433 CAF786433:CAH786433 CKB786433:CKD786433 CTX786433:CTZ786433 DDT786433:DDV786433 DNP786433:DNR786433 DXL786433:DXN786433 EHH786433:EHJ786433 ERD786433:ERF786433 FAZ786433:FBB786433 FKV786433:FKX786433 FUR786433:FUT786433 GEN786433:GEP786433 GOJ786433:GOL786433 GYF786433:GYH786433 HIB786433:HID786433 HRX786433:HRZ786433 IBT786433:IBV786433 ILP786433:ILR786433 IVL786433:IVN786433 JFH786433:JFJ786433 JPD786433:JPF786433 JYZ786433:JZB786433 KIV786433:KIX786433 KSR786433:KST786433 LCN786433:LCP786433 LMJ786433:LML786433 LWF786433:LWH786433 MGB786433:MGD786433 MPX786433:MPZ786433 MZT786433:MZV786433 NJP786433:NJR786433 NTL786433:NTN786433 ODH786433:ODJ786433 OND786433:ONF786433 OWZ786433:OXB786433 PGV786433:PGX786433 PQR786433:PQT786433 QAN786433:QAP786433 QKJ786433:QKL786433 QUF786433:QUH786433 REB786433:RED786433 RNX786433:RNZ786433 RXT786433:RXV786433 SHP786433:SHR786433 SRL786433:SRN786433 TBH786433:TBJ786433 TLD786433:TLF786433 TUZ786433:TVB786433 UEV786433:UEX786433 UOR786433:UOT786433 UYN786433:UYP786433 VIJ786433:VIL786433 VSF786433:VSH786433 WCB786433:WCD786433 WLX786433:WLZ786433 WVT786433:WVV786433 L851969:N851969 JH851969:JJ851969 TD851969:TF851969 ACZ851969:ADB851969 AMV851969:AMX851969 AWR851969:AWT851969 BGN851969:BGP851969 BQJ851969:BQL851969 CAF851969:CAH851969 CKB851969:CKD851969 CTX851969:CTZ851969 DDT851969:DDV851969 DNP851969:DNR851969 DXL851969:DXN851969 EHH851969:EHJ851969 ERD851969:ERF851969 FAZ851969:FBB851969 FKV851969:FKX851969 FUR851969:FUT851969 GEN851969:GEP851969 GOJ851969:GOL851969 GYF851969:GYH851969 HIB851969:HID851969 HRX851969:HRZ851969 IBT851969:IBV851969 ILP851969:ILR851969 IVL851969:IVN851969 JFH851969:JFJ851969 JPD851969:JPF851969 JYZ851969:JZB851969 KIV851969:KIX851969 KSR851969:KST851969 LCN851969:LCP851969 LMJ851969:LML851969 LWF851969:LWH851969 MGB851969:MGD851969 MPX851969:MPZ851969 MZT851969:MZV851969 NJP851969:NJR851969 NTL851969:NTN851969 ODH851969:ODJ851969 OND851969:ONF851969 OWZ851969:OXB851969 PGV851969:PGX851969 PQR851969:PQT851969 QAN851969:QAP851969 QKJ851969:QKL851969 QUF851969:QUH851969 REB851969:RED851969 RNX851969:RNZ851969 RXT851969:RXV851969 SHP851969:SHR851969 SRL851969:SRN851969 TBH851969:TBJ851969 TLD851969:TLF851969 TUZ851969:TVB851969 UEV851969:UEX851969 UOR851969:UOT851969 UYN851969:UYP851969 VIJ851969:VIL851969 VSF851969:VSH851969 WCB851969:WCD851969 WLX851969:WLZ851969 WVT851969:WVV851969 L917505:N917505 JH917505:JJ917505 TD917505:TF917505 ACZ917505:ADB917505 AMV917505:AMX917505 AWR917505:AWT917505 BGN917505:BGP917505 BQJ917505:BQL917505 CAF917505:CAH917505 CKB917505:CKD917505 CTX917505:CTZ917505 DDT917505:DDV917505 DNP917505:DNR917505 DXL917505:DXN917505 EHH917505:EHJ917505 ERD917505:ERF917505 FAZ917505:FBB917505 FKV917505:FKX917505 FUR917505:FUT917505 GEN917505:GEP917505 GOJ917505:GOL917505 GYF917505:GYH917505 HIB917505:HID917505 HRX917505:HRZ917505 IBT917505:IBV917505 ILP917505:ILR917505 IVL917505:IVN917505 JFH917505:JFJ917505 JPD917505:JPF917505 JYZ917505:JZB917505 KIV917505:KIX917505 KSR917505:KST917505 LCN917505:LCP917505 LMJ917505:LML917505 LWF917505:LWH917505 MGB917505:MGD917505 MPX917505:MPZ917505 MZT917505:MZV917505 NJP917505:NJR917505 NTL917505:NTN917505 ODH917505:ODJ917505 OND917505:ONF917505 OWZ917505:OXB917505 PGV917505:PGX917505 PQR917505:PQT917505 QAN917505:QAP917505 QKJ917505:QKL917505 QUF917505:QUH917505 REB917505:RED917505 RNX917505:RNZ917505 RXT917505:RXV917505 SHP917505:SHR917505 SRL917505:SRN917505 TBH917505:TBJ917505 TLD917505:TLF917505 TUZ917505:TVB917505 UEV917505:UEX917505 UOR917505:UOT917505 UYN917505:UYP917505 VIJ917505:VIL917505 VSF917505:VSH917505 WCB917505:WCD917505 WLX917505:WLZ917505 WVT917505:WVV917505 L983041:N983041 JH983041:JJ983041 TD983041:TF983041 ACZ983041:ADB983041 AMV983041:AMX983041 AWR983041:AWT983041 BGN983041:BGP983041 BQJ983041:BQL983041 CAF983041:CAH983041 CKB983041:CKD983041 CTX983041:CTZ983041 DDT983041:DDV983041 DNP983041:DNR983041 DXL983041:DXN983041 EHH983041:EHJ983041 ERD983041:ERF983041 FAZ983041:FBB983041 FKV983041:FKX983041 FUR983041:FUT983041 GEN983041:GEP983041 GOJ983041:GOL983041 GYF983041:GYH983041 HIB983041:HID983041 HRX983041:HRZ983041 IBT983041:IBV983041 ILP983041:ILR983041 IVL983041:IVN983041 JFH983041:JFJ983041 JPD983041:JPF983041 JYZ983041:JZB983041 KIV983041:KIX983041 KSR983041:KST983041 LCN983041:LCP983041 LMJ983041:LML983041 LWF983041:LWH983041 MGB983041:MGD983041 MPX983041:MPZ983041 MZT983041:MZV983041 NJP983041:NJR983041 NTL983041:NTN983041 ODH983041:ODJ983041 OND983041:ONF983041 OWZ983041:OXB983041 PGV983041:PGX983041 PQR983041:PQT983041 QAN983041:QAP983041 QKJ983041:QKL983041 QUF983041:QUH983041 REB983041:RED983041 RNX983041:RNZ983041 RXT983041:RXV983041 SHP983041:SHR983041 SRL983041:SRN983041 TBH983041:TBJ983041 TLD983041:TLF983041 TUZ983041:TVB983041 UEV983041:UEX983041 UOR983041:UOT983041 UYN983041:UYP983041 VIJ983041:VIL983041 VSF983041:VSH983041 WCB983041:WCD983041 WLX983041:WLZ983041 WVT983041:WVV983041">
      <formula1>$P$92:$P$104</formula1>
    </dataValidation>
    <dataValidation type="list" showInputMessage="1" showErrorMessage="1" sqref="L3:S3 JH3:JO3 TD3:TK3 ACZ3:ADG3 AMV3:ANC3 AWR3:AWY3 BGN3:BGU3 BQJ3:BQQ3 CAF3:CAM3 CKB3:CKI3 CTX3:CUE3 DDT3:DEA3 DNP3:DNW3 DXL3:DXS3 EHH3:EHO3 ERD3:ERK3 FAZ3:FBG3 FKV3:FLC3 FUR3:FUY3 GEN3:GEU3 GOJ3:GOQ3 GYF3:GYM3 HIB3:HII3 HRX3:HSE3 IBT3:ICA3 ILP3:ILW3 IVL3:IVS3 JFH3:JFO3 JPD3:JPK3 JYZ3:JZG3 KIV3:KJC3 KSR3:KSY3 LCN3:LCU3 LMJ3:LMQ3 LWF3:LWM3 MGB3:MGI3 MPX3:MQE3 MZT3:NAA3 NJP3:NJW3 NTL3:NTS3 ODH3:ODO3 OND3:ONK3 OWZ3:OXG3 PGV3:PHC3 PQR3:PQY3 QAN3:QAU3 QKJ3:QKQ3 QUF3:QUM3 REB3:REI3 RNX3:ROE3 RXT3:RYA3 SHP3:SHW3 SRL3:SRS3 TBH3:TBO3 TLD3:TLK3 TUZ3:TVG3 UEV3:UFC3 UOR3:UOY3 UYN3:UYU3 VIJ3:VIQ3 VSF3:VSM3 WCB3:WCI3 WLX3:WME3 WVT3:WWA3 L65539:S65539 JH65539:JO65539 TD65539:TK65539 ACZ65539:ADG65539 AMV65539:ANC65539 AWR65539:AWY65539 BGN65539:BGU65539 BQJ65539:BQQ65539 CAF65539:CAM65539 CKB65539:CKI65539 CTX65539:CUE65539 DDT65539:DEA65539 DNP65539:DNW65539 DXL65539:DXS65539 EHH65539:EHO65539 ERD65539:ERK65539 FAZ65539:FBG65539 FKV65539:FLC65539 FUR65539:FUY65539 GEN65539:GEU65539 GOJ65539:GOQ65539 GYF65539:GYM65539 HIB65539:HII65539 HRX65539:HSE65539 IBT65539:ICA65539 ILP65539:ILW65539 IVL65539:IVS65539 JFH65539:JFO65539 JPD65539:JPK65539 JYZ65539:JZG65539 KIV65539:KJC65539 KSR65539:KSY65539 LCN65539:LCU65539 LMJ65539:LMQ65539 LWF65539:LWM65539 MGB65539:MGI65539 MPX65539:MQE65539 MZT65539:NAA65539 NJP65539:NJW65539 NTL65539:NTS65539 ODH65539:ODO65539 OND65539:ONK65539 OWZ65539:OXG65539 PGV65539:PHC65539 PQR65539:PQY65539 QAN65539:QAU65539 QKJ65539:QKQ65539 QUF65539:QUM65539 REB65539:REI65539 RNX65539:ROE65539 RXT65539:RYA65539 SHP65539:SHW65539 SRL65539:SRS65539 TBH65539:TBO65539 TLD65539:TLK65539 TUZ65539:TVG65539 UEV65539:UFC65539 UOR65539:UOY65539 UYN65539:UYU65539 VIJ65539:VIQ65539 VSF65539:VSM65539 WCB65539:WCI65539 WLX65539:WME65539 WVT65539:WWA65539 L131075:S131075 JH131075:JO131075 TD131075:TK131075 ACZ131075:ADG131075 AMV131075:ANC131075 AWR131075:AWY131075 BGN131075:BGU131075 BQJ131075:BQQ131075 CAF131075:CAM131075 CKB131075:CKI131075 CTX131075:CUE131075 DDT131075:DEA131075 DNP131075:DNW131075 DXL131075:DXS131075 EHH131075:EHO131075 ERD131075:ERK131075 FAZ131075:FBG131075 FKV131075:FLC131075 FUR131075:FUY131075 GEN131075:GEU131075 GOJ131075:GOQ131075 GYF131075:GYM131075 HIB131075:HII131075 HRX131075:HSE131075 IBT131075:ICA131075 ILP131075:ILW131075 IVL131075:IVS131075 JFH131075:JFO131075 JPD131075:JPK131075 JYZ131075:JZG131075 KIV131075:KJC131075 KSR131075:KSY131075 LCN131075:LCU131075 LMJ131075:LMQ131075 LWF131075:LWM131075 MGB131075:MGI131075 MPX131075:MQE131075 MZT131075:NAA131075 NJP131075:NJW131075 NTL131075:NTS131075 ODH131075:ODO131075 OND131075:ONK131075 OWZ131075:OXG131075 PGV131075:PHC131075 PQR131075:PQY131075 QAN131075:QAU131075 QKJ131075:QKQ131075 QUF131075:QUM131075 REB131075:REI131075 RNX131075:ROE131075 RXT131075:RYA131075 SHP131075:SHW131075 SRL131075:SRS131075 TBH131075:TBO131075 TLD131075:TLK131075 TUZ131075:TVG131075 UEV131075:UFC131075 UOR131075:UOY131075 UYN131075:UYU131075 VIJ131075:VIQ131075 VSF131075:VSM131075 WCB131075:WCI131075 WLX131075:WME131075 WVT131075:WWA131075 L196611:S196611 JH196611:JO196611 TD196611:TK196611 ACZ196611:ADG196611 AMV196611:ANC196611 AWR196611:AWY196611 BGN196611:BGU196611 BQJ196611:BQQ196611 CAF196611:CAM196611 CKB196611:CKI196611 CTX196611:CUE196611 DDT196611:DEA196611 DNP196611:DNW196611 DXL196611:DXS196611 EHH196611:EHO196611 ERD196611:ERK196611 FAZ196611:FBG196611 FKV196611:FLC196611 FUR196611:FUY196611 GEN196611:GEU196611 GOJ196611:GOQ196611 GYF196611:GYM196611 HIB196611:HII196611 HRX196611:HSE196611 IBT196611:ICA196611 ILP196611:ILW196611 IVL196611:IVS196611 JFH196611:JFO196611 JPD196611:JPK196611 JYZ196611:JZG196611 KIV196611:KJC196611 KSR196611:KSY196611 LCN196611:LCU196611 LMJ196611:LMQ196611 LWF196611:LWM196611 MGB196611:MGI196611 MPX196611:MQE196611 MZT196611:NAA196611 NJP196611:NJW196611 NTL196611:NTS196611 ODH196611:ODO196611 OND196611:ONK196611 OWZ196611:OXG196611 PGV196611:PHC196611 PQR196611:PQY196611 QAN196611:QAU196611 QKJ196611:QKQ196611 QUF196611:QUM196611 REB196611:REI196611 RNX196611:ROE196611 RXT196611:RYA196611 SHP196611:SHW196611 SRL196611:SRS196611 TBH196611:TBO196611 TLD196611:TLK196611 TUZ196611:TVG196611 UEV196611:UFC196611 UOR196611:UOY196611 UYN196611:UYU196611 VIJ196611:VIQ196611 VSF196611:VSM196611 WCB196611:WCI196611 WLX196611:WME196611 WVT196611:WWA196611 L262147:S262147 JH262147:JO262147 TD262147:TK262147 ACZ262147:ADG262147 AMV262147:ANC262147 AWR262147:AWY262147 BGN262147:BGU262147 BQJ262147:BQQ262147 CAF262147:CAM262147 CKB262147:CKI262147 CTX262147:CUE262147 DDT262147:DEA262147 DNP262147:DNW262147 DXL262147:DXS262147 EHH262147:EHO262147 ERD262147:ERK262147 FAZ262147:FBG262147 FKV262147:FLC262147 FUR262147:FUY262147 GEN262147:GEU262147 GOJ262147:GOQ262147 GYF262147:GYM262147 HIB262147:HII262147 HRX262147:HSE262147 IBT262147:ICA262147 ILP262147:ILW262147 IVL262147:IVS262147 JFH262147:JFO262147 JPD262147:JPK262147 JYZ262147:JZG262147 KIV262147:KJC262147 KSR262147:KSY262147 LCN262147:LCU262147 LMJ262147:LMQ262147 LWF262147:LWM262147 MGB262147:MGI262147 MPX262147:MQE262147 MZT262147:NAA262147 NJP262147:NJW262147 NTL262147:NTS262147 ODH262147:ODO262147 OND262147:ONK262147 OWZ262147:OXG262147 PGV262147:PHC262147 PQR262147:PQY262147 QAN262147:QAU262147 QKJ262147:QKQ262147 QUF262147:QUM262147 REB262147:REI262147 RNX262147:ROE262147 RXT262147:RYA262147 SHP262147:SHW262147 SRL262147:SRS262147 TBH262147:TBO262147 TLD262147:TLK262147 TUZ262147:TVG262147 UEV262147:UFC262147 UOR262147:UOY262147 UYN262147:UYU262147 VIJ262147:VIQ262147 VSF262147:VSM262147 WCB262147:WCI262147 WLX262147:WME262147 WVT262147:WWA262147 L327683:S327683 JH327683:JO327683 TD327683:TK327683 ACZ327683:ADG327683 AMV327683:ANC327683 AWR327683:AWY327683 BGN327683:BGU327683 BQJ327683:BQQ327683 CAF327683:CAM327683 CKB327683:CKI327683 CTX327683:CUE327683 DDT327683:DEA327683 DNP327683:DNW327683 DXL327683:DXS327683 EHH327683:EHO327683 ERD327683:ERK327683 FAZ327683:FBG327683 FKV327683:FLC327683 FUR327683:FUY327683 GEN327683:GEU327683 GOJ327683:GOQ327683 GYF327683:GYM327683 HIB327683:HII327683 HRX327683:HSE327683 IBT327683:ICA327683 ILP327683:ILW327683 IVL327683:IVS327683 JFH327683:JFO327683 JPD327683:JPK327683 JYZ327683:JZG327683 KIV327683:KJC327683 KSR327683:KSY327683 LCN327683:LCU327683 LMJ327683:LMQ327683 LWF327683:LWM327683 MGB327683:MGI327683 MPX327683:MQE327683 MZT327683:NAA327683 NJP327683:NJW327683 NTL327683:NTS327683 ODH327683:ODO327683 OND327683:ONK327683 OWZ327683:OXG327683 PGV327683:PHC327683 PQR327683:PQY327683 QAN327683:QAU327683 QKJ327683:QKQ327683 QUF327683:QUM327683 REB327683:REI327683 RNX327683:ROE327683 RXT327683:RYA327683 SHP327683:SHW327683 SRL327683:SRS327683 TBH327683:TBO327683 TLD327683:TLK327683 TUZ327683:TVG327683 UEV327683:UFC327683 UOR327683:UOY327683 UYN327683:UYU327683 VIJ327683:VIQ327683 VSF327683:VSM327683 WCB327683:WCI327683 WLX327683:WME327683 WVT327683:WWA327683 L393219:S393219 JH393219:JO393219 TD393219:TK393219 ACZ393219:ADG393219 AMV393219:ANC393219 AWR393219:AWY393219 BGN393219:BGU393219 BQJ393219:BQQ393219 CAF393219:CAM393219 CKB393219:CKI393219 CTX393219:CUE393219 DDT393219:DEA393219 DNP393219:DNW393219 DXL393219:DXS393219 EHH393219:EHO393219 ERD393219:ERK393219 FAZ393219:FBG393219 FKV393219:FLC393219 FUR393219:FUY393219 GEN393219:GEU393219 GOJ393219:GOQ393219 GYF393219:GYM393219 HIB393219:HII393219 HRX393219:HSE393219 IBT393219:ICA393219 ILP393219:ILW393219 IVL393219:IVS393219 JFH393219:JFO393219 JPD393219:JPK393219 JYZ393219:JZG393219 KIV393219:KJC393219 KSR393219:KSY393219 LCN393219:LCU393219 LMJ393219:LMQ393219 LWF393219:LWM393219 MGB393219:MGI393219 MPX393219:MQE393219 MZT393219:NAA393219 NJP393219:NJW393219 NTL393219:NTS393219 ODH393219:ODO393219 OND393219:ONK393219 OWZ393219:OXG393219 PGV393219:PHC393219 PQR393219:PQY393219 QAN393219:QAU393219 QKJ393219:QKQ393219 QUF393219:QUM393219 REB393219:REI393219 RNX393219:ROE393219 RXT393219:RYA393219 SHP393219:SHW393219 SRL393219:SRS393219 TBH393219:TBO393219 TLD393219:TLK393219 TUZ393219:TVG393219 UEV393219:UFC393219 UOR393219:UOY393219 UYN393219:UYU393219 VIJ393219:VIQ393219 VSF393219:VSM393219 WCB393219:WCI393219 WLX393219:WME393219 WVT393219:WWA393219 L458755:S458755 JH458755:JO458755 TD458755:TK458755 ACZ458755:ADG458755 AMV458755:ANC458755 AWR458755:AWY458755 BGN458755:BGU458755 BQJ458755:BQQ458755 CAF458755:CAM458755 CKB458755:CKI458755 CTX458755:CUE458755 DDT458755:DEA458755 DNP458755:DNW458755 DXL458755:DXS458755 EHH458755:EHO458755 ERD458755:ERK458755 FAZ458755:FBG458755 FKV458755:FLC458755 FUR458755:FUY458755 GEN458755:GEU458755 GOJ458755:GOQ458755 GYF458755:GYM458755 HIB458755:HII458755 HRX458755:HSE458755 IBT458755:ICA458755 ILP458755:ILW458755 IVL458755:IVS458755 JFH458755:JFO458755 JPD458755:JPK458755 JYZ458755:JZG458755 KIV458755:KJC458755 KSR458755:KSY458755 LCN458755:LCU458755 LMJ458755:LMQ458755 LWF458755:LWM458755 MGB458755:MGI458755 MPX458755:MQE458755 MZT458755:NAA458755 NJP458755:NJW458755 NTL458755:NTS458755 ODH458755:ODO458755 OND458755:ONK458755 OWZ458755:OXG458755 PGV458755:PHC458755 PQR458755:PQY458755 QAN458755:QAU458755 QKJ458755:QKQ458755 QUF458755:QUM458755 REB458755:REI458755 RNX458755:ROE458755 RXT458755:RYA458755 SHP458755:SHW458755 SRL458755:SRS458755 TBH458755:TBO458755 TLD458755:TLK458755 TUZ458755:TVG458755 UEV458755:UFC458755 UOR458755:UOY458755 UYN458755:UYU458755 VIJ458755:VIQ458755 VSF458755:VSM458755 WCB458755:WCI458755 WLX458755:WME458755 WVT458755:WWA458755 L524291:S524291 JH524291:JO524291 TD524291:TK524291 ACZ524291:ADG524291 AMV524291:ANC524291 AWR524291:AWY524291 BGN524291:BGU524291 BQJ524291:BQQ524291 CAF524291:CAM524291 CKB524291:CKI524291 CTX524291:CUE524291 DDT524291:DEA524291 DNP524291:DNW524291 DXL524291:DXS524291 EHH524291:EHO524291 ERD524291:ERK524291 FAZ524291:FBG524291 FKV524291:FLC524291 FUR524291:FUY524291 GEN524291:GEU524291 GOJ524291:GOQ524291 GYF524291:GYM524291 HIB524291:HII524291 HRX524291:HSE524291 IBT524291:ICA524291 ILP524291:ILW524291 IVL524291:IVS524291 JFH524291:JFO524291 JPD524291:JPK524291 JYZ524291:JZG524291 KIV524291:KJC524291 KSR524291:KSY524291 LCN524291:LCU524291 LMJ524291:LMQ524291 LWF524291:LWM524291 MGB524291:MGI524291 MPX524291:MQE524291 MZT524291:NAA524291 NJP524291:NJW524291 NTL524291:NTS524291 ODH524291:ODO524291 OND524291:ONK524291 OWZ524291:OXG524291 PGV524291:PHC524291 PQR524291:PQY524291 QAN524291:QAU524291 QKJ524291:QKQ524291 QUF524291:QUM524291 REB524291:REI524291 RNX524291:ROE524291 RXT524291:RYA524291 SHP524291:SHW524291 SRL524291:SRS524291 TBH524291:TBO524291 TLD524291:TLK524291 TUZ524291:TVG524291 UEV524291:UFC524291 UOR524291:UOY524291 UYN524291:UYU524291 VIJ524291:VIQ524291 VSF524291:VSM524291 WCB524291:WCI524291 WLX524291:WME524291 WVT524291:WWA524291 L589827:S589827 JH589827:JO589827 TD589827:TK589827 ACZ589827:ADG589827 AMV589827:ANC589827 AWR589827:AWY589827 BGN589827:BGU589827 BQJ589827:BQQ589827 CAF589827:CAM589827 CKB589827:CKI589827 CTX589827:CUE589827 DDT589827:DEA589827 DNP589827:DNW589827 DXL589827:DXS589827 EHH589827:EHO589827 ERD589827:ERK589827 FAZ589827:FBG589827 FKV589827:FLC589827 FUR589827:FUY589827 GEN589827:GEU589827 GOJ589827:GOQ589827 GYF589827:GYM589827 HIB589827:HII589827 HRX589827:HSE589827 IBT589827:ICA589827 ILP589827:ILW589827 IVL589827:IVS589827 JFH589827:JFO589827 JPD589827:JPK589827 JYZ589827:JZG589827 KIV589827:KJC589827 KSR589827:KSY589827 LCN589827:LCU589827 LMJ589827:LMQ589827 LWF589827:LWM589827 MGB589827:MGI589827 MPX589827:MQE589827 MZT589827:NAA589827 NJP589827:NJW589827 NTL589827:NTS589827 ODH589827:ODO589827 OND589827:ONK589827 OWZ589827:OXG589827 PGV589827:PHC589827 PQR589827:PQY589827 QAN589827:QAU589827 QKJ589827:QKQ589827 QUF589827:QUM589827 REB589827:REI589827 RNX589827:ROE589827 RXT589827:RYA589827 SHP589827:SHW589827 SRL589827:SRS589827 TBH589827:TBO589827 TLD589827:TLK589827 TUZ589827:TVG589827 UEV589827:UFC589827 UOR589827:UOY589827 UYN589827:UYU589827 VIJ589827:VIQ589827 VSF589827:VSM589827 WCB589827:WCI589827 WLX589827:WME589827 WVT589827:WWA589827 L655363:S655363 JH655363:JO655363 TD655363:TK655363 ACZ655363:ADG655363 AMV655363:ANC655363 AWR655363:AWY655363 BGN655363:BGU655363 BQJ655363:BQQ655363 CAF655363:CAM655363 CKB655363:CKI655363 CTX655363:CUE655363 DDT655363:DEA655363 DNP655363:DNW655363 DXL655363:DXS655363 EHH655363:EHO655363 ERD655363:ERK655363 FAZ655363:FBG655363 FKV655363:FLC655363 FUR655363:FUY655363 GEN655363:GEU655363 GOJ655363:GOQ655363 GYF655363:GYM655363 HIB655363:HII655363 HRX655363:HSE655363 IBT655363:ICA655363 ILP655363:ILW655363 IVL655363:IVS655363 JFH655363:JFO655363 JPD655363:JPK655363 JYZ655363:JZG655363 KIV655363:KJC655363 KSR655363:KSY655363 LCN655363:LCU655363 LMJ655363:LMQ655363 LWF655363:LWM655363 MGB655363:MGI655363 MPX655363:MQE655363 MZT655363:NAA655363 NJP655363:NJW655363 NTL655363:NTS655363 ODH655363:ODO655363 OND655363:ONK655363 OWZ655363:OXG655363 PGV655363:PHC655363 PQR655363:PQY655363 QAN655363:QAU655363 QKJ655363:QKQ655363 QUF655363:QUM655363 REB655363:REI655363 RNX655363:ROE655363 RXT655363:RYA655363 SHP655363:SHW655363 SRL655363:SRS655363 TBH655363:TBO655363 TLD655363:TLK655363 TUZ655363:TVG655363 UEV655363:UFC655363 UOR655363:UOY655363 UYN655363:UYU655363 VIJ655363:VIQ655363 VSF655363:VSM655363 WCB655363:WCI655363 WLX655363:WME655363 WVT655363:WWA655363 L720899:S720899 JH720899:JO720899 TD720899:TK720899 ACZ720899:ADG720899 AMV720899:ANC720899 AWR720899:AWY720899 BGN720899:BGU720899 BQJ720899:BQQ720899 CAF720899:CAM720899 CKB720899:CKI720899 CTX720899:CUE720899 DDT720899:DEA720899 DNP720899:DNW720899 DXL720899:DXS720899 EHH720899:EHO720899 ERD720899:ERK720899 FAZ720899:FBG720899 FKV720899:FLC720899 FUR720899:FUY720899 GEN720899:GEU720899 GOJ720899:GOQ720899 GYF720899:GYM720899 HIB720899:HII720899 HRX720899:HSE720899 IBT720899:ICA720899 ILP720899:ILW720899 IVL720899:IVS720899 JFH720899:JFO720899 JPD720899:JPK720899 JYZ720899:JZG720899 KIV720899:KJC720899 KSR720899:KSY720899 LCN720899:LCU720899 LMJ720899:LMQ720899 LWF720899:LWM720899 MGB720899:MGI720899 MPX720899:MQE720899 MZT720899:NAA720899 NJP720899:NJW720899 NTL720899:NTS720899 ODH720899:ODO720899 OND720899:ONK720899 OWZ720899:OXG720899 PGV720899:PHC720899 PQR720899:PQY720899 QAN720899:QAU720899 QKJ720899:QKQ720899 QUF720899:QUM720899 REB720899:REI720899 RNX720899:ROE720899 RXT720899:RYA720899 SHP720899:SHW720899 SRL720899:SRS720899 TBH720899:TBO720899 TLD720899:TLK720899 TUZ720899:TVG720899 UEV720899:UFC720899 UOR720899:UOY720899 UYN720899:UYU720899 VIJ720899:VIQ720899 VSF720899:VSM720899 WCB720899:WCI720899 WLX720899:WME720899 WVT720899:WWA720899 L786435:S786435 JH786435:JO786435 TD786435:TK786435 ACZ786435:ADG786435 AMV786435:ANC786435 AWR786435:AWY786435 BGN786435:BGU786435 BQJ786435:BQQ786435 CAF786435:CAM786435 CKB786435:CKI786435 CTX786435:CUE786435 DDT786435:DEA786435 DNP786435:DNW786435 DXL786435:DXS786435 EHH786435:EHO786435 ERD786435:ERK786435 FAZ786435:FBG786435 FKV786435:FLC786435 FUR786435:FUY786435 GEN786435:GEU786435 GOJ786435:GOQ786435 GYF786435:GYM786435 HIB786435:HII786435 HRX786435:HSE786435 IBT786435:ICA786435 ILP786435:ILW786435 IVL786435:IVS786435 JFH786435:JFO786435 JPD786435:JPK786435 JYZ786435:JZG786435 KIV786435:KJC786435 KSR786435:KSY786435 LCN786435:LCU786435 LMJ786435:LMQ786435 LWF786435:LWM786435 MGB786435:MGI786435 MPX786435:MQE786435 MZT786435:NAA786435 NJP786435:NJW786435 NTL786435:NTS786435 ODH786435:ODO786435 OND786435:ONK786435 OWZ786435:OXG786435 PGV786435:PHC786435 PQR786435:PQY786435 QAN786435:QAU786435 QKJ786435:QKQ786435 QUF786435:QUM786435 REB786435:REI786435 RNX786435:ROE786435 RXT786435:RYA786435 SHP786435:SHW786435 SRL786435:SRS786435 TBH786435:TBO786435 TLD786435:TLK786435 TUZ786435:TVG786435 UEV786435:UFC786435 UOR786435:UOY786435 UYN786435:UYU786435 VIJ786435:VIQ786435 VSF786435:VSM786435 WCB786435:WCI786435 WLX786435:WME786435 WVT786435:WWA786435 L851971:S851971 JH851971:JO851971 TD851971:TK851971 ACZ851971:ADG851971 AMV851971:ANC851971 AWR851971:AWY851971 BGN851971:BGU851971 BQJ851971:BQQ851971 CAF851971:CAM851971 CKB851971:CKI851971 CTX851971:CUE851971 DDT851971:DEA851971 DNP851971:DNW851971 DXL851971:DXS851971 EHH851971:EHO851971 ERD851971:ERK851971 FAZ851971:FBG851971 FKV851971:FLC851971 FUR851971:FUY851971 GEN851971:GEU851971 GOJ851971:GOQ851971 GYF851971:GYM851971 HIB851971:HII851971 HRX851971:HSE851971 IBT851971:ICA851971 ILP851971:ILW851971 IVL851971:IVS851971 JFH851971:JFO851971 JPD851971:JPK851971 JYZ851971:JZG851971 KIV851971:KJC851971 KSR851971:KSY851971 LCN851971:LCU851971 LMJ851971:LMQ851971 LWF851971:LWM851971 MGB851971:MGI851971 MPX851971:MQE851971 MZT851971:NAA851971 NJP851971:NJW851971 NTL851971:NTS851971 ODH851971:ODO851971 OND851971:ONK851971 OWZ851971:OXG851971 PGV851971:PHC851971 PQR851971:PQY851971 QAN851971:QAU851971 QKJ851971:QKQ851971 QUF851971:QUM851971 REB851971:REI851971 RNX851971:ROE851971 RXT851971:RYA851971 SHP851971:SHW851971 SRL851971:SRS851971 TBH851971:TBO851971 TLD851971:TLK851971 TUZ851971:TVG851971 UEV851971:UFC851971 UOR851971:UOY851971 UYN851971:UYU851971 VIJ851971:VIQ851971 VSF851971:VSM851971 WCB851971:WCI851971 WLX851971:WME851971 WVT851971:WWA851971 L917507:S917507 JH917507:JO917507 TD917507:TK917507 ACZ917507:ADG917507 AMV917507:ANC917507 AWR917507:AWY917507 BGN917507:BGU917507 BQJ917507:BQQ917507 CAF917507:CAM917507 CKB917507:CKI917507 CTX917507:CUE917507 DDT917507:DEA917507 DNP917507:DNW917507 DXL917507:DXS917507 EHH917507:EHO917507 ERD917507:ERK917507 FAZ917507:FBG917507 FKV917507:FLC917507 FUR917507:FUY917507 GEN917507:GEU917507 GOJ917507:GOQ917507 GYF917507:GYM917507 HIB917507:HII917507 HRX917507:HSE917507 IBT917507:ICA917507 ILP917507:ILW917507 IVL917507:IVS917507 JFH917507:JFO917507 JPD917507:JPK917507 JYZ917507:JZG917507 KIV917507:KJC917507 KSR917507:KSY917507 LCN917507:LCU917507 LMJ917507:LMQ917507 LWF917507:LWM917507 MGB917507:MGI917507 MPX917507:MQE917507 MZT917507:NAA917507 NJP917507:NJW917507 NTL917507:NTS917507 ODH917507:ODO917507 OND917507:ONK917507 OWZ917507:OXG917507 PGV917507:PHC917507 PQR917507:PQY917507 QAN917507:QAU917507 QKJ917507:QKQ917507 QUF917507:QUM917507 REB917507:REI917507 RNX917507:ROE917507 RXT917507:RYA917507 SHP917507:SHW917507 SRL917507:SRS917507 TBH917507:TBO917507 TLD917507:TLK917507 TUZ917507:TVG917507 UEV917507:UFC917507 UOR917507:UOY917507 UYN917507:UYU917507 VIJ917507:VIQ917507 VSF917507:VSM917507 WCB917507:WCI917507 WLX917507:WME917507 WVT917507:WWA917507 L983043:S983043 JH983043:JO983043 TD983043:TK983043 ACZ983043:ADG983043 AMV983043:ANC983043 AWR983043:AWY983043 BGN983043:BGU983043 BQJ983043:BQQ983043 CAF983043:CAM983043 CKB983043:CKI983043 CTX983043:CUE983043 DDT983043:DEA983043 DNP983043:DNW983043 DXL983043:DXS983043 EHH983043:EHO983043 ERD983043:ERK983043 FAZ983043:FBG983043 FKV983043:FLC983043 FUR983043:FUY983043 GEN983043:GEU983043 GOJ983043:GOQ983043 GYF983043:GYM983043 HIB983043:HII983043 HRX983043:HSE983043 IBT983043:ICA983043 ILP983043:ILW983043 IVL983043:IVS983043 JFH983043:JFO983043 JPD983043:JPK983043 JYZ983043:JZG983043 KIV983043:KJC983043 KSR983043:KSY983043 LCN983043:LCU983043 LMJ983043:LMQ983043 LWF983043:LWM983043 MGB983043:MGI983043 MPX983043:MQE983043 MZT983043:NAA983043 NJP983043:NJW983043 NTL983043:NTS983043 ODH983043:ODO983043 OND983043:ONK983043 OWZ983043:OXG983043 PGV983043:PHC983043 PQR983043:PQY983043 QAN983043:QAU983043 QKJ983043:QKQ983043 QUF983043:QUM983043 REB983043:REI983043 RNX983043:ROE983043 RXT983043:RYA983043 SHP983043:SHW983043 SRL983043:SRS983043 TBH983043:TBO983043 TLD983043:TLK983043 TUZ983043:TVG983043 UEV983043:UFC983043 UOR983043:UOY983043 UYN983043:UYU983043 VIJ983043:VIQ983043 VSF983043:VSM983043 WCB983043:WCI983043 WLX983043:WME983043 WVT983043:WWA983043 B3:I3 IX3:JE3 ST3:TA3 ACP3:ACW3 AML3:AMS3 AWH3:AWO3 BGD3:BGK3 BPZ3:BQG3 BZV3:CAC3 CJR3:CJY3 CTN3:CTU3 DDJ3:DDQ3 DNF3:DNM3 DXB3:DXI3 EGX3:EHE3 EQT3:ERA3 FAP3:FAW3 FKL3:FKS3 FUH3:FUO3 GED3:GEK3 GNZ3:GOG3 GXV3:GYC3 HHR3:HHY3 HRN3:HRU3 IBJ3:IBQ3 ILF3:ILM3 IVB3:IVI3 JEX3:JFE3 JOT3:JPA3 JYP3:JYW3 KIL3:KIS3 KSH3:KSO3 LCD3:LCK3 LLZ3:LMG3 LVV3:LWC3 MFR3:MFY3 MPN3:MPU3 MZJ3:MZQ3 NJF3:NJM3 NTB3:NTI3 OCX3:ODE3 OMT3:ONA3 OWP3:OWW3 PGL3:PGS3 PQH3:PQO3 QAD3:QAK3 QJZ3:QKG3 QTV3:QUC3 RDR3:RDY3 RNN3:RNU3 RXJ3:RXQ3 SHF3:SHM3 SRB3:SRI3 TAX3:TBE3 TKT3:TLA3 TUP3:TUW3 UEL3:UES3 UOH3:UOO3 UYD3:UYK3 VHZ3:VIG3 VRV3:VSC3 WBR3:WBY3 WLN3:WLU3 WVJ3:WVQ3 B65539:I65539 IX65539:JE65539 ST65539:TA65539 ACP65539:ACW65539 AML65539:AMS65539 AWH65539:AWO65539 BGD65539:BGK65539 BPZ65539:BQG65539 BZV65539:CAC65539 CJR65539:CJY65539 CTN65539:CTU65539 DDJ65539:DDQ65539 DNF65539:DNM65539 DXB65539:DXI65539 EGX65539:EHE65539 EQT65539:ERA65539 FAP65539:FAW65539 FKL65539:FKS65539 FUH65539:FUO65539 GED65539:GEK65539 GNZ65539:GOG65539 GXV65539:GYC65539 HHR65539:HHY65539 HRN65539:HRU65539 IBJ65539:IBQ65539 ILF65539:ILM65539 IVB65539:IVI65539 JEX65539:JFE65539 JOT65539:JPA65539 JYP65539:JYW65539 KIL65539:KIS65539 KSH65539:KSO65539 LCD65539:LCK65539 LLZ65539:LMG65539 LVV65539:LWC65539 MFR65539:MFY65539 MPN65539:MPU65539 MZJ65539:MZQ65539 NJF65539:NJM65539 NTB65539:NTI65539 OCX65539:ODE65539 OMT65539:ONA65539 OWP65539:OWW65539 PGL65539:PGS65539 PQH65539:PQO65539 QAD65539:QAK65539 QJZ65539:QKG65539 QTV65539:QUC65539 RDR65539:RDY65539 RNN65539:RNU65539 RXJ65539:RXQ65539 SHF65539:SHM65539 SRB65539:SRI65539 TAX65539:TBE65539 TKT65539:TLA65539 TUP65539:TUW65539 UEL65539:UES65539 UOH65539:UOO65539 UYD65539:UYK65539 VHZ65539:VIG65539 VRV65539:VSC65539 WBR65539:WBY65539 WLN65539:WLU65539 WVJ65539:WVQ65539 B131075:I131075 IX131075:JE131075 ST131075:TA131075 ACP131075:ACW131075 AML131075:AMS131075 AWH131075:AWO131075 BGD131075:BGK131075 BPZ131075:BQG131075 BZV131075:CAC131075 CJR131075:CJY131075 CTN131075:CTU131075 DDJ131075:DDQ131075 DNF131075:DNM131075 DXB131075:DXI131075 EGX131075:EHE131075 EQT131075:ERA131075 FAP131075:FAW131075 FKL131075:FKS131075 FUH131075:FUO131075 GED131075:GEK131075 GNZ131075:GOG131075 GXV131075:GYC131075 HHR131075:HHY131075 HRN131075:HRU131075 IBJ131075:IBQ131075 ILF131075:ILM131075 IVB131075:IVI131075 JEX131075:JFE131075 JOT131075:JPA131075 JYP131075:JYW131075 KIL131075:KIS131075 KSH131075:KSO131075 LCD131075:LCK131075 LLZ131075:LMG131075 LVV131075:LWC131075 MFR131075:MFY131075 MPN131075:MPU131075 MZJ131075:MZQ131075 NJF131075:NJM131075 NTB131075:NTI131075 OCX131075:ODE131075 OMT131075:ONA131075 OWP131075:OWW131075 PGL131075:PGS131075 PQH131075:PQO131075 QAD131075:QAK131075 QJZ131075:QKG131075 QTV131075:QUC131075 RDR131075:RDY131075 RNN131075:RNU131075 RXJ131075:RXQ131075 SHF131075:SHM131075 SRB131075:SRI131075 TAX131075:TBE131075 TKT131075:TLA131075 TUP131075:TUW131075 UEL131075:UES131075 UOH131075:UOO131075 UYD131075:UYK131075 VHZ131075:VIG131075 VRV131075:VSC131075 WBR131075:WBY131075 WLN131075:WLU131075 WVJ131075:WVQ131075 B196611:I196611 IX196611:JE196611 ST196611:TA196611 ACP196611:ACW196611 AML196611:AMS196611 AWH196611:AWO196611 BGD196611:BGK196611 BPZ196611:BQG196611 BZV196611:CAC196611 CJR196611:CJY196611 CTN196611:CTU196611 DDJ196611:DDQ196611 DNF196611:DNM196611 DXB196611:DXI196611 EGX196611:EHE196611 EQT196611:ERA196611 FAP196611:FAW196611 FKL196611:FKS196611 FUH196611:FUO196611 GED196611:GEK196611 GNZ196611:GOG196611 GXV196611:GYC196611 HHR196611:HHY196611 HRN196611:HRU196611 IBJ196611:IBQ196611 ILF196611:ILM196611 IVB196611:IVI196611 JEX196611:JFE196611 JOT196611:JPA196611 JYP196611:JYW196611 KIL196611:KIS196611 KSH196611:KSO196611 LCD196611:LCK196611 LLZ196611:LMG196611 LVV196611:LWC196611 MFR196611:MFY196611 MPN196611:MPU196611 MZJ196611:MZQ196611 NJF196611:NJM196611 NTB196611:NTI196611 OCX196611:ODE196611 OMT196611:ONA196611 OWP196611:OWW196611 PGL196611:PGS196611 PQH196611:PQO196611 QAD196611:QAK196611 QJZ196611:QKG196611 QTV196611:QUC196611 RDR196611:RDY196611 RNN196611:RNU196611 RXJ196611:RXQ196611 SHF196611:SHM196611 SRB196611:SRI196611 TAX196611:TBE196611 TKT196611:TLA196611 TUP196611:TUW196611 UEL196611:UES196611 UOH196611:UOO196611 UYD196611:UYK196611 VHZ196611:VIG196611 VRV196611:VSC196611 WBR196611:WBY196611 WLN196611:WLU196611 WVJ196611:WVQ196611 B262147:I262147 IX262147:JE262147 ST262147:TA262147 ACP262147:ACW262147 AML262147:AMS262147 AWH262147:AWO262147 BGD262147:BGK262147 BPZ262147:BQG262147 BZV262147:CAC262147 CJR262147:CJY262147 CTN262147:CTU262147 DDJ262147:DDQ262147 DNF262147:DNM262147 DXB262147:DXI262147 EGX262147:EHE262147 EQT262147:ERA262147 FAP262147:FAW262147 FKL262147:FKS262147 FUH262147:FUO262147 GED262147:GEK262147 GNZ262147:GOG262147 GXV262147:GYC262147 HHR262147:HHY262147 HRN262147:HRU262147 IBJ262147:IBQ262147 ILF262147:ILM262147 IVB262147:IVI262147 JEX262147:JFE262147 JOT262147:JPA262147 JYP262147:JYW262147 KIL262147:KIS262147 KSH262147:KSO262147 LCD262147:LCK262147 LLZ262147:LMG262147 LVV262147:LWC262147 MFR262147:MFY262147 MPN262147:MPU262147 MZJ262147:MZQ262147 NJF262147:NJM262147 NTB262147:NTI262147 OCX262147:ODE262147 OMT262147:ONA262147 OWP262147:OWW262147 PGL262147:PGS262147 PQH262147:PQO262147 QAD262147:QAK262147 QJZ262147:QKG262147 QTV262147:QUC262147 RDR262147:RDY262147 RNN262147:RNU262147 RXJ262147:RXQ262147 SHF262147:SHM262147 SRB262147:SRI262147 TAX262147:TBE262147 TKT262147:TLA262147 TUP262147:TUW262147 UEL262147:UES262147 UOH262147:UOO262147 UYD262147:UYK262147 VHZ262147:VIG262147 VRV262147:VSC262147 WBR262147:WBY262147 WLN262147:WLU262147 WVJ262147:WVQ262147 B327683:I327683 IX327683:JE327683 ST327683:TA327683 ACP327683:ACW327683 AML327683:AMS327683 AWH327683:AWO327683 BGD327683:BGK327683 BPZ327683:BQG327683 BZV327683:CAC327683 CJR327683:CJY327683 CTN327683:CTU327683 DDJ327683:DDQ327683 DNF327683:DNM327683 DXB327683:DXI327683 EGX327683:EHE327683 EQT327683:ERA327683 FAP327683:FAW327683 FKL327683:FKS327683 FUH327683:FUO327683 GED327683:GEK327683 GNZ327683:GOG327683 GXV327683:GYC327683 HHR327683:HHY327683 HRN327683:HRU327683 IBJ327683:IBQ327683 ILF327683:ILM327683 IVB327683:IVI327683 JEX327683:JFE327683 JOT327683:JPA327683 JYP327683:JYW327683 KIL327683:KIS327683 KSH327683:KSO327683 LCD327683:LCK327683 LLZ327683:LMG327683 LVV327683:LWC327683 MFR327683:MFY327683 MPN327683:MPU327683 MZJ327683:MZQ327683 NJF327683:NJM327683 NTB327683:NTI327683 OCX327683:ODE327683 OMT327683:ONA327683 OWP327683:OWW327683 PGL327683:PGS327683 PQH327683:PQO327683 QAD327683:QAK327683 QJZ327683:QKG327683 QTV327683:QUC327683 RDR327683:RDY327683 RNN327683:RNU327683 RXJ327683:RXQ327683 SHF327683:SHM327683 SRB327683:SRI327683 TAX327683:TBE327683 TKT327683:TLA327683 TUP327683:TUW327683 UEL327683:UES327683 UOH327683:UOO327683 UYD327683:UYK327683 VHZ327683:VIG327683 VRV327683:VSC327683 WBR327683:WBY327683 WLN327683:WLU327683 WVJ327683:WVQ327683 B393219:I393219 IX393219:JE393219 ST393219:TA393219 ACP393219:ACW393219 AML393219:AMS393219 AWH393219:AWO393219 BGD393219:BGK393219 BPZ393219:BQG393219 BZV393219:CAC393219 CJR393219:CJY393219 CTN393219:CTU393219 DDJ393219:DDQ393219 DNF393219:DNM393219 DXB393219:DXI393219 EGX393219:EHE393219 EQT393219:ERA393219 FAP393219:FAW393219 FKL393219:FKS393219 FUH393219:FUO393219 GED393219:GEK393219 GNZ393219:GOG393219 GXV393219:GYC393219 HHR393219:HHY393219 HRN393219:HRU393219 IBJ393219:IBQ393219 ILF393219:ILM393219 IVB393219:IVI393219 JEX393219:JFE393219 JOT393219:JPA393219 JYP393219:JYW393219 KIL393219:KIS393219 KSH393219:KSO393219 LCD393219:LCK393219 LLZ393219:LMG393219 LVV393219:LWC393219 MFR393219:MFY393219 MPN393219:MPU393219 MZJ393219:MZQ393219 NJF393219:NJM393219 NTB393219:NTI393219 OCX393219:ODE393219 OMT393219:ONA393219 OWP393219:OWW393219 PGL393219:PGS393219 PQH393219:PQO393219 QAD393219:QAK393219 QJZ393219:QKG393219 QTV393219:QUC393219 RDR393219:RDY393219 RNN393219:RNU393219 RXJ393219:RXQ393219 SHF393219:SHM393219 SRB393219:SRI393219 TAX393219:TBE393219 TKT393219:TLA393219 TUP393219:TUW393219 UEL393219:UES393219 UOH393219:UOO393219 UYD393219:UYK393219 VHZ393219:VIG393219 VRV393219:VSC393219 WBR393219:WBY393219 WLN393219:WLU393219 WVJ393219:WVQ393219 B458755:I458755 IX458755:JE458755 ST458755:TA458755 ACP458755:ACW458755 AML458755:AMS458755 AWH458755:AWO458755 BGD458755:BGK458755 BPZ458755:BQG458755 BZV458755:CAC458755 CJR458755:CJY458755 CTN458755:CTU458755 DDJ458755:DDQ458755 DNF458755:DNM458755 DXB458755:DXI458755 EGX458755:EHE458755 EQT458755:ERA458755 FAP458755:FAW458755 FKL458755:FKS458755 FUH458755:FUO458755 GED458755:GEK458755 GNZ458755:GOG458755 GXV458755:GYC458755 HHR458755:HHY458755 HRN458755:HRU458755 IBJ458755:IBQ458755 ILF458755:ILM458755 IVB458755:IVI458755 JEX458755:JFE458755 JOT458755:JPA458755 JYP458755:JYW458755 KIL458755:KIS458755 KSH458755:KSO458755 LCD458755:LCK458755 LLZ458755:LMG458755 LVV458755:LWC458755 MFR458755:MFY458755 MPN458755:MPU458755 MZJ458755:MZQ458755 NJF458755:NJM458755 NTB458755:NTI458755 OCX458755:ODE458755 OMT458755:ONA458755 OWP458755:OWW458755 PGL458755:PGS458755 PQH458755:PQO458755 QAD458755:QAK458755 QJZ458755:QKG458755 QTV458755:QUC458755 RDR458755:RDY458755 RNN458755:RNU458755 RXJ458755:RXQ458755 SHF458755:SHM458755 SRB458755:SRI458755 TAX458755:TBE458755 TKT458755:TLA458755 TUP458755:TUW458755 UEL458755:UES458755 UOH458755:UOO458755 UYD458755:UYK458755 VHZ458755:VIG458755 VRV458755:VSC458755 WBR458755:WBY458755 WLN458755:WLU458755 WVJ458755:WVQ458755 B524291:I524291 IX524291:JE524291 ST524291:TA524291 ACP524291:ACW524291 AML524291:AMS524291 AWH524291:AWO524291 BGD524291:BGK524291 BPZ524291:BQG524291 BZV524291:CAC524291 CJR524291:CJY524291 CTN524291:CTU524291 DDJ524291:DDQ524291 DNF524291:DNM524291 DXB524291:DXI524291 EGX524291:EHE524291 EQT524291:ERA524291 FAP524291:FAW524291 FKL524291:FKS524291 FUH524291:FUO524291 GED524291:GEK524291 GNZ524291:GOG524291 GXV524291:GYC524291 HHR524291:HHY524291 HRN524291:HRU524291 IBJ524291:IBQ524291 ILF524291:ILM524291 IVB524291:IVI524291 JEX524291:JFE524291 JOT524291:JPA524291 JYP524291:JYW524291 KIL524291:KIS524291 KSH524291:KSO524291 LCD524291:LCK524291 LLZ524291:LMG524291 LVV524291:LWC524291 MFR524291:MFY524291 MPN524291:MPU524291 MZJ524291:MZQ524291 NJF524291:NJM524291 NTB524291:NTI524291 OCX524291:ODE524291 OMT524291:ONA524291 OWP524291:OWW524291 PGL524291:PGS524291 PQH524291:PQO524291 QAD524291:QAK524291 QJZ524291:QKG524291 QTV524291:QUC524291 RDR524291:RDY524291 RNN524291:RNU524291 RXJ524291:RXQ524291 SHF524291:SHM524291 SRB524291:SRI524291 TAX524291:TBE524291 TKT524291:TLA524291 TUP524291:TUW524291 UEL524291:UES524291 UOH524291:UOO524291 UYD524291:UYK524291 VHZ524291:VIG524291 VRV524291:VSC524291 WBR524291:WBY524291 WLN524291:WLU524291 WVJ524291:WVQ524291 B589827:I589827 IX589827:JE589827 ST589827:TA589827 ACP589827:ACW589827 AML589827:AMS589827 AWH589827:AWO589827 BGD589827:BGK589827 BPZ589827:BQG589827 BZV589827:CAC589827 CJR589827:CJY589827 CTN589827:CTU589827 DDJ589827:DDQ589827 DNF589827:DNM589827 DXB589827:DXI589827 EGX589827:EHE589827 EQT589827:ERA589827 FAP589827:FAW589827 FKL589827:FKS589827 FUH589827:FUO589827 GED589827:GEK589827 GNZ589827:GOG589827 GXV589827:GYC589827 HHR589827:HHY589827 HRN589827:HRU589827 IBJ589827:IBQ589827 ILF589827:ILM589827 IVB589827:IVI589827 JEX589827:JFE589827 JOT589827:JPA589827 JYP589827:JYW589827 KIL589827:KIS589827 KSH589827:KSO589827 LCD589827:LCK589827 LLZ589827:LMG589827 LVV589827:LWC589827 MFR589827:MFY589827 MPN589827:MPU589827 MZJ589827:MZQ589827 NJF589827:NJM589827 NTB589827:NTI589827 OCX589827:ODE589827 OMT589827:ONA589827 OWP589827:OWW589827 PGL589827:PGS589827 PQH589827:PQO589827 QAD589827:QAK589827 QJZ589827:QKG589827 QTV589827:QUC589827 RDR589827:RDY589827 RNN589827:RNU589827 RXJ589827:RXQ589827 SHF589827:SHM589827 SRB589827:SRI589827 TAX589827:TBE589827 TKT589827:TLA589827 TUP589827:TUW589827 UEL589827:UES589827 UOH589827:UOO589827 UYD589827:UYK589827 VHZ589827:VIG589827 VRV589827:VSC589827 WBR589827:WBY589827 WLN589827:WLU589827 WVJ589827:WVQ589827 B655363:I655363 IX655363:JE655363 ST655363:TA655363 ACP655363:ACW655363 AML655363:AMS655363 AWH655363:AWO655363 BGD655363:BGK655363 BPZ655363:BQG655363 BZV655363:CAC655363 CJR655363:CJY655363 CTN655363:CTU655363 DDJ655363:DDQ655363 DNF655363:DNM655363 DXB655363:DXI655363 EGX655363:EHE655363 EQT655363:ERA655363 FAP655363:FAW655363 FKL655363:FKS655363 FUH655363:FUO655363 GED655363:GEK655363 GNZ655363:GOG655363 GXV655363:GYC655363 HHR655363:HHY655363 HRN655363:HRU655363 IBJ655363:IBQ655363 ILF655363:ILM655363 IVB655363:IVI655363 JEX655363:JFE655363 JOT655363:JPA655363 JYP655363:JYW655363 KIL655363:KIS655363 KSH655363:KSO655363 LCD655363:LCK655363 LLZ655363:LMG655363 LVV655363:LWC655363 MFR655363:MFY655363 MPN655363:MPU655363 MZJ655363:MZQ655363 NJF655363:NJM655363 NTB655363:NTI655363 OCX655363:ODE655363 OMT655363:ONA655363 OWP655363:OWW655363 PGL655363:PGS655363 PQH655363:PQO655363 QAD655363:QAK655363 QJZ655363:QKG655363 QTV655363:QUC655363 RDR655363:RDY655363 RNN655363:RNU655363 RXJ655363:RXQ655363 SHF655363:SHM655363 SRB655363:SRI655363 TAX655363:TBE655363 TKT655363:TLA655363 TUP655363:TUW655363 UEL655363:UES655363 UOH655363:UOO655363 UYD655363:UYK655363 VHZ655363:VIG655363 VRV655363:VSC655363 WBR655363:WBY655363 WLN655363:WLU655363 WVJ655363:WVQ655363 B720899:I720899 IX720899:JE720899 ST720899:TA720899 ACP720899:ACW720899 AML720899:AMS720899 AWH720899:AWO720899 BGD720899:BGK720899 BPZ720899:BQG720899 BZV720899:CAC720899 CJR720899:CJY720899 CTN720899:CTU720899 DDJ720899:DDQ720899 DNF720899:DNM720899 DXB720899:DXI720899 EGX720899:EHE720899 EQT720899:ERA720899 FAP720899:FAW720899 FKL720899:FKS720899 FUH720899:FUO720899 GED720899:GEK720899 GNZ720899:GOG720899 GXV720899:GYC720899 HHR720899:HHY720899 HRN720899:HRU720899 IBJ720899:IBQ720899 ILF720899:ILM720899 IVB720899:IVI720899 JEX720899:JFE720899 JOT720899:JPA720899 JYP720899:JYW720899 KIL720899:KIS720899 KSH720899:KSO720899 LCD720899:LCK720899 LLZ720899:LMG720899 LVV720899:LWC720899 MFR720899:MFY720899 MPN720899:MPU720899 MZJ720899:MZQ720899 NJF720899:NJM720899 NTB720899:NTI720899 OCX720899:ODE720899 OMT720899:ONA720899 OWP720899:OWW720899 PGL720899:PGS720899 PQH720899:PQO720899 QAD720899:QAK720899 QJZ720899:QKG720899 QTV720899:QUC720899 RDR720899:RDY720899 RNN720899:RNU720899 RXJ720899:RXQ720899 SHF720899:SHM720899 SRB720899:SRI720899 TAX720899:TBE720899 TKT720899:TLA720899 TUP720899:TUW720899 UEL720899:UES720899 UOH720899:UOO720899 UYD720899:UYK720899 VHZ720899:VIG720899 VRV720899:VSC720899 WBR720899:WBY720899 WLN720899:WLU720899 WVJ720899:WVQ720899 B786435:I786435 IX786435:JE786435 ST786435:TA786435 ACP786435:ACW786435 AML786435:AMS786435 AWH786435:AWO786435 BGD786435:BGK786435 BPZ786435:BQG786435 BZV786435:CAC786435 CJR786435:CJY786435 CTN786435:CTU786435 DDJ786435:DDQ786435 DNF786435:DNM786435 DXB786435:DXI786435 EGX786435:EHE786435 EQT786435:ERA786435 FAP786435:FAW786435 FKL786435:FKS786435 FUH786435:FUO786435 GED786435:GEK786435 GNZ786435:GOG786435 GXV786435:GYC786435 HHR786435:HHY786435 HRN786435:HRU786435 IBJ786435:IBQ786435 ILF786435:ILM786435 IVB786435:IVI786435 JEX786435:JFE786435 JOT786435:JPA786435 JYP786435:JYW786435 KIL786435:KIS786435 KSH786435:KSO786435 LCD786435:LCK786435 LLZ786435:LMG786435 LVV786435:LWC786435 MFR786435:MFY786435 MPN786435:MPU786435 MZJ786435:MZQ786435 NJF786435:NJM786435 NTB786435:NTI786435 OCX786435:ODE786435 OMT786435:ONA786435 OWP786435:OWW786435 PGL786435:PGS786435 PQH786435:PQO786435 QAD786435:QAK786435 QJZ786435:QKG786435 QTV786435:QUC786435 RDR786435:RDY786435 RNN786435:RNU786435 RXJ786435:RXQ786435 SHF786435:SHM786435 SRB786435:SRI786435 TAX786435:TBE786435 TKT786435:TLA786435 TUP786435:TUW786435 UEL786435:UES786435 UOH786435:UOO786435 UYD786435:UYK786435 VHZ786435:VIG786435 VRV786435:VSC786435 WBR786435:WBY786435 WLN786435:WLU786435 WVJ786435:WVQ786435 B851971:I851971 IX851971:JE851971 ST851971:TA851971 ACP851971:ACW851971 AML851971:AMS851971 AWH851971:AWO851971 BGD851971:BGK851971 BPZ851971:BQG851971 BZV851971:CAC851971 CJR851971:CJY851971 CTN851971:CTU851971 DDJ851971:DDQ851971 DNF851971:DNM851971 DXB851971:DXI851971 EGX851971:EHE851971 EQT851971:ERA851971 FAP851971:FAW851971 FKL851971:FKS851971 FUH851971:FUO851971 GED851971:GEK851971 GNZ851971:GOG851971 GXV851971:GYC851971 HHR851971:HHY851971 HRN851971:HRU851971 IBJ851971:IBQ851971 ILF851971:ILM851971 IVB851971:IVI851971 JEX851971:JFE851971 JOT851971:JPA851971 JYP851971:JYW851971 KIL851971:KIS851971 KSH851971:KSO851971 LCD851971:LCK851971 LLZ851971:LMG851971 LVV851971:LWC851971 MFR851971:MFY851971 MPN851971:MPU851971 MZJ851971:MZQ851971 NJF851971:NJM851971 NTB851971:NTI851971 OCX851971:ODE851971 OMT851971:ONA851971 OWP851971:OWW851971 PGL851971:PGS851971 PQH851971:PQO851971 QAD851971:QAK851971 QJZ851971:QKG851971 QTV851971:QUC851971 RDR851971:RDY851971 RNN851971:RNU851971 RXJ851971:RXQ851971 SHF851971:SHM851971 SRB851971:SRI851971 TAX851971:TBE851971 TKT851971:TLA851971 TUP851971:TUW851971 UEL851971:UES851971 UOH851971:UOO851971 UYD851971:UYK851971 VHZ851971:VIG851971 VRV851971:VSC851971 WBR851971:WBY851971 WLN851971:WLU851971 WVJ851971:WVQ851971 B917507:I917507 IX917507:JE917507 ST917507:TA917507 ACP917507:ACW917507 AML917507:AMS917507 AWH917507:AWO917507 BGD917507:BGK917507 BPZ917507:BQG917507 BZV917507:CAC917507 CJR917507:CJY917507 CTN917507:CTU917507 DDJ917507:DDQ917507 DNF917507:DNM917507 DXB917507:DXI917507 EGX917507:EHE917507 EQT917507:ERA917507 FAP917507:FAW917507 FKL917507:FKS917507 FUH917507:FUO917507 GED917507:GEK917507 GNZ917507:GOG917507 GXV917507:GYC917507 HHR917507:HHY917507 HRN917507:HRU917507 IBJ917507:IBQ917507 ILF917507:ILM917507 IVB917507:IVI917507 JEX917507:JFE917507 JOT917507:JPA917507 JYP917507:JYW917507 KIL917507:KIS917507 KSH917507:KSO917507 LCD917507:LCK917507 LLZ917507:LMG917507 LVV917507:LWC917507 MFR917507:MFY917507 MPN917507:MPU917507 MZJ917507:MZQ917507 NJF917507:NJM917507 NTB917507:NTI917507 OCX917507:ODE917507 OMT917507:ONA917507 OWP917507:OWW917507 PGL917507:PGS917507 PQH917507:PQO917507 QAD917507:QAK917507 QJZ917507:QKG917507 QTV917507:QUC917507 RDR917507:RDY917507 RNN917507:RNU917507 RXJ917507:RXQ917507 SHF917507:SHM917507 SRB917507:SRI917507 TAX917507:TBE917507 TKT917507:TLA917507 TUP917507:TUW917507 UEL917507:UES917507 UOH917507:UOO917507 UYD917507:UYK917507 VHZ917507:VIG917507 VRV917507:VSC917507 WBR917507:WBY917507 WLN917507:WLU917507 WVJ917507:WVQ917507 B983043:I983043 IX983043:JE983043 ST983043:TA983043 ACP983043:ACW983043 AML983043:AMS983043 AWH983043:AWO983043 BGD983043:BGK983043 BPZ983043:BQG983043 BZV983043:CAC983043 CJR983043:CJY983043 CTN983043:CTU983043 DDJ983043:DDQ983043 DNF983043:DNM983043 DXB983043:DXI983043 EGX983043:EHE983043 EQT983043:ERA983043 FAP983043:FAW983043 FKL983043:FKS983043 FUH983043:FUO983043 GED983043:GEK983043 GNZ983043:GOG983043 GXV983043:GYC983043 HHR983043:HHY983043 HRN983043:HRU983043 IBJ983043:IBQ983043 ILF983043:ILM983043 IVB983043:IVI983043 JEX983043:JFE983043 JOT983043:JPA983043 JYP983043:JYW983043 KIL983043:KIS983043 KSH983043:KSO983043 LCD983043:LCK983043 LLZ983043:LMG983043 LVV983043:LWC983043 MFR983043:MFY983043 MPN983043:MPU983043 MZJ983043:MZQ983043 NJF983043:NJM983043 NTB983043:NTI983043 OCX983043:ODE983043 OMT983043:ONA983043 OWP983043:OWW983043 PGL983043:PGS983043 PQH983043:PQO983043 QAD983043:QAK983043 QJZ983043:QKG983043 QTV983043:QUC983043 RDR983043:RDY983043 RNN983043:RNU983043 RXJ983043:RXQ983043 SHF983043:SHM983043 SRB983043:SRI983043 TAX983043:TBE983043 TKT983043:TLA983043 TUP983043:TUW983043 UEL983043:UES983043 UOH983043:UOO983043 UYD983043:UYK983043 VHZ983043:VIG983043 VRV983043:VSC983043 WBR983043:WBY983043 WLN983043:WLU983043 WVJ983043:WVQ983043">
      <formula1>$B$268:$B$282</formula1>
    </dataValidation>
    <dataValidation type="whole" allowBlank="1" showInputMessage="1" showErrorMessage="1" sqref="K58 JG58 TC58 ACY58 AMU58 AWQ58 BGM58 BQI58 CAE58 CKA58 CTW58 DDS58 DNO58 DXK58 EHG58 ERC58 FAY58 FKU58 FUQ58 GEM58 GOI58 GYE58 HIA58 HRW58 IBS58 ILO58 IVK58 JFG58 JPC58 JYY58 KIU58 KSQ58 LCM58 LMI58 LWE58 MGA58 MPW58 MZS58 NJO58 NTK58 ODG58 ONC58 OWY58 PGU58 PQQ58 QAM58 QKI58 QUE58 REA58 RNW58 RXS58 SHO58 SRK58 TBG58 TLC58 TUY58 UEU58 UOQ58 UYM58 VII58 VSE58 WCA58 WLW58 WVS58 K65594 JG65594 TC65594 ACY65594 AMU65594 AWQ65594 BGM65594 BQI65594 CAE65594 CKA65594 CTW65594 DDS65594 DNO65594 DXK65594 EHG65594 ERC65594 FAY65594 FKU65594 FUQ65594 GEM65594 GOI65594 GYE65594 HIA65594 HRW65594 IBS65594 ILO65594 IVK65594 JFG65594 JPC65594 JYY65594 KIU65594 KSQ65594 LCM65594 LMI65594 LWE65594 MGA65594 MPW65594 MZS65594 NJO65594 NTK65594 ODG65594 ONC65594 OWY65594 PGU65594 PQQ65594 QAM65594 QKI65594 QUE65594 REA65594 RNW65594 RXS65594 SHO65594 SRK65594 TBG65594 TLC65594 TUY65594 UEU65594 UOQ65594 UYM65594 VII65594 VSE65594 WCA65594 WLW65594 WVS65594 K131130 JG131130 TC131130 ACY131130 AMU131130 AWQ131130 BGM131130 BQI131130 CAE131130 CKA131130 CTW131130 DDS131130 DNO131130 DXK131130 EHG131130 ERC131130 FAY131130 FKU131130 FUQ131130 GEM131130 GOI131130 GYE131130 HIA131130 HRW131130 IBS131130 ILO131130 IVK131130 JFG131130 JPC131130 JYY131130 KIU131130 KSQ131130 LCM131130 LMI131130 LWE131130 MGA131130 MPW131130 MZS131130 NJO131130 NTK131130 ODG131130 ONC131130 OWY131130 PGU131130 PQQ131130 QAM131130 QKI131130 QUE131130 REA131130 RNW131130 RXS131130 SHO131130 SRK131130 TBG131130 TLC131130 TUY131130 UEU131130 UOQ131130 UYM131130 VII131130 VSE131130 WCA131130 WLW131130 WVS131130 K196666 JG196666 TC196666 ACY196666 AMU196666 AWQ196666 BGM196666 BQI196666 CAE196666 CKA196666 CTW196666 DDS196666 DNO196666 DXK196666 EHG196666 ERC196666 FAY196666 FKU196666 FUQ196666 GEM196666 GOI196666 GYE196666 HIA196666 HRW196666 IBS196666 ILO196666 IVK196666 JFG196666 JPC196666 JYY196666 KIU196666 KSQ196666 LCM196666 LMI196666 LWE196666 MGA196666 MPW196666 MZS196666 NJO196666 NTK196666 ODG196666 ONC196666 OWY196666 PGU196666 PQQ196666 QAM196666 QKI196666 QUE196666 REA196666 RNW196666 RXS196666 SHO196666 SRK196666 TBG196666 TLC196666 TUY196666 UEU196666 UOQ196666 UYM196666 VII196666 VSE196666 WCA196666 WLW196666 WVS196666 K262202 JG262202 TC262202 ACY262202 AMU262202 AWQ262202 BGM262202 BQI262202 CAE262202 CKA262202 CTW262202 DDS262202 DNO262202 DXK262202 EHG262202 ERC262202 FAY262202 FKU262202 FUQ262202 GEM262202 GOI262202 GYE262202 HIA262202 HRW262202 IBS262202 ILO262202 IVK262202 JFG262202 JPC262202 JYY262202 KIU262202 KSQ262202 LCM262202 LMI262202 LWE262202 MGA262202 MPW262202 MZS262202 NJO262202 NTK262202 ODG262202 ONC262202 OWY262202 PGU262202 PQQ262202 QAM262202 QKI262202 QUE262202 REA262202 RNW262202 RXS262202 SHO262202 SRK262202 TBG262202 TLC262202 TUY262202 UEU262202 UOQ262202 UYM262202 VII262202 VSE262202 WCA262202 WLW262202 WVS262202 K327738 JG327738 TC327738 ACY327738 AMU327738 AWQ327738 BGM327738 BQI327738 CAE327738 CKA327738 CTW327738 DDS327738 DNO327738 DXK327738 EHG327738 ERC327738 FAY327738 FKU327738 FUQ327738 GEM327738 GOI327738 GYE327738 HIA327738 HRW327738 IBS327738 ILO327738 IVK327738 JFG327738 JPC327738 JYY327738 KIU327738 KSQ327738 LCM327738 LMI327738 LWE327738 MGA327738 MPW327738 MZS327738 NJO327738 NTK327738 ODG327738 ONC327738 OWY327738 PGU327738 PQQ327738 QAM327738 QKI327738 QUE327738 REA327738 RNW327738 RXS327738 SHO327738 SRK327738 TBG327738 TLC327738 TUY327738 UEU327738 UOQ327738 UYM327738 VII327738 VSE327738 WCA327738 WLW327738 WVS327738 K393274 JG393274 TC393274 ACY393274 AMU393274 AWQ393274 BGM393274 BQI393274 CAE393274 CKA393274 CTW393274 DDS393274 DNO393274 DXK393274 EHG393274 ERC393274 FAY393274 FKU393274 FUQ393274 GEM393274 GOI393274 GYE393274 HIA393274 HRW393274 IBS393274 ILO393274 IVK393274 JFG393274 JPC393274 JYY393274 KIU393274 KSQ393274 LCM393274 LMI393274 LWE393274 MGA393274 MPW393274 MZS393274 NJO393274 NTK393274 ODG393274 ONC393274 OWY393274 PGU393274 PQQ393274 QAM393274 QKI393274 QUE393274 REA393274 RNW393274 RXS393274 SHO393274 SRK393274 TBG393274 TLC393274 TUY393274 UEU393274 UOQ393274 UYM393274 VII393274 VSE393274 WCA393274 WLW393274 WVS393274 K458810 JG458810 TC458810 ACY458810 AMU458810 AWQ458810 BGM458810 BQI458810 CAE458810 CKA458810 CTW458810 DDS458810 DNO458810 DXK458810 EHG458810 ERC458810 FAY458810 FKU458810 FUQ458810 GEM458810 GOI458810 GYE458810 HIA458810 HRW458810 IBS458810 ILO458810 IVK458810 JFG458810 JPC458810 JYY458810 KIU458810 KSQ458810 LCM458810 LMI458810 LWE458810 MGA458810 MPW458810 MZS458810 NJO458810 NTK458810 ODG458810 ONC458810 OWY458810 PGU458810 PQQ458810 QAM458810 QKI458810 QUE458810 REA458810 RNW458810 RXS458810 SHO458810 SRK458810 TBG458810 TLC458810 TUY458810 UEU458810 UOQ458810 UYM458810 VII458810 VSE458810 WCA458810 WLW458810 WVS458810 K524346 JG524346 TC524346 ACY524346 AMU524346 AWQ524346 BGM524346 BQI524346 CAE524346 CKA524346 CTW524346 DDS524346 DNO524346 DXK524346 EHG524346 ERC524346 FAY524346 FKU524346 FUQ524346 GEM524346 GOI524346 GYE524346 HIA524346 HRW524346 IBS524346 ILO524346 IVK524346 JFG524346 JPC524346 JYY524346 KIU524346 KSQ524346 LCM524346 LMI524346 LWE524346 MGA524346 MPW524346 MZS524346 NJO524346 NTK524346 ODG524346 ONC524346 OWY524346 PGU524346 PQQ524346 QAM524346 QKI524346 QUE524346 REA524346 RNW524346 RXS524346 SHO524346 SRK524346 TBG524346 TLC524346 TUY524346 UEU524346 UOQ524346 UYM524346 VII524346 VSE524346 WCA524346 WLW524346 WVS524346 K589882 JG589882 TC589882 ACY589882 AMU589882 AWQ589882 BGM589882 BQI589882 CAE589882 CKA589882 CTW589882 DDS589882 DNO589882 DXK589882 EHG589882 ERC589882 FAY589882 FKU589882 FUQ589882 GEM589882 GOI589882 GYE589882 HIA589882 HRW589882 IBS589882 ILO589882 IVK589882 JFG589882 JPC589882 JYY589882 KIU589882 KSQ589882 LCM589882 LMI589882 LWE589882 MGA589882 MPW589882 MZS589882 NJO589882 NTK589882 ODG589882 ONC589882 OWY589882 PGU589882 PQQ589882 QAM589882 QKI589882 QUE589882 REA589882 RNW589882 RXS589882 SHO589882 SRK589882 TBG589882 TLC589882 TUY589882 UEU589882 UOQ589882 UYM589882 VII589882 VSE589882 WCA589882 WLW589882 WVS589882 K655418 JG655418 TC655418 ACY655418 AMU655418 AWQ655418 BGM655418 BQI655418 CAE655418 CKA655418 CTW655418 DDS655418 DNO655418 DXK655418 EHG655418 ERC655418 FAY655418 FKU655418 FUQ655418 GEM655418 GOI655418 GYE655418 HIA655418 HRW655418 IBS655418 ILO655418 IVK655418 JFG655418 JPC655418 JYY655418 KIU655418 KSQ655418 LCM655418 LMI655418 LWE655418 MGA655418 MPW655418 MZS655418 NJO655418 NTK655418 ODG655418 ONC655418 OWY655418 PGU655418 PQQ655418 QAM655418 QKI655418 QUE655418 REA655418 RNW655418 RXS655418 SHO655418 SRK655418 TBG655418 TLC655418 TUY655418 UEU655418 UOQ655418 UYM655418 VII655418 VSE655418 WCA655418 WLW655418 WVS655418 K720954 JG720954 TC720954 ACY720954 AMU720954 AWQ720954 BGM720954 BQI720954 CAE720954 CKA720954 CTW720954 DDS720954 DNO720954 DXK720954 EHG720954 ERC720954 FAY720954 FKU720954 FUQ720954 GEM720954 GOI720954 GYE720954 HIA720954 HRW720954 IBS720954 ILO720954 IVK720954 JFG720954 JPC720954 JYY720954 KIU720954 KSQ720954 LCM720954 LMI720954 LWE720954 MGA720954 MPW720954 MZS720954 NJO720954 NTK720954 ODG720954 ONC720954 OWY720954 PGU720954 PQQ720954 QAM720954 QKI720954 QUE720954 REA720954 RNW720954 RXS720954 SHO720954 SRK720954 TBG720954 TLC720954 TUY720954 UEU720954 UOQ720954 UYM720954 VII720954 VSE720954 WCA720954 WLW720954 WVS720954 K786490 JG786490 TC786490 ACY786490 AMU786490 AWQ786490 BGM786490 BQI786490 CAE786490 CKA786490 CTW786490 DDS786490 DNO786490 DXK786490 EHG786490 ERC786490 FAY786490 FKU786490 FUQ786490 GEM786490 GOI786490 GYE786490 HIA786490 HRW786490 IBS786490 ILO786490 IVK786490 JFG786490 JPC786490 JYY786490 KIU786490 KSQ786490 LCM786490 LMI786490 LWE786490 MGA786490 MPW786490 MZS786490 NJO786490 NTK786490 ODG786490 ONC786490 OWY786490 PGU786490 PQQ786490 QAM786490 QKI786490 QUE786490 REA786490 RNW786490 RXS786490 SHO786490 SRK786490 TBG786490 TLC786490 TUY786490 UEU786490 UOQ786490 UYM786490 VII786490 VSE786490 WCA786490 WLW786490 WVS786490 K852026 JG852026 TC852026 ACY852026 AMU852026 AWQ852026 BGM852026 BQI852026 CAE852026 CKA852026 CTW852026 DDS852026 DNO852026 DXK852026 EHG852026 ERC852026 FAY852026 FKU852026 FUQ852026 GEM852026 GOI852026 GYE852026 HIA852026 HRW852026 IBS852026 ILO852026 IVK852026 JFG852026 JPC852026 JYY852026 KIU852026 KSQ852026 LCM852026 LMI852026 LWE852026 MGA852026 MPW852026 MZS852026 NJO852026 NTK852026 ODG852026 ONC852026 OWY852026 PGU852026 PQQ852026 QAM852026 QKI852026 QUE852026 REA852026 RNW852026 RXS852026 SHO852026 SRK852026 TBG852026 TLC852026 TUY852026 UEU852026 UOQ852026 UYM852026 VII852026 VSE852026 WCA852026 WLW852026 WVS852026 K917562 JG917562 TC917562 ACY917562 AMU917562 AWQ917562 BGM917562 BQI917562 CAE917562 CKA917562 CTW917562 DDS917562 DNO917562 DXK917562 EHG917562 ERC917562 FAY917562 FKU917562 FUQ917562 GEM917562 GOI917562 GYE917562 HIA917562 HRW917562 IBS917562 ILO917562 IVK917562 JFG917562 JPC917562 JYY917562 KIU917562 KSQ917562 LCM917562 LMI917562 LWE917562 MGA917562 MPW917562 MZS917562 NJO917562 NTK917562 ODG917562 ONC917562 OWY917562 PGU917562 PQQ917562 QAM917562 QKI917562 QUE917562 REA917562 RNW917562 RXS917562 SHO917562 SRK917562 TBG917562 TLC917562 TUY917562 UEU917562 UOQ917562 UYM917562 VII917562 VSE917562 WCA917562 WLW917562 WVS917562 K983098 JG983098 TC983098 ACY983098 AMU983098 AWQ983098 BGM983098 BQI983098 CAE983098 CKA983098 CTW983098 DDS983098 DNO983098 DXK983098 EHG983098 ERC983098 FAY983098 FKU983098 FUQ983098 GEM983098 GOI983098 GYE983098 HIA983098 HRW983098 IBS983098 ILO983098 IVK983098 JFG983098 JPC983098 JYY983098 KIU983098 KSQ983098 LCM983098 LMI983098 LWE983098 MGA983098 MPW983098 MZS983098 NJO983098 NTK983098 ODG983098 ONC983098 OWY983098 PGU983098 PQQ983098 QAM983098 QKI983098 QUE983098 REA983098 RNW983098 RXS983098 SHO983098 SRK983098 TBG983098 TLC983098 TUY983098 UEU983098 UOQ983098 UYM983098 VII983098 VSE983098 WCA983098 WLW983098 WVS983098">
      <formula1>1</formula1>
      <formula2>200</formula2>
    </dataValidation>
    <dataValidation type="whole" allowBlank="1" showInputMessage="1" showErrorMessage="1" errorTitle="Zadej číslo !" error="Pozor, musíš zadat celé číslo." sqref="N57:N58 JJ57:JJ58 TF57:TF58 ADB57:ADB58 AMX57:AMX58 AWT57:AWT58 BGP57:BGP58 BQL57:BQL58 CAH57:CAH58 CKD57:CKD58 CTZ57:CTZ58 DDV57:DDV58 DNR57:DNR58 DXN57:DXN58 EHJ57:EHJ58 ERF57:ERF58 FBB57:FBB58 FKX57:FKX58 FUT57:FUT58 GEP57:GEP58 GOL57:GOL58 GYH57:GYH58 HID57:HID58 HRZ57:HRZ58 IBV57:IBV58 ILR57:ILR58 IVN57:IVN58 JFJ57:JFJ58 JPF57:JPF58 JZB57:JZB58 KIX57:KIX58 KST57:KST58 LCP57:LCP58 LML57:LML58 LWH57:LWH58 MGD57:MGD58 MPZ57:MPZ58 MZV57:MZV58 NJR57:NJR58 NTN57:NTN58 ODJ57:ODJ58 ONF57:ONF58 OXB57:OXB58 PGX57:PGX58 PQT57:PQT58 QAP57:QAP58 QKL57:QKL58 QUH57:QUH58 RED57:RED58 RNZ57:RNZ58 RXV57:RXV58 SHR57:SHR58 SRN57:SRN58 TBJ57:TBJ58 TLF57:TLF58 TVB57:TVB58 UEX57:UEX58 UOT57:UOT58 UYP57:UYP58 VIL57:VIL58 VSH57:VSH58 WCD57:WCD58 WLZ57:WLZ58 WVV57:WVV58 N65593:N65594 JJ65593:JJ65594 TF65593:TF65594 ADB65593:ADB65594 AMX65593:AMX65594 AWT65593:AWT65594 BGP65593:BGP65594 BQL65593:BQL65594 CAH65593:CAH65594 CKD65593:CKD65594 CTZ65593:CTZ65594 DDV65593:DDV65594 DNR65593:DNR65594 DXN65593:DXN65594 EHJ65593:EHJ65594 ERF65593:ERF65594 FBB65593:FBB65594 FKX65593:FKX65594 FUT65593:FUT65594 GEP65593:GEP65594 GOL65593:GOL65594 GYH65593:GYH65594 HID65593:HID65594 HRZ65593:HRZ65594 IBV65593:IBV65594 ILR65593:ILR65594 IVN65593:IVN65594 JFJ65593:JFJ65594 JPF65593:JPF65594 JZB65593:JZB65594 KIX65593:KIX65594 KST65593:KST65594 LCP65593:LCP65594 LML65593:LML65594 LWH65593:LWH65594 MGD65593:MGD65594 MPZ65593:MPZ65594 MZV65593:MZV65594 NJR65593:NJR65594 NTN65593:NTN65594 ODJ65593:ODJ65594 ONF65593:ONF65594 OXB65593:OXB65594 PGX65593:PGX65594 PQT65593:PQT65594 QAP65593:QAP65594 QKL65593:QKL65594 QUH65593:QUH65594 RED65593:RED65594 RNZ65593:RNZ65594 RXV65593:RXV65594 SHR65593:SHR65594 SRN65593:SRN65594 TBJ65593:TBJ65594 TLF65593:TLF65594 TVB65593:TVB65594 UEX65593:UEX65594 UOT65593:UOT65594 UYP65593:UYP65594 VIL65593:VIL65594 VSH65593:VSH65594 WCD65593:WCD65594 WLZ65593:WLZ65594 WVV65593:WVV65594 N131129:N131130 JJ131129:JJ131130 TF131129:TF131130 ADB131129:ADB131130 AMX131129:AMX131130 AWT131129:AWT131130 BGP131129:BGP131130 BQL131129:BQL131130 CAH131129:CAH131130 CKD131129:CKD131130 CTZ131129:CTZ131130 DDV131129:DDV131130 DNR131129:DNR131130 DXN131129:DXN131130 EHJ131129:EHJ131130 ERF131129:ERF131130 FBB131129:FBB131130 FKX131129:FKX131130 FUT131129:FUT131130 GEP131129:GEP131130 GOL131129:GOL131130 GYH131129:GYH131130 HID131129:HID131130 HRZ131129:HRZ131130 IBV131129:IBV131130 ILR131129:ILR131130 IVN131129:IVN131130 JFJ131129:JFJ131130 JPF131129:JPF131130 JZB131129:JZB131130 KIX131129:KIX131130 KST131129:KST131130 LCP131129:LCP131130 LML131129:LML131130 LWH131129:LWH131130 MGD131129:MGD131130 MPZ131129:MPZ131130 MZV131129:MZV131130 NJR131129:NJR131130 NTN131129:NTN131130 ODJ131129:ODJ131130 ONF131129:ONF131130 OXB131129:OXB131130 PGX131129:PGX131130 PQT131129:PQT131130 QAP131129:QAP131130 QKL131129:QKL131130 QUH131129:QUH131130 RED131129:RED131130 RNZ131129:RNZ131130 RXV131129:RXV131130 SHR131129:SHR131130 SRN131129:SRN131130 TBJ131129:TBJ131130 TLF131129:TLF131130 TVB131129:TVB131130 UEX131129:UEX131130 UOT131129:UOT131130 UYP131129:UYP131130 VIL131129:VIL131130 VSH131129:VSH131130 WCD131129:WCD131130 WLZ131129:WLZ131130 WVV131129:WVV131130 N196665:N196666 JJ196665:JJ196666 TF196665:TF196666 ADB196665:ADB196666 AMX196665:AMX196666 AWT196665:AWT196666 BGP196665:BGP196666 BQL196665:BQL196666 CAH196665:CAH196666 CKD196665:CKD196666 CTZ196665:CTZ196666 DDV196665:DDV196666 DNR196665:DNR196666 DXN196665:DXN196666 EHJ196665:EHJ196666 ERF196665:ERF196666 FBB196665:FBB196666 FKX196665:FKX196666 FUT196665:FUT196666 GEP196665:GEP196666 GOL196665:GOL196666 GYH196665:GYH196666 HID196665:HID196666 HRZ196665:HRZ196666 IBV196665:IBV196666 ILR196665:ILR196666 IVN196665:IVN196666 JFJ196665:JFJ196666 JPF196665:JPF196666 JZB196665:JZB196666 KIX196665:KIX196666 KST196665:KST196666 LCP196665:LCP196666 LML196665:LML196666 LWH196665:LWH196666 MGD196665:MGD196666 MPZ196665:MPZ196666 MZV196665:MZV196666 NJR196665:NJR196666 NTN196665:NTN196666 ODJ196665:ODJ196666 ONF196665:ONF196666 OXB196665:OXB196666 PGX196665:PGX196666 PQT196665:PQT196666 QAP196665:QAP196666 QKL196665:QKL196666 QUH196665:QUH196666 RED196665:RED196666 RNZ196665:RNZ196666 RXV196665:RXV196666 SHR196665:SHR196666 SRN196665:SRN196666 TBJ196665:TBJ196666 TLF196665:TLF196666 TVB196665:TVB196666 UEX196665:UEX196666 UOT196665:UOT196666 UYP196665:UYP196666 VIL196665:VIL196666 VSH196665:VSH196666 WCD196665:WCD196666 WLZ196665:WLZ196666 WVV196665:WVV196666 N262201:N262202 JJ262201:JJ262202 TF262201:TF262202 ADB262201:ADB262202 AMX262201:AMX262202 AWT262201:AWT262202 BGP262201:BGP262202 BQL262201:BQL262202 CAH262201:CAH262202 CKD262201:CKD262202 CTZ262201:CTZ262202 DDV262201:DDV262202 DNR262201:DNR262202 DXN262201:DXN262202 EHJ262201:EHJ262202 ERF262201:ERF262202 FBB262201:FBB262202 FKX262201:FKX262202 FUT262201:FUT262202 GEP262201:GEP262202 GOL262201:GOL262202 GYH262201:GYH262202 HID262201:HID262202 HRZ262201:HRZ262202 IBV262201:IBV262202 ILR262201:ILR262202 IVN262201:IVN262202 JFJ262201:JFJ262202 JPF262201:JPF262202 JZB262201:JZB262202 KIX262201:KIX262202 KST262201:KST262202 LCP262201:LCP262202 LML262201:LML262202 LWH262201:LWH262202 MGD262201:MGD262202 MPZ262201:MPZ262202 MZV262201:MZV262202 NJR262201:NJR262202 NTN262201:NTN262202 ODJ262201:ODJ262202 ONF262201:ONF262202 OXB262201:OXB262202 PGX262201:PGX262202 PQT262201:PQT262202 QAP262201:QAP262202 QKL262201:QKL262202 QUH262201:QUH262202 RED262201:RED262202 RNZ262201:RNZ262202 RXV262201:RXV262202 SHR262201:SHR262202 SRN262201:SRN262202 TBJ262201:TBJ262202 TLF262201:TLF262202 TVB262201:TVB262202 UEX262201:UEX262202 UOT262201:UOT262202 UYP262201:UYP262202 VIL262201:VIL262202 VSH262201:VSH262202 WCD262201:WCD262202 WLZ262201:WLZ262202 WVV262201:WVV262202 N327737:N327738 JJ327737:JJ327738 TF327737:TF327738 ADB327737:ADB327738 AMX327737:AMX327738 AWT327737:AWT327738 BGP327737:BGP327738 BQL327737:BQL327738 CAH327737:CAH327738 CKD327737:CKD327738 CTZ327737:CTZ327738 DDV327737:DDV327738 DNR327737:DNR327738 DXN327737:DXN327738 EHJ327737:EHJ327738 ERF327737:ERF327738 FBB327737:FBB327738 FKX327737:FKX327738 FUT327737:FUT327738 GEP327737:GEP327738 GOL327737:GOL327738 GYH327737:GYH327738 HID327737:HID327738 HRZ327737:HRZ327738 IBV327737:IBV327738 ILR327737:ILR327738 IVN327737:IVN327738 JFJ327737:JFJ327738 JPF327737:JPF327738 JZB327737:JZB327738 KIX327737:KIX327738 KST327737:KST327738 LCP327737:LCP327738 LML327737:LML327738 LWH327737:LWH327738 MGD327737:MGD327738 MPZ327737:MPZ327738 MZV327737:MZV327738 NJR327737:NJR327738 NTN327737:NTN327738 ODJ327737:ODJ327738 ONF327737:ONF327738 OXB327737:OXB327738 PGX327737:PGX327738 PQT327737:PQT327738 QAP327737:QAP327738 QKL327737:QKL327738 QUH327737:QUH327738 RED327737:RED327738 RNZ327737:RNZ327738 RXV327737:RXV327738 SHR327737:SHR327738 SRN327737:SRN327738 TBJ327737:TBJ327738 TLF327737:TLF327738 TVB327737:TVB327738 UEX327737:UEX327738 UOT327737:UOT327738 UYP327737:UYP327738 VIL327737:VIL327738 VSH327737:VSH327738 WCD327737:WCD327738 WLZ327737:WLZ327738 WVV327737:WVV327738 N393273:N393274 JJ393273:JJ393274 TF393273:TF393274 ADB393273:ADB393274 AMX393273:AMX393274 AWT393273:AWT393274 BGP393273:BGP393274 BQL393273:BQL393274 CAH393273:CAH393274 CKD393273:CKD393274 CTZ393273:CTZ393274 DDV393273:DDV393274 DNR393273:DNR393274 DXN393273:DXN393274 EHJ393273:EHJ393274 ERF393273:ERF393274 FBB393273:FBB393274 FKX393273:FKX393274 FUT393273:FUT393274 GEP393273:GEP393274 GOL393273:GOL393274 GYH393273:GYH393274 HID393273:HID393274 HRZ393273:HRZ393274 IBV393273:IBV393274 ILR393273:ILR393274 IVN393273:IVN393274 JFJ393273:JFJ393274 JPF393273:JPF393274 JZB393273:JZB393274 KIX393273:KIX393274 KST393273:KST393274 LCP393273:LCP393274 LML393273:LML393274 LWH393273:LWH393274 MGD393273:MGD393274 MPZ393273:MPZ393274 MZV393273:MZV393274 NJR393273:NJR393274 NTN393273:NTN393274 ODJ393273:ODJ393274 ONF393273:ONF393274 OXB393273:OXB393274 PGX393273:PGX393274 PQT393273:PQT393274 QAP393273:QAP393274 QKL393273:QKL393274 QUH393273:QUH393274 RED393273:RED393274 RNZ393273:RNZ393274 RXV393273:RXV393274 SHR393273:SHR393274 SRN393273:SRN393274 TBJ393273:TBJ393274 TLF393273:TLF393274 TVB393273:TVB393274 UEX393273:UEX393274 UOT393273:UOT393274 UYP393273:UYP393274 VIL393273:VIL393274 VSH393273:VSH393274 WCD393273:WCD393274 WLZ393273:WLZ393274 WVV393273:WVV393274 N458809:N458810 JJ458809:JJ458810 TF458809:TF458810 ADB458809:ADB458810 AMX458809:AMX458810 AWT458809:AWT458810 BGP458809:BGP458810 BQL458809:BQL458810 CAH458809:CAH458810 CKD458809:CKD458810 CTZ458809:CTZ458810 DDV458809:DDV458810 DNR458809:DNR458810 DXN458809:DXN458810 EHJ458809:EHJ458810 ERF458809:ERF458810 FBB458809:FBB458810 FKX458809:FKX458810 FUT458809:FUT458810 GEP458809:GEP458810 GOL458809:GOL458810 GYH458809:GYH458810 HID458809:HID458810 HRZ458809:HRZ458810 IBV458809:IBV458810 ILR458809:ILR458810 IVN458809:IVN458810 JFJ458809:JFJ458810 JPF458809:JPF458810 JZB458809:JZB458810 KIX458809:KIX458810 KST458809:KST458810 LCP458809:LCP458810 LML458809:LML458810 LWH458809:LWH458810 MGD458809:MGD458810 MPZ458809:MPZ458810 MZV458809:MZV458810 NJR458809:NJR458810 NTN458809:NTN458810 ODJ458809:ODJ458810 ONF458809:ONF458810 OXB458809:OXB458810 PGX458809:PGX458810 PQT458809:PQT458810 QAP458809:QAP458810 QKL458809:QKL458810 QUH458809:QUH458810 RED458809:RED458810 RNZ458809:RNZ458810 RXV458809:RXV458810 SHR458809:SHR458810 SRN458809:SRN458810 TBJ458809:TBJ458810 TLF458809:TLF458810 TVB458809:TVB458810 UEX458809:UEX458810 UOT458809:UOT458810 UYP458809:UYP458810 VIL458809:VIL458810 VSH458809:VSH458810 WCD458809:WCD458810 WLZ458809:WLZ458810 WVV458809:WVV458810 N524345:N524346 JJ524345:JJ524346 TF524345:TF524346 ADB524345:ADB524346 AMX524345:AMX524346 AWT524345:AWT524346 BGP524345:BGP524346 BQL524345:BQL524346 CAH524345:CAH524346 CKD524345:CKD524346 CTZ524345:CTZ524346 DDV524345:DDV524346 DNR524345:DNR524346 DXN524345:DXN524346 EHJ524345:EHJ524346 ERF524345:ERF524346 FBB524345:FBB524346 FKX524345:FKX524346 FUT524345:FUT524346 GEP524345:GEP524346 GOL524345:GOL524346 GYH524345:GYH524346 HID524345:HID524346 HRZ524345:HRZ524346 IBV524345:IBV524346 ILR524345:ILR524346 IVN524345:IVN524346 JFJ524345:JFJ524346 JPF524345:JPF524346 JZB524345:JZB524346 KIX524345:KIX524346 KST524345:KST524346 LCP524345:LCP524346 LML524345:LML524346 LWH524345:LWH524346 MGD524345:MGD524346 MPZ524345:MPZ524346 MZV524345:MZV524346 NJR524345:NJR524346 NTN524345:NTN524346 ODJ524345:ODJ524346 ONF524345:ONF524346 OXB524345:OXB524346 PGX524345:PGX524346 PQT524345:PQT524346 QAP524345:QAP524346 QKL524345:QKL524346 QUH524345:QUH524346 RED524345:RED524346 RNZ524345:RNZ524346 RXV524345:RXV524346 SHR524345:SHR524346 SRN524345:SRN524346 TBJ524345:TBJ524346 TLF524345:TLF524346 TVB524345:TVB524346 UEX524345:UEX524346 UOT524345:UOT524346 UYP524345:UYP524346 VIL524345:VIL524346 VSH524345:VSH524346 WCD524345:WCD524346 WLZ524345:WLZ524346 WVV524345:WVV524346 N589881:N589882 JJ589881:JJ589882 TF589881:TF589882 ADB589881:ADB589882 AMX589881:AMX589882 AWT589881:AWT589882 BGP589881:BGP589882 BQL589881:BQL589882 CAH589881:CAH589882 CKD589881:CKD589882 CTZ589881:CTZ589882 DDV589881:DDV589882 DNR589881:DNR589882 DXN589881:DXN589882 EHJ589881:EHJ589882 ERF589881:ERF589882 FBB589881:FBB589882 FKX589881:FKX589882 FUT589881:FUT589882 GEP589881:GEP589882 GOL589881:GOL589882 GYH589881:GYH589882 HID589881:HID589882 HRZ589881:HRZ589882 IBV589881:IBV589882 ILR589881:ILR589882 IVN589881:IVN589882 JFJ589881:JFJ589882 JPF589881:JPF589882 JZB589881:JZB589882 KIX589881:KIX589882 KST589881:KST589882 LCP589881:LCP589882 LML589881:LML589882 LWH589881:LWH589882 MGD589881:MGD589882 MPZ589881:MPZ589882 MZV589881:MZV589882 NJR589881:NJR589882 NTN589881:NTN589882 ODJ589881:ODJ589882 ONF589881:ONF589882 OXB589881:OXB589882 PGX589881:PGX589882 PQT589881:PQT589882 QAP589881:QAP589882 QKL589881:QKL589882 QUH589881:QUH589882 RED589881:RED589882 RNZ589881:RNZ589882 RXV589881:RXV589882 SHR589881:SHR589882 SRN589881:SRN589882 TBJ589881:TBJ589882 TLF589881:TLF589882 TVB589881:TVB589882 UEX589881:UEX589882 UOT589881:UOT589882 UYP589881:UYP589882 VIL589881:VIL589882 VSH589881:VSH589882 WCD589881:WCD589882 WLZ589881:WLZ589882 WVV589881:WVV589882 N655417:N655418 JJ655417:JJ655418 TF655417:TF655418 ADB655417:ADB655418 AMX655417:AMX655418 AWT655417:AWT655418 BGP655417:BGP655418 BQL655417:BQL655418 CAH655417:CAH655418 CKD655417:CKD655418 CTZ655417:CTZ655418 DDV655417:DDV655418 DNR655417:DNR655418 DXN655417:DXN655418 EHJ655417:EHJ655418 ERF655417:ERF655418 FBB655417:FBB655418 FKX655417:FKX655418 FUT655417:FUT655418 GEP655417:GEP655418 GOL655417:GOL655418 GYH655417:GYH655418 HID655417:HID655418 HRZ655417:HRZ655418 IBV655417:IBV655418 ILR655417:ILR655418 IVN655417:IVN655418 JFJ655417:JFJ655418 JPF655417:JPF655418 JZB655417:JZB655418 KIX655417:KIX655418 KST655417:KST655418 LCP655417:LCP655418 LML655417:LML655418 LWH655417:LWH655418 MGD655417:MGD655418 MPZ655417:MPZ655418 MZV655417:MZV655418 NJR655417:NJR655418 NTN655417:NTN655418 ODJ655417:ODJ655418 ONF655417:ONF655418 OXB655417:OXB655418 PGX655417:PGX655418 PQT655417:PQT655418 QAP655417:QAP655418 QKL655417:QKL655418 QUH655417:QUH655418 RED655417:RED655418 RNZ655417:RNZ655418 RXV655417:RXV655418 SHR655417:SHR655418 SRN655417:SRN655418 TBJ655417:TBJ655418 TLF655417:TLF655418 TVB655417:TVB655418 UEX655417:UEX655418 UOT655417:UOT655418 UYP655417:UYP655418 VIL655417:VIL655418 VSH655417:VSH655418 WCD655417:WCD655418 WLZ655417:WLZ655418 WVV655417:WVV655418 N720953:N720954 JJ720953:JJ720954 TF720953:TF720954 ADB720953:ADB720954 AMX720953:AMX720954 AWT720953:AWT720954 BGP720953:BGP720954 BQL720953:BQL720954 CAH720953:CAH720954 CKD720953:CKD720954 CTZ720953:CTZ720954 DDV720953:DDV720954 DNR720953:DNR720954 DXN720953:DXN720954 EHJ720953:EHJ720954 ERF720953:ERF720954 FBB720953:FBB720954 FKX720953:FKX720954 FUT720953:FUT720954 GEP720953:GEP720954 GOL720953:GOL720954 GYH720953:GYH720954 HID720953:HID720954 HRZ720953:HRZ720954 IBV720953:IBV720954 ILR720953:ILR720954 IVN720953:IVN720954 JFJ720953:JFJ720954 JPF720953:JPF720954 JZB720953:JZB720954 KIX720953:KIX720954 KST720953:KST720954 LCP720953:LCP720954 LML720953:LML720954 LWH720953:LWH720954 MGD720953:MGD720954 MPZ720953:MPZ720954 MZV720953:MZV720954 NJR720953:NJR720954 NTN720953:NTN720954 ODJ720953:ODJ720954 ONF720953:ONF720954 OXB720953:OXB720954 PGX720953:PGX720954 PQT720953:PQT720954 QAP720953:QAP720954 QKL720953:QKL720954 QUH720953:QUH720954 RED720953:RED720954 RNZ720953:RNZ720954 RXV720953:RXV720954 SHR720953:SHR720954 SRN720953:SRN720954 TBJ720953:TBJ720954 TLF720953:TLF720954 TVB720953:TVB720954 UEX720953:UEX720954 UOT720953:UOT720954 UYP720953:UYP720954 VIL720953:VIL720954 VSH720953:VSH720954 WCD720953:WCD720954 WLZ720953:WLZ720954 WVV720953:WVV720954 N786489:N786490 JJ786489:JJ786490 TF786489:TF786490 ADB786489:ADB786490 AMX786489:AMX786490 AWT786489:AWT786490 BGP786489:BGP786490 BQL786489:BQL786490 CAH786489:CAH786490 CKD786489:CKD786490 CTZ786489:CTZ786490 DDV786489:DDV786490 DNR786489:DNR786490 DXN786489:DXN786490 EHJ786489:EHJ786490 ERF786489:ERF786490 FBB786489:FBB786490 FKX786489:FKX786490 FUT786489:FUT786490 GEP786489:GEP786490 GOL786489:GOL786490 GYH786489:GYH786490 HID786489:HID786490 HRZ786489:HRZ786490 IBV786489:IBV786490 ILR786489:ILR786490 IVN786489:IVN786490 JFJ786489:JFJ786490 JPF786489:JPF786490 JZB786489:JZB786490 KIX786489:KIX786490 KST786489:KST786490 LCP786489:LCP786490 LML786489:LML786490 LWH786489:LWH786490 MGD786489:MGD786490 MPZ786489:MPZ786490 MZV786489:MZV786490 NJR786489:NJR786490 NTN786489:NTN786490 ODJ786489:ODJ786490 ONF786489:ONF786490 OXB786489:OXB786490 PGX786489:PGX786490 PQT786489:PQT786490 QAP786489:QAP786490 QKL786489:QKL786490 QUH786489:QUH786490 RED786489:RED786490 RNZ786489:RNZ786490 RXV786489:RXV786490 SHR786489:SHR786490 SRN786489:SRN786490 TBJ786489:TBJ786490 TLF786489:TLF786490 TVB786489:TVB786490 UEX786489:UEX786490 UOT786489:UOT786490 UYP786489:UYP786490 VIL786489:VIL786490 VSH786489:VSH786490 WCD786489:WCD786490 WLZ786489:WLZ786490 WVV786489:WVV786490 N852025:N852026 JJ852025:JJ852026 TF852025:TF852026 ADB852025:ADB852026 AMX852025:AMX852026 AWT852025:AWT852026 BGP852025:BGP852026 BQL852025:BQL852026 CAH852025:CAH852026 CKD852025:CKD852026 CTZ852025:CTZ852026 DDV852025:DDV852026 DNR852025:DNR852026 DXN852025:DXN852026 EHJ852025:EHJ852026 ERF852025:ERF852026 FBB852025:FBB852026 FKX852025:FKX852026 FUT852025:FUT852026 GEP852025:GEP852026 GOL852025:GOL852026 GYH852025:GYH852026 HID852025:HID852026 HRZ852025:HRZ852026 IBV852025:IBV852026 ILR852025:ILR852026 IVN852025:IVN852026 JFJ852025:JFJ852026 JPF852025:JPF852026 JZB852025:JZB852026 KIX852025:KIX852026 KST852025:KST852026 LCP852025:LCP852026 LML852025:LML852026 LWH852025:LWH852026 MGD852025:MGD852026 MPZ852025:MPZ852026 MZV852025:MZV852026 NJR852025:NJR852026 NTN852025:NTN852026 ODJ852025:ODJ852026 ONF852025:ONF852026 OXB852025:OXB852026 PGX852025:PGX852026 PQT852025:PQT852026 QAP852025:QAP852026 QKL852025:QKL852026 QUH852025:QUH852026 RED852025:RED852026 RNZ852025:RNZ852026 RXV852025:RXV852026 SHR852025:SHR852026 SRN852025:SRN852026 TBJ852025:TBJ852026 TLF852025:TLF852026 TVB852025:TVB852026 UEX852025:UEX852026 UOT852025:UOT852026 UYP852025:UYP852026 VIL852025:VIL852026 VSH852025:VSH852026 WCD852025:WCD852026 WLZ852025:WLZ852026 WVV852025:WVV852026 N917561:N917562 JJ917561:JJ917562 TF917561:TF917562 ADB917561:ADB917562 AMX917561:AMX917562 AWT917561:AWT917562 BGP917561:BGP917562 BQL917561:BQL917562 CAH917561:CAH917562 CKD917561:CKD917562 CTZ917561:CTZ917562 DDV917561:DDV917562 DNR917561:DNR917562 DXN917561:DXN917562 EHJ917561:EHJ917562 ERF917561:ERF917562 FBB917561:FBB917562 FKX917561:FKX917562 FUT917561:FUT917562 GEP917561:GEP917562 GOL917561:GOL917562 GYH917561:GYH917562 HID917561:HID917562 HRZ917561:HRZ917562 IBV917561:IBV917562 ILR917561:ILR917562 IVN917561:IVN917562 JFJ917561:JFJ917562 JPF917561:JPF917562 JZB917561:JZB917562 KIX917561:KIX917562 KST917561:KST917562 LCP917561:LCP917562 LML917561:LML917562 LWH917561:LWH917562 MGD917561:MGD917562 MPZ917561:MPZ917562 MZV917561:MZV917562 NJR917561:NJR917562 NTN917561:NTN917562 ODJ917561:ODJ917562 ONF917561:ONF917562 OXB917561:OXB917562 PGX917561:PGX917562 PQT917561:PQT917562 QAP917561:QAP917562 QKL917561:QKL917562 QUH917561:QUH917562 RED917561:RED917562 RNZ917561:RNZ917562 RXV917561:RXV917562 SHR917561:SHR917562 SRN917561:SRN917562 TBJ917561:TBJ917562 TLF917561:TLF917562 TVB917561:TVB917562 UEX917561:UEX917562 UOT917561:UOT917562 UYP917561:UYP917562 VIL917561:VIL917562 VSH917561:VSH917562 WCD917561:WCD917562 WLZ917561:WLZ917562 WVV917561:WVV917562 N983097:N983098 JJ983097:JJ983098 TF983097:TF983098 ADB983097:ADB983098 AMX983097:AMX983098 AWT983097:AWT983098 BGP983097:BGP983098 BQL983097:BQL983098 CAH983097:CAH983098 CKD983097:CKD983098 CTZ983097:CTZ983098 DDV983097:DDV983098 DNR983097:DNR983098 DXN983097:DXN983098 EHJ983097:EHJ983098 ERF983097:ERF983098 FBB983097:FBB983098 FKX983097:FKX983098 FUT983097:FUT983098 GEP983097:GEP983098 GOL983097:GOL983098 GYH983097:GYH983098 HID983097:HID983098 HRZ983097:HRZ983098 IBV983097:IBV983098 ILR983097:ILR983098 IVN983097:IVN983098 JFJ983097:JFJ983098 JPF983097:JPF983098 JZB983097:JZB983098 KIX983097:KIX983098 KST983097:KST983098 LCP983097:LCP983098 LML983097:LML983098 LWH983097:LWH983098 MGD983097:MGD983098 MPZ983097:MPZ983098 MZV983097:MZV983098 NJR983097:NJR983098 NTN983097:NTN983098 ODJ983097:ODJ983098 ONF983097:ONF983098 OXB983097:OXB983098 PGX983097:PGX983098 PQT983097:PQT983098 QAP983097:QAP983098 QKL983097:QKL983098 QUH983097:QUH983098 RED983097:RED983098 RNZ983097:RNZ983098 RXV983097:RXV983098 SHR983097:SHR983098 SRN983097:SRN983098 TBJ983097:TBJ983098 TLF983097:TLF983098 TVB983097:TVB983098 UEX983097:UEX983098 UOT983097:UOT983098 UYP983097:UYP983098 VIL983097:VIL983098 VSH983097:VSH983098 WCD983097:WCD983098 WLZ983097:WLZ983098 WVV983097:WVV983098 S57:S58 JO57:JO58 TK57:TK58 ADG57:ADG58 ANC57:ANC58 AWY57:AWY58 BGU57:BGU58 BQQ57:BQQ58 CAM57:CAM58 CKI57:CKI58 CUE57:CUE58 DEA57:DEA58 DNW57:DNW58 DXS57:DXS58 EHO57:EHO58 ERK57:ERK58 FBG57:FBG58 FLC57:FLC58 FUY57:FUY58 GEU57:GEU58 GOQ57:GOQ58 GYM57:GYM58 HII57:HII58 HSE57:HSE58 ICA57:ICA58 ILW57:ILW58 IVS57:IVS58 JFO57:JFO58 JPK57:JPK58 JZG57:JZG58 KJC57:KJC58 KSY57:KSY58 LCU57:LCU58 LMQ57:LMQ58 LWM57:LWM58 MGI57:MGI58 MQE57:MQE58 NAA57:NAA58 NJW57:NJW58 NTS57:NTS58 ODO57:ODO58 ONK57:ONK58 OXG57:OXG58 PHC57:PHC58 PQY57:PQY58 QAU57:QAU58 QKQ57:QKQ58 QUM57:QUM58 REI57:REI58 ROE57:ROE58 RYA57:RYA58 SHW57:SHW58 SRS57:SRS58 TBO57:TBO58 TLK57:TLK58 TVG57:TVG58 UFC57:UFC58 UOY57:UOY58 UYU57:UYU58 VIQ57:VIQ58 VSM57:VSM58 WCI57:WCI58 WME57:WME58 WWA57:WWA58 S65593:S65594 JO65593:JO65594 TK65593:TK65594 ADG65593:ADG65594 ANC65593:ANC65594 AWY65593:AWY65594 BGU65593:BGU65594 BQQ65593:BQQ65594 CAM65593:CAM65594 CKI65593:CKI65594 CUE65593:CUE65594 DEA65593:DEA65594 DNW65593:DNW65594 DXS65593:DXS65594 EHO65593:EHO65594 ERK65593:ERK65594 FBG65593:FBG65594 FLC65593:FLC65594 FUY65593:FUY65594 GEU65593:GEU65594 GOQ65593:GOQ65594 GYM65593:GYM65594 HII65593:HII65594 HSE65593:HSE65594 ICA65593:ICA65594 ILW65593:ILW65594 IVS65593:IVS65594 JFO65593:JFO65594 JPK65593:JPK65594 JZG65593:JZG65594 KJC65593:KJC65594 KSY65593:KSY65594 LCU65593:LCU65594 LMQ65593:LMQ65594 LWM65593:LWM65594 MGI65593:MGI65594 MQE65593:MQE65594 NAA65593:NAA65594 NJW65593:NJW65594 NTS65593:NTS65594 ODO65593:ODO65594 ONK65593:ONK65594 OXG65593:OXG65594 PHC65593:PHC65594 PQY65593:PQY65594 QAU65593:QAU65594 QKQ65593:QKQ65594 QUM65593:QUM65594 REI65593:REI65594 ROE65593:ROE65594 RYA65593:RYA65594 SHW65593:SHW65594 SRS65593:SRS65594 TBO65593:TBO65594 TLK65593:TLK65594 TVG65593:TVG65594 UFC65593:UFC65594 UOY65593:UOY65594 UYU65593:UYU65594 VIQ65593:VIQ65594 VSM65593:VSM65594 WCI65593:WCI65594 WME65593:WME65594 WWA65593:WWA65594 S131129:S131130 JO131129:JO131130 TK131129:TK131130 ADG131129:ADG131130 ANC131129:ANC131130 AWY131129:AWY131130 BGU131129:BGU131130 BQQ131129:BQQ131130 CAM131129:CAM131130 CKI131129:CKI131130 CUE131129:CUE131130 DEA131129:DEA131130 DNW131129:DNW131130 DXS131129:DXS131130 EHO131129:EHO131130 ERK131129:ERK131130 FBG131129:FBG131130 FLC131129:FLC131130 FUY131129:FUY131130 GEU131129:GEU131130 GOQ131129:GOQ131130 GYM131129:GYM131130 HII131129:HII131130 HSE131129:HSE131130 ICA131129:ICA131130 ILW131129:ILW131130 IVS131129:IVS131130 JFO131129:JFO131130 JPK131129:JPK131130 JZG131129:JZG131130 KJC131129:KJC131130 KSY131129:KSY131130 LCU131129:LCU131130 LMQ131129:LMQ131130 LWM131129:LWM131130 MGI131129:MGI131130 MQE131129:MQE131130 NAA131129:NAA131130 NJW131129:NJW131130 NTS131129:NTS131130 ODO131129:ODO131130 ONK131129:ONK131130 OXG131129:OXG131130 PHC131129:PHC131130 PQY131129:PQY131130 QAU131129:QAU131130 QKQ131129:QKQ131130 QUM131129:QUM131130 REI131129:REI131130 ROE131129:ROE131130 RYA131129:RYA131130 SHW131129:SHW131130 SRS131129:SRS131130 TBO131129:TBO131130 TLK131129:TLK131130 TVG131129:TVG131130 UFC131129:UFC131130 UOY131129:UOY131130 UYU131129:UYU131130 VIQ131129:VIQ131130 VSM131129:VSM131130 WCI131129:WCI131130 WME131129:WME131130 WWA131129:WWA131130 S196665:S196666 JO196665:JO196666 TK196665:TK196666 ADG196665:ADG196666 ANC196665:ANC196666 AWY196665:AWY196666 BGU196665:BGU196666 BQQ196665:BQQ196666 CAM196665:CAM196666 CKI196665:CKI196666 CUE196665:CUE196666 DEA196665:DEA196666 DNW196665:DNW196666 DXS196665:DXS196666 EHO196665:EHO196666 ERK196665:ERK196666 FBG196665:FBG196666 FLC196665:FLC196666 FUY196665:FUY196666 GEU196665:GEU196666 GOQ196665:GOQ196666 GYM196665:GYM196666 HII196665:HII196666 HSE196665:HSE196666 ICA196665:ICA196666 ILW196665:ILW196666 IVS196665:IVS196666 JFO196665:JFO196666 JPK196665:JPK196666 JZG196665:JZG196666 KJC196665:KJC196666 KSY196665:KSY196666 LCU196665:LCU196666 LMQ196665:LMQ196666 LWM196665:LWM196666 MGI196665:MGI196666 MQE196665:MQE196666 NAA196665:NAA196666 NJW196665:NJW196666 NTS196665:NTS196666 ODO196665:ODO196666 ONK196665:ONK196666 OXG196665:OXG196666 PHC196665:PHC196666 PQY196665:PQY196666 QAU196665:QAU196666 QKQ196665:QKQ196666 QUM196665:QUM196666 REI196665:REI196666 ROE196665:ROE196666 RYA196665:RYA196666 SHW196665:SHW196666 SRS196665:SRS196666 TBO196665:TBO196666 TLK196665:TLK196666 TVG196665:TVG196666 UFC196665:UFC196666 UOY196665:UOY196666 UYU196665:UYU196666 VIQ196665:VIQ196666 VSM196665:VSM196666 WCI196665:WCI196666 WME196665:WME196666 WWA196665:WWA196666 S262201:S262202 JO262201:JO262202 TK262201:TK262202 ADG262201:ADG262202 ANC262201:ANC262202 AWY262201:AWY262202 BGU262201:BGU262202 BQQ262201:BQQ262202 CAM262201:CAM262202 CKI262201:CKI262202 CUE262201:CUE262202 DEA262201:DEA262202 DNW262201:DNW262202 DXS262201:DXS262202 EHO262201:EHO262202 ERK262201:ERK262202 FBG262201:FBG262202 FLC262201:FLC262202 FUY262201:FUY262202 GEU262201:GEU262202 GOQ262201:GOQ262202 GYM262201:GYM262202 HII262201:HII262202 HSE262201:HSE262202 ICA262201:ICA262202 ILW262201:ILW262202 IVS262201:IVS262202 JFO262201:JFO262202 JPK262201:JPK262202 JZG262201:JZG262202 KJC262201:KJC262202 KSY262201:KSY262202 LCU262201:LCU262202 LMQ262201:LMQ262202 LWM262201:LWM262202 MGI262201:MGI262202 MQE262201:MQE262202 NAA262201:NAA262202 NJW262201:NJW262202 NTS262201:NTS262202 ODO262201:ODO262202 ONK262201:ONK262202 OXG262201:OXG262202 PHC262201:PHC262202 PQY262201:PQY262202 QAU262201:QAU262202 QKQ262201:QKQ262202 QUM262201:QUM262202 REI262201:REI262202 ROE262201:ROE262202 RYA262201:RYA262202 SHW262201:SHW262202 SRS262201:SRS262202 TBO262201:TBO262202 TLK262201:TLK262202 TVG262201:TVG262202 UFC262201:UFC262202 UOY262201:UOY262202 UYU262201:UYU262202 VIQ262201:VIQ262202 VSM262201:VSM262202 WCI262201:WCI262202 WME262201:WME262202 WWA262201:WWA262202 S327737:S327738 JO327737:JO327738 TK327737:TK327738 ADG327737:ADG327738 ANC327737:ANC327738 AWY327737:AWY327738 BGU327737:BGU327738 BQQ327737:BQQ327738 CAM327737:CAM327738 CKI327737:CKI327738 CUE327737:CUE327738 DEA327737:DEA327738 DNW327737:DNW327738 DXS327737:DXS327738 EHO327737:EHO327738 ERK327737:ERK327738 FBG327737:FBG327738 FLC327737:FLC327738 FUY327737:FUY327738 GEU327737:GEU327738 GOQ327737:GOQ327738 GYM327737:GYM327738 HII327737:HII327738 HSE327737:HSE327738 ICA327737:ICA327738 ILW327737:ILW327738 IVS327737:IVS327738 JFO327737:JFO327738 JPK327737:JPK327738 JZG327737:JZG327738 KJC327737:KJC327738 KSY327737:KSY327738 LCU327737:LCU327738 LMQ327737:LMQ327738 LWM327737:LWM327738 MGI327737:MGI327738 MQE327737:MQE327738 NAA327737:NAA327738 NJW327737:NJW327738 NTS327737:NTS327738 ODO327737:ODO327738 ONK327737:ONK327738 OXG327737:OXG327738 PHC327737:PHC327738 PQY327737:PQY327738 QAU327737:QAU327738 QKQ327737:QKQ327738 QUM327737:QUM327738 REI327737:REI327738 ROE327737:ROE327738 RYA327737:RYA327738 SHW327737:SHW327738 SRS327737:SRS327738 TBO327737:TBO327738 TLK327737:TLK327738 TVG327737:TVG327738 UFC327737:UFC327738 UOY327737:UOY327738 UYU327737:UYU327738 VIQ327737:VIQ327738 VSM327737:VSM327738 WCI327737:WCI327738 WME327737:WME327738 WWA327737:WWA327738 S393273:S393274 JO393273:JO393274 TK393273:TK393274 ADG393273:ADG393274 ANC393273:ANC393274 AWY393273:AWY393274 BGU393273:BGU393274 BQQ393273:BQQ393274 CAM393273:CAM393274 CKI393273:CKI393274 CUE393273:CUE393274 DEA393273:DEA393274 DNW393273:DNW393274 DXS393273:DXS393274 EHO393273:EHO393274 ERK393273:ERK393274 FBG393273:FBG393274 FLC393273:FLC393274 FUY393273:FUY393274 GEU393273:GEU393274 GOQ393273:GOQ393274 GYM393273:GYM393274 HII393273:HII393274 HSE393273:HSE393274 ICA393273:ICA393274 ILW393273:ILW393274 IVS393273:IVS393274 JFO393273:JFO393274 JPK393273:JPK393274 JZG393273:JZG393274 KJC393273:KJC393274 KSY393273:KSY393274 LCU393273:LCU393274 LMQ393273:LMQ393274 LWM393273:LWM393274 MGI393273:MGI393274 MQE393273:MQE393274 NAA393273:NAA393274 NJW393273:NJW393274 NTS393273:NTS393274 ODO393273:ODO393274 ONK393273:ONK393274 OXG393273:OXG393274 PHC393273:PHC393274 PQY393273:PQY393274 QAU393273:QAU393274 QKQ393273:QKQ393274 QUM393273:QUM393274 REI393273:REI393274 ROE393273:ROE393274 RYA393273:RYA393274 SHW393273:SHW393274 SRS393273:SRS393274 TBO393273:TBO393274 TLK393273:TLK393274 TVG393273:TVG393274 UFC393273:UFC393274 UOY393273:UOY393274 UYU393273:UYU393274 VIQ393273:VIQ393274 VSM393273:VSM393274 WCI393273:WCI393274 WME393273:WME393274 WWA393273:WWA393274 S458809:S458810 JO458809:JO458810 TK458809:TK458810 ADG458809:ADG458810 ANC458809:ANC458810 AWY458809:AWY458810 BGU458809:BGU458810 BQQ458809:BQQ458810 CAM458809:CAM458810 CKI458809:CKI458810 CUE458809:CUE458810 DEA458809:DEA458810 DNW458809:DNW458810 DXS458809:DXS458810 EHO458809:EHO458810 ERK458809:ERK458810 FBG458809:FBG458810 FLC458809:FLC458810 FUY458809:FUY458810 GEU458809:GEU458810 GOQ458809:GOQ458810 GYM458809:GYM458810 HII458809:HII458810 HSE458809:HSE458810 ICA458809:ICA458810 ILW458809:ILW458810 IVS458809:IVS458810 JFO458809:JFO458810 JPK458809:JPK458810 JZG458809:JZG458810 KJC458809:KJC458810 KSY458809:KSY458810 LCU458809:LCU458810 LMQ458809:LMQ458810 LWM458809:LWM458810 MGI458809:MGI458810 MQE458809:MQE458810 NAA458809:NAA458810 NJW458809:NJW458810 NTS458809:NTS458810 ODO458809:ODO458810 ONK458809:ONK458810 OXG458809:OXG458810 PHC458809:PHC458810 PQY458809:PQY458810 QAU458809:QAU458810 QKQ458809:QKQ458810 QUM458809:QUM458810 REI458809:REI458810 ROE458809:ROE458810 RYA458809:RYA458810 SHW458809:SHW458810 SRS458809:SRS458810 TBO458809:TBO458810 TLK458809:TLK458810 TVG458809:TVG458810 UFC458809:UFC458810 UOY458809:UOY458810 UYU458809:UYU458810 VIQ458809:VIQ458810 VSM458809:VSM458810 WCI458809:WCI458810 WME458809:WME458810 WWA458809:WWA458810 S524345:S524346 JO524345:JO524346 TK524345:TK524346 ADG524345:ADG524346 ANC524345:ANC524346 AWY524345:AWY524346 BGU524345:BGU524346 BQQ524345:BQQ524346 CAM524345:CAM524346 CKI524345:CKI524346 CUE524345:CUE524346 DEA524345:DEA524346 DNW524345:DNW524346 DXS524345:DXS524346 EHO524345:EHO524346 ERK524345:ERK524346 FBG524345:FBG524346 FLC524345:FLC524346 FUY524345:FUY524346 GEU524345:GEU524346 GOQ524345:GOQ524346 GYM524345:GYM524346 HII524345:HII524346 HSE524345:HSE524346 ICA524345:ICA524346 ILW524345:ILW524346 IVS524345:IVS524346 JFO524345:JFO524346 JPK524345:JPK524346 JZG524345:JZG524346 KJC524345:KJC524346 KSY524345:KSY524346 LCU524345:LCU524346 LMQ524345:LMQ524346 LWM524345:LWM524346 MGI524345:MGI524346 MQE524345:MQE524346 NAA524345:NAA524346 NJW524345:NJW524346 NTS524345:NTS524346 ODO524345:ODO524346 ONK524345:ONK524346 OXG524345:OXG524346 PHC524345:PHC524346 PQY524345:PQY524346 QAU524345:QAU524346 QKQ524345:QKQ524346 QUM524345:QUM524346 REI524345:REI524346 ROE524345:ROE524346 RYA524345:RYA524346 SHW524345:SHW524346 SRS524345:SRS524346 TBO524345:TBO524346 TLK524345:TLK524346 TVG524345:TVG524346 UFC524345:UFC524346 UOY524345:UOY524346 UYU524345:UYU524346 VIQ524345:VIQ524346 VSM524345:VSM524346 WCI524345:WCI524346 WME524345:WME524346 WWA524345:WWA524346 S589881:S589882 JO589881:JO589882 TK589881:TK589882 ADG589881:ADG589882 ANC589881:ANC589882 AWY589881:AWY589882 BGU589881:BGU589882 BQQ589881:BQQ589882 CAM589881:CAM589882 CKI589881:CKI589882 CUE589881:CUE589882 DEA589881:DEA589882 DNW589881:DNW589882 DXS589881:DXS589882 EHO589881:EHO589882 ERK589881:ERK589882 FBG589881:FBG589882 FLC589881:FLC589882 FUY589881:FUY589882 GEU589881:GEU589882 GOQ589881:GOQ589882 GYM589881:GYM589882 HII589881:HII589882 HSE589881:HSE589882 ICA589881:ICA589882 ILW589881:ILW589882 IVS589881:IVS589882 JFO589881:JFO589882 JPK589881:JPK589882 JZG589881:JZG589882 KJC589881:KJC589882 KSY589881:KSY589882 LCU589881:LCU589882 LMQ589881:LMQ589882 LWM589881:LWM589882 MGI589881:MGI589882 MQE589881:MQE589882 NAA589881:NAA589882 NJW589881:NJW589882 NTS589881:NTS589882 ODO589881:ODO589882 ONK589881:ONK589882 OXG589881:OXG589882 PHC589881:PHC589882 PQY589881:PQY589882 QAU589881:QAU589882 QKQ589881:QKQ589882 QUM589881:QUM589882 REI589881:REI589882 ROE589881:ROE589882 RYA589881:RYA589882 SHW589881:SHW589882 SRS589881:SRS589882 TBO589881:TBO589882 TLK589881:TLK589882 TVG589881:TVG589882 UFC589881:UFC589882 UOY589881:UOY589882 UYU589881:UYU589882 VIQ589881:VIQ589882 VSM589881:VSM589882 WCI589881:WCI589882 WME589881:WME589882 WWA589881:WWA589882 S655417:S655418 JO655417:JO655418 TK655417:TK655418 ADG655417:ADG655418 ANC655417:ANC655418 AWY655417:AWY655418 BGU655417:BGU655418 BQQ655417:BQQ655418 CAM655417:CAM655418 CKI655417:CKI655418 CUE655417:CUE655418 DEA655417:DEA655418 DNW655417:DNW655418 DXS655417:DXS655418 EHO655417:EHO655418 ERK655417:ERK655418 FBG655417:FBG655418 FLC655417:FLC655418 FUY655417:FUY655418 GEU655417:GEU655418 GOQ655417:GOQ655418 GYM655417:GYM655418 HII655417:HII655418 HSE655417:HSE655418 ICA655417:ICA655418 ILW655417:ILW655418 IVS655417:IVS655418 JFO655417:JFO655418 JPK655417:JPK655418 JZG655417:JZG655418 KJC655417:KJC655418 KSY655417:KSY655418 LCU655417:LCU655418 LMQ655417:LMQ655418 LWM655417:LWM655418 MGI655417:MGI655418 MQE655417:MQE655418 NAA655417:NAA655418 NJW655417:NJW655418 NTS655417:NTS655418 ODO655417:ODO655418 ONK655417:ONK655418 OXG655417:OXG655418 PHC655417:PHC655418 PQY655417:PQY655418 QAU655417:QAU655418 QKQ655417:QKQ655418 QUM655417:QUM655418 REI655417:REI655418 ROE655417:ROE655418 RYA655417:RYA655418 SHW655417:SHW655418 SRS655417:SRS655418 TBO655417:TBO655418 TLK655417:TLK655418 TVG655417:TVG655418 UFC655417:UFC655418 UOY655417:UOY655418 UYU655417:UYU655418 VIQ655417:VIQ655418 VSM655417:VSM655418 WCI655417:WCI655418 WME655417:WME655418 WWA655417:WWA655418 S720953:S720954 JO720953:JO720954 TK720953:TK720954 ADG720953:ADG720954 ANC720953:ANC720954 AWY720953:AWY720954 BGU720953:BGU720954 BQQ720953:BQQ720954 CAM720953:CAM720954 CKI720953:CKI720954 CUE720953:CUE720954 DEA720953:DEA720954 DNW720953:DNW720954 DXS720953:DXS720954 EHO720953:EHO720954 ERK720953:ERK720954 FBG720953:FBG720954 FLC720953:FLC720954 FUY720953:FUY720954 GEU720953:GEU720954 GOQ720953:GOQ720954 GYM720953:GYM720954 HII720953:HII720954 HSE720953:HSE720954 ICA720953:ICA720954 ILW720953:ILW720954 IVS720953:IVS720954 JFO720953:JFO720954 JPK720953:JPK720954 JZG720953:JZG720954 KJC720953:KJC720954 KSY720953:KSY720954 LCU720953:LCU720954 LMQ720953:LMQ720954 LWM720953:LWM720954 MGI720953:MGI720954 MQE720953:MQE720954 NAA720953:NAA720954 NJW720953:NJW720954 NTS720953:NTS720954 ODO720953:ODO720954 ONK720953:ONK720954 OXG720953:OXG720954 PHC720953:PHC720954 PQY720953:PQY720954 QAU720953:QAU720954 QKQ720953:QKQ720954 QUM720953:QUM720954 REI720953:REI720954 ROE720953:ROE720954 RYA720953:RYA720954 SHW720953:SHW720954 SRS720953:SRS720954 TBO720953:TBO720954 TLK720953:TLK720954 TVG720953:TVG720954 UFC720953:UFC720954 UOY720953:UOY720954 UYU720953:UYU720954 VIQ720953:VIQ720954 VSM720953:VSM720954 WCI720953:WCI720954 WME720953:WME720954 WWA720953:WWA720954 S786489:S786490 JO786489:JO786490 TK786489:TK786490 ADG786489:ADG786490 ANC786489:ANC786490 AWY786489:AWY786490 BGU786489:BGU786490 BQQ786489:BQQ786490 CAM786489:CAM786490 CKI786489:CKI786490 CUE786489:CUE786490 DEA786489:DEA786490 DNW786489:DNW786490 DXS786489:DXS786490 EHO786489:EHO786490 ERK786489:ERK786490 FBG786489:FBG786490 FLC786489:FLC786490 FUY786489:FUY786490 GEU786489:GEU786490 GOQ786489:GOQ786490 GYM786489:GYM786490 HII786489:HII786490 HSE786489:HSE786490 ICA786489:ICA786490 ILW786489:ILW786490 IVS786489:IVS786490 JFO786489:JFO786490 JPK786489:JPK786490 JZG786489:JZG786490 KJC786489:KJC786490 KSY786489:KSY786490 LCU786489:LCU786490 LMQ786489:LMQ786490 LWM786489:LWM786490 MGI786489:MGI786490 MQE786489:MQE786490 NAA786489:NAA786490 NJW786489:NJW786490 NTS786489:NTS786490 ODO786489:ODO786490 ONK786489:ONK786490 OXG786489:OXG786490 PHC786489:PHC786490 PQY786489:PQY786490 QAU786489:QAU786490 QKQ786489:QKQ786490 QUM786489:QUM786490 REI786489:REI786490 ROE786489:ROE786490 RYA786489:RYA786490 SHW786489:SHW786490 SRS786489:SRS786490 TBO786489:TBO786490 TLK786489:TLK786490 TVG786489:TVG786490 UFC786489:UFC786490 UOY786489:UOY786490 UYU786489:UYU786490 VIQ786489:VIQ786490 VSM786489:VSM786490 WCI786489:WCI786490 WME786489:WME786490 WWA786489:WWA786490 S852025:S852026 JO852025:JO852026 TK852025:TK852026 ADG852025:ADG852026 ANC852025:ANC852026 AWY852025:AWY852026 BGU852025:BGU852026 BQQ852025:BQQ852026 CAM852025:CAM852026 CKI852025:CKI852026 CUE852025:CUE852026 DEA852025:DEA852026 DNW852025:DNW852026 DXS852025:DXS852026 EHO852025:EHO852026 ERK852025:ERK852026 FBG852025:FBG852026 FLC852025:FLC852026 FUY852025:FUY852026 GEU852025:GEU852026 GOQ852025:GOQ852026 GYM852025:GYM852026 HII852025:HII852026 HSE852025:HSE852026 ICA852025:ICA852026 ILW852025:ILW852026 IVS852025:IVS852026 JFO852025:JFO852026 JPK852025:JPK852026 JZG852025:JZG852026 KJC852025:KJC852026 KSY852025:KSY852026 LCU852025:LCU852026 LMQ852025:LMQ852026 LWM852025:LWM852026 MGI852025:MGI852026 MQE852025:MQE852026 NAA852025:NAA852026 NJW852025:NJW852026 NTS852025:NTS852026 ODO852025:ODO852026 ONK852025:ONK852026 OXG852025:OXG852026 PHC852025:PHC852026 PQY852025:PQY852026 QAU852025:QAU852026 QKQ852025:QKQ852026 QUM852025:QUM852026 REI852025:REI852026 ROE852025:ROE852026 RYA852025:RYA852026 SHW852025:SHW852026 SRS852025:SRS852026 TBO852025:TBO852026 TLK852025:TLK852026 TVG852025:TVG852026 UFC852025:UFC852026 UOY852025:UOY852026 UYU852025:UYU852026 VIQ852025:VIQ852026 VSM852025:VSM852026 WCI852025:WCI852026 WME852025:WME852026 WWA852025:WWA852026 S917561:S917562 JO917561:JO917562 TK917561:TK917562 ADG917561:ADG917562 ANC917561:ANC917562 AWY917561:AWY917562 BGU917561:BGU917562 BQQ917561:BQQ917562 CAM917561:CAM917562 CKI917561:CKI917562 CUE917561:CUE917562 DEA917561:DEA917562 DNW917561:DNW917562 DXS917561:DXS917562 EHO917561:EHO917562 ERK917561:ERK917562 FBG917561:FBG917562 FLC917561:FLC917562 FUY917561:FUY917562 GEU917561:GEU917562 GOQ917561:GOQ917562 GYM917561:GYM917562 HII917561:HII917562 HSE917561:HSE917562 ICA917561:ICA917562 ILW917561:ILW917562 IVS917561:IVS917562 JFO917561:JFO917562 JPK917561:JPK917562 JZG917561:JZG917562 KJC917561:KJC917562 KSY917561:KSY917562 LCU917561:LCU917562 LMQ917561:LMQ917562 LWM917561:LWM917562 MGI917561:MGI917562 MQE917561:MQE917562 NAA917561:NAA917562 NJW917561:NJW917562 NTS917561:NTS917562 ODO917561:ODO917562 ONK917561:ONK917562 OXG917561:OXG917562 PHC917561:PHC917562 PQY917561:PQY917562 QAU917561:QAU917562 QKQ917561:QKQ917562 QUM917561:QUM917562 REI917561:REI917562 ROE917561:ROE917562 RYA917561:RYA917562 SHW917561:SHW917562 SRS917561:SRS917562 TBO917561:TBO917562 TLK917561:TLK917562 TVG917561:TVG917562 UFC917561:UFC917562 UOY917561:UOY917562 UYU917561:UYU917562 VIQ917561:VIQ917562 VSM917561:VSM917562 WCI917561:WCI917562 WME917561:WME917562 WWA917561:WWA917562 S983097:S983098 JO983097:JO983098 TK983097:TK983098 ADG983097:ADG983098 ANC983097:ANC983098 AWY983097:AWY983098 BGU983097:BGU983098 BQQ983097:BQQ983098 CAM983097:CAM983098 CKI983097:CKI983098 CUE983097:CUE983098 DEA983097:DEA983098 DNW983097:DNW983098 DXS983097:DXS983098 EHO983097:EHO983098 ERK983097:ERK983098 FBG983097:FBG983098 FLC983097:FLC983098 FUY983097:FUY983098 GEU983097:GEU983098 GOQ983097:GOQ983098 GYM983097:GYM983098 HII983097:HII983098 HSE983097:HSE983098 ICA983097:ICA983098 ILW983097:ILW983098 IVS983097:IVS983098 JFO983097:JFO983098 JPK983097:JPK983098 JZG983097:JZG983098 KJC983097:KJC983098 KSY983097:KSY983098 LCU983097:LCU983098 LMQ983097:LMQ983098 LWM983097:LWM983098 MGI983097:MGI983098 MQE983097:MQE983098 NAA983097:NAA983098 NJW983097:NJW983098 NTS983097:NTS983098 ODO983097:ODO983098 ONK983097:ONK983098 OXG983097:OXG983098 PHC983097:PHC983098 PQY983097:PQY983098 QAU983097:QAU983098 QKQ983097:QKQ983098 QUM983097:QUM983098 REI983097:REI983098 ROE983097:ROE983098 RYA983097:RYA983098 SHW983097:SHW983098 SRS983097:SRS983098 TBO983097:TBO983098 TLK983097:TLK983098 TVG983097:TVG983098 UFC983097:UFC983098 UOY983097:UOY983098 UYU983097:UYU983098 VIQ983097:VIQ983098 VSM983097:VSM983098 WCI983097:WCI983098 WME983097:WME983098 WWA983097:WWA983098 I57:I58 JE57:JE58 TA57:TA58 ACW57:ACW58 AMS57:AMS58 AWO57:AWO58 BGK57:BGK58 BQG57:BQG58 CAC57:CAC58 CJY57:CJY58 CTU57:CTU58 DDQ57:DDQ58 DNM57:DNM58 DXI57:DXI58 EHE57:EHE58 ERA57:ERA58 FAW57:FAW58 FKS57:FKS58 FUO57:FUO58 GEK57:GEK58 GOG57:GOG58 GYC57:GYC58 HHY57:HHY58 HRU57:HRU58 IBQ57:IBQ58 ILM57:ILM58 IVI57:IVI58 JFE57:JFE58 JPA57:JPA58 JYW57:JYW58 KIS57:KIS58 KSO57:KSO58 LCK57:LCK58 LMG57:LMG58 LWC57:LWC58 MFY57:MFY58 MPU57:MPU58 MZQ57:MZQ58 NJM57:NJM58 NTI57:NTI58 ODE57:ODE58 ONA57:ONA58 OWW57:OWW58 PGS57:PGS58 PQO57:PQO58 QAK57:QAK58 QKG57:QKG58 QUC57:QUC58 RDY57:RDY58 RNU57:RNU58 RXQ57:RXQ58 SHM57:SHM58 SRI57:SRI58 TBE57:TBE58 TLA57:TLA58 TUW57:TUW58 UES57:UES58 UOO57:UOO58 UYK57:UYK58 VIG57:VIG58 VSC57:VSC58 WBY57:WBY58 WLU57:WLU58 WVQ57:WVQ58 I65593:I65594 JE65593:JE65594 TA65593:TA65594 ACW65593:ACW65594 AMS65593:AMS65594 AWO65593:AWO65594 BGK65593:BGK65594 BQG65593:BQG65594 CAC65593:CAC65594 CJY65593:CJY65594 CTU65593:CTU65594 DDQ65593:DDQ65594 DNM65593:DNM65594 DXI65593:DXI65594 EHE65593:EHE65594 ERA65593:ERA65594 FAW65593:FAW65594 FKS65593:FKS65594 FUO65593:FUO65594 GEK65593:GEK65594 GOG65593:GOG65594 GYC65593:GYC65594 HHY65593:HHY65594 HRU65593:HRU65594 IBQ65593:IBQ65594 ILM65593:ILM65594 IVI65593:IVI65594 JFE65593:JFE65594 JPA65593:JPA65594 JYW65593:JYW65594 KIS65593:KIS65594 KSO65593:KSO65594 LCK65593:LCK65594 LMG65593:LMG65594 LWC65593:LWC65594 MFY65593:MFY65594 MPU65593:MPU65594 MZQ65593:MZQ65594 NJM65593:NJM65594 NTI65593:NTI65594 ODE65593:ODE65594 ONA65593:ONA65594 OWW65593:OWW65594 PGS65593:PGS65594 PQO65593:PQO65594 QAK65593:QAK65594 QKG65593:QKG65594 QUC65593:QUC65594 RDY65593:RDY65594 RNU65593:RNU65594 RXQ65593:RXQ65594 SHM65593:SHM65594 SRI65593:SRI65594 TBE65593:TBE65594 TLA65593:TLA65594 TUW65593:TUW65594 UES65593:UES65594 UOO65593:UOO65594 UYK65593:UYK65594 VIG65593:VIG65594 VSC65593:VSC65594 WBY65593:WBY65594 WLU65593:WLU65594 WVQ65593:WVQ65594 I131129:I131130 JE131129:JE131130 TA131129:TA131130 ACW131129:ACW131130 AMS131129:AMS131130 AWO131129:AWO131130 BGK131129:BGK131130 BQG131129:BQG131130 CAC131129:CAC131130 CJY131129:CJY131130 CTU131129:CTU131130 DDQ131129:DDQ131130 DNM131129:DNM131130 DXI131129:DXI131130 EHE131129:EHE131130 ERA131129:ERA131130 FAW131129:FAW131130 FKS131129:FKS131130 FUO131129:FUO131130 GEK131129:GEK131130 GOG131129:GOG131130 GYC131129:GYC131130 HHY131129:HHY131130 HRU131129:HRU131130 IBQ131129:IBQ131130 ILM131129:ILM131130 IVI131129:IVI131130 JFE131129:JFE131130 JPA131129:JPA131130 JYW131129:JYW131130 KIS131129:KIS131130 KSO131129:KSO131130 LCK131129:LCK131130 LMG131129:LMG131130 LWC131129:LWC131130 MFY131129:MFY131130 MPU131129:MPU131130 MZQ131129:MZQ131130 NJM131129:NJM131130 NTI131129:NTI131130 ODE131129:ODE131130 ONA131129:ONA131130 OWW131129:OWW131130 PGS131129:PGS131130 PQO131129:PQO131130 QAK131129:QAK131130 QKG131129:QKG131130 QUC131129:QUC131130 RDY131129:RDY131130 RNU131129:RNU131130 RXQ131129:RXQ131130 SHM131129:SHM131130 SRI131129:SRI131130 TBE131129:TBE131130 TLA131129:TLA131130 TUW131129:TUW131130 UES131129:UES131130 UOO131129:UOO131130 UYK131129:UYK131130 VIG131129:VIG131130 VSC131129:VSC131130 WBY131129:WBY131130 WLU131129:WLU131130 WVQ131129:WVQ131130 I196665:I196666 JE196665:JE196666 TA196665:TA196666 ACW196665:ACW196666 AMS196665:AMS196666 AWO196665:AWO196666 BGK196665:BGK196666 BQG196665:BQG196666 CAC196665:CAC196666 CJY196665:CJY196666 CTU196665:CTU196666 DDQ196665:DDQ196666 DNM196665:DNM196666 DXI196665:DXI196666 EHE196665:EHE196666 ERA196665:ERA196666 FAW196665:FAW196666 FKS196665:FKS196666 FUO196665:FUO196666 GEK196665:GEK196666 GOG196665:GOG196666 GYC196665:GYC196666 HHY196665:HHY196666 HRU196665:HRU196666 IBQ196665:IBQ196666 ILM196665:ILM196666 IVI196665:IVI196666 JFE196665:JFE196666 JPA196665:JPA196666 JYW196665:JYW196666 KIS196665:KIS196666 KSO196665:KSO196666 LCK196665:LCK196666 LMG196665:LMG196666 LWC196665:LWC196666 MFY196665:MFY196666 MPU196665:MPU196666 MZQ196665:MZQ196666 NJM196665:NJM196666 NTI196665:NTI196666 ODE196665:ODE196666 ONA196665:ONA196666 OWW196665:OWW196666 PGS196665:PGS196666 PQO196665:PQO196666 QAK196665:QAK196666 QKG196665:QKG196666 QUC196665:QUC196666 RDY196665:RDY196666 RNU196665:RNU196666 RXQ196665:RXQ196666 SHM196665:SHM196666 SRI196665:SRI196666 TBE196665:TBE196666 TLA196665:TLA196666 TUW196665:TUW196666 UES196665:UES196666 UOO196665:UOO196666 UYK196665:UYK196666 VIG196665:VIG196666 VSC196665:VSC196666 WBY196665:WBY196666 WLU196665:WLU196666 WVQ196665:WVQ196666 I262201:I262202 JE262201:JE262202 TA262201:TA262202 ACW262201:ACW262202 AMS262201:AMS262202 AWO262201:AWO262202 BGK262201:BGK262202 BQG262201:BQG262202 CAC262201:CAC262202 CJY262201:CJY262202 CTU262201:CTU262202 DDQ262201:DDQ262202 DNM262201:DNM262202 DXI262201:DXI262202 EHE262201:EHE262202 ERA262201:ERA262202 FAW262201:FAW262202 FKS262201:FKS262202 FUO262201:FUO262202 GEK262201:GEK262202 GOG262201:GOG262202 GYC262201:GYC262202 HHY262201:HHY262202 HRU262201:HRU262202 IBQ262201:IBQ262202 ILM262201:ILM262202 IVI262201:IVI262202 JFE262201:JFE262202 JPA262201:JPA262202 JYW262201:JYW262202 KIS262201:KIS262202 KSO262201:KSO262202 LCK262201:LCK262202 LMG262201:LMG262202 LWC262201:LWC262202 MFY262201:MFY262202 MPU262201:MPU262202 MZQ262201:MZQ262202 NJM262201:NJM262202 NTI262201:NTI262202 ODE262201:ODE262202 ONA262201:ONA262202 OWW262201:OWW262202 PGS262201:PGS262202 PQO262201:PQO262202 QAK262201:QAK262202 QKG262201:QKG262202 QUC262201:QUC262202 RDY262201:RDY262202 RNU262201:RNU262202 RXQ262201:RXQ262202 SHM262201:SHM262202 SRI262201:SRI262202 TBE262201:TBE262202 TLA262201:TLA262202 TUW262201:TUW262202 UES262201:UES262202 UOO262201:UOO262202 UYK262201:UYK262202 VIG262201:VIG262202 VSC262201:VSC262202 WBY262201:WBY262202 WLU262201:WLU262202 WVQ262201:WVQ262202 I327737:I327738 JE327737:JE327738 TA327737:TA327738 ACW327737:ACW327738 AMS327737:AMS327738 AWO327737:AWO327738 BGK327737:BGK327738 BQG327737:BQG327738 CAC327737:CAC327738 CJY327737:CJY327738 CTU327737:CTU327738 DDQ327737:DDQ327738 DNM327737:DNM327738 DXI327737:DXI327738 EHE327737:EHE327738 ERA327737:ERA327738 FAW327737:FAW327738 FKS327737:FKS327738 FUO327737:FUO327738 GEK327737:GEK327738 GOG327737:GOG327738 GYC327737:GYC327738 HHY327737:HHY327738 HRU327737:HRU327738 IBQ327737:IBQ327738 ILM327737:ILM327738 IVI327737:IVI327738 JFE327737:JFE327738 JPA327737:JPA327738 JYW327737:JYW327738 KIS327737:KIS327738 KSO327737:KSO327738 LCK327737:LCK327738 LMG327737:LMG327738 LWC327737:LWC327738 MFY327737:MFY327738 MPU327737:MPU327738 MZQ327737:MZQ327738 NJM327737:NJM327738 NTI327737:NTI327738 ODE327737:ODE327738 ONA327737:ONA327738 OWW327737:OWW327738 PGS327737:PGS327738 PQO327737:PQO327738 QAK327737:QAK327738 QKG327737:QKG327738 QUC327737:QUC327738 RDY327737:RDY327738 RNU327737:RNU327738 RXQ327737:RXQ327738 SHM327737:SHM327738 SRI327737:SRI327738 TBE327737:TBE327738 TLA327737:TLA327738 TUW327737:TUW327738 UES327737:UES327738 UOO327737:UOO327738 UYK327737:UYK327738 VIG327737:VIG327738 VSC327737:VSC327738 WBY327737:WBY327738 WLU327737:WLU327738 WVQ327737:WVQ327738 I393273:I393274 JE393273:JE393274 TA393273:TA393274 ACW393273:ACW393274 AMS393273:AMS393274 AWO393273:AWO393274 BGK393273:BGK393274 BQG393273:BQG393274 CAC393273:CAC393274 CJY393273:CJY393274 CTU393273:CTU393274 DDQ393273:DDQ393274 DNM393273:DNM393274 DXI393273:DXI393274 EHE393273:EHE393274 ERA393273:ERA393274 FAW393273:FAW393274 FKS393273:FKS393274 FUO393273:FUO393274 GEK393273:GEK393274 GOG393273:GOG393274 GYC393273:GYC393274 HHY393273:HHY393274 HRU393273:HRU393274 IBQ393273:IBQ393274 ILM393273:ILM393274 IVI393273:IVI393274 JFE393273:JFE393274 JPA393273:JPA393274 JYW393273:JYW393274 KIS393273:KIS393274 KSO393273:KSO393274 LCK393273:LCK393274 LMG393273:LMG393274 LWC393273:LWC393274 MFY393273:MFY393274 MPU393273:MPU393274 MZQ393273:MZQ393274 NJM393273:NJM393274 NTI393273:NTI393274 ODE393273:ODE393274 ONA393273:ONA393274 OWW393273:OWW393274 PGS393273:PGS393274 PQO393273:PQO393274 QAK393273:QAK393274 QKG393273:QKG393274 QUC393273:QUC393274 RDY393273:RDY393274 RNU393273:RNU393274 RXQ393273:RXQ393274 SHM393273:SHM393274 SRI393273:SRI393274 TBE393273:TBE393274 TLA393273:TLA393274 TUW393273:TUW393274 UES393273:UES393274 UOO393273:UOO393274 UYK393273:UYK393274 VIG393273:VIG393274 VSC393273:VSC393274 WBY393273:WBY393274 WLU393273:WLU393274 WVQ393273:WVQ393274 I458809:I458810 JE458809:JE458810 TA458809:TA458810 ACW458809:ACW458810 AMS458809:AMS458810 AWO458809:AWO458810 BGK458809:BGK458810 BQG458809:BQG458810 CAC458809:CAC458810 CJY458809:CJY458810 CTU458809:CTU458810 DDQ458809:DDQ458810 DNM458809:DNM458810 DXI458809:DXI458810 EHE458809:EHE458810 ERA458809:ERA458810 FAW458809:FAW458810 FKS458809:FKS458810 FUO458809:FUO458810 GEK458809:GEK458810 GOG458809:GOG458810 GYC458809:GYC458810 HHY458809:HHY458810 HRU458809:HRU458810 IBQ458809:IBQ458810 ILM458809:ILM458810 IVI458809:IVI458810 JFE458809:JFE458810 JPA458809:JPA458810 JYW458809:JYW458810 KIS458809:KIS458810 KSO458809:KSO458810 LCK458809:LCK458810 LMG458809:LMG458810 LWC458809:LWC458810 MFY458809:MFY458810 MPU458809:MPU458810 MZQ458809:MZQ458810 NJM458809:NJM458810 NTI458809:NTI458810 ODE458809:ODE458810 ONA458809:ONA458810 OWW458809:OWW458810 PGS458809:PGS458810 PQO458809:PQO458810 QAK458809:QAK458810 QKG458809:QKG458810 QUC458809:QUC458810 RDY458809:RDY458810 RNU458809:RNU458810 RXQ458809:RXQ458810 SHM458809:SHM458810 SRI458809:SRI458810 TBE458809:TBE458810 TLA458809:TLA458810 TUW458809:TUW458810 UES458809:UES458810 UOO458809:UOO458810 UYK458809:UYK458810 VIG458809:VIG458810 VSC458809:VSC458810 WBY458809:WBY458810 WLU458809:WLU458810 WVQ458809:WVQ458810 I524345:I524346 JE524345:JE524346 TA524345:TA524346 ACW524345:ACW524346 AMS524345:AMS524346 AWO524345:AWO524346 BGK524345:BGK524346 BQG524345:BQG524346 CAC524345:CAC524346 CJY524345:CJY524346 CTU524345:CTU524346 DDQ524345:DDQ524346 DNM524345:DNM524346 DXI524345:DXI524346 EHE524345:EHE524346 ERA524345:ERA524346 FAW524345:FAW524346 FKS524345:FKS524346 FUO524345:FUO524346 GEK524345:GEK524346 GOG524345:GOG524346 GYC524345:GYC524346 HHY524345:HHY524346 HRU524345:HRU524346 IBQ524345:IBQ524346 ILM524345:ILM524346 IVI524345:IVI524346 JFE524345:JFE524346 JPA524345:JPA524346 JYW524345:JYW524346 KIS524345:KIS524346 KSO524345:KSO524346 LCK524345:LCK524346 LMG524345:LMG524346 LWC524345:LWC524346 MFY524345:MFY524346 MPU524345:MPU524346 MZQ524345:MZQ524346 NJM524345:NJM524346 NTI524345:NTI524346 ODE524345:ODE524346 ONA524345:ONA524346 OWW524345:OWW524346 PGS524345:PGS524346 PQO524345:PQO524346 QAK524345:QAK524346 QKG524345:QKG524346 QUC524345:QUC524346 RDY524345:RDY524346 RNU524345:RNU524346 RXQ524345:RXQ524346 SHM524345:SHM524346 SRI524345:SRI524346 TBE524345:TBE524346 TLA524345:TLA524346 TUW524345:TUW524346 UES524345:UES524346 UOO524345:UOO524346 UYK524345:UYK524346 VIG524345:VIG524346 VSC524345:VSC524346 WBY524345:WBY524346 WLU524345:WLU524346 WVQ524345:WVQ524346 I589881:I589882 JE589881:JE589882 TA589881:TA589882 ACW589881:ACW589882 AMS589881:AMS589882 AWO589881:AWO589882 BGK589881:BGK589882 BQG589881:BQG589882 CAC589881:CAC589882 CJY589881:CJY589882 CTU589881:CTU589882 DDQ589881:DDQ589882 DNM589881:DNM589882 DXI589881:DXI589882 EHE589881:EHE589882 ERA589881:ERA589882 FAW589881:FAW589882 FKS589881:FKS589882 FUO589881:FUO589882 GEK589881:GEK589882 GOG589881:GOG589882 GYC589881:GYC589882 HHY589881:HHY589882 HRU589881:HRU589882 IBQ589881:IBQ589882 ILM589881:ILM589882 IVI589881:IVI589882 JFE589881:JFE589882 JPA589881:JPA589882 JYW589881:JYW589882 KIS589881:KIS589882 KSO589881:KSO589882 LCK589881:LCK589882 LMG589881:LMG589882 LWC589881:LWC589882 MFY589881:MFY589882 MPU589881:MPU589882 MZQ589881:MZQ589882 NJM589881:NJM589882 NTI589881:NTI589882 ODE589881:ODE589882 ONA589881:ONA589882 OWW589881:OWW589882 PGS589881:PGS589882 PQO589881:PQO589882 QAK589881:QAK589882 QKG589881:QKG589882 QUC589881:QUC589882 RDY589881:RDY589882 RNU589881:RNU589882 RXQ589881:RXQ589882 SHM589881:SHM589882 SRI589881:SRI589882 TBE589881:TBE589882 TLA589881:TLA589882 TUW589881:TUW589882 UES589881:UES589882 UOO589881:UOO589882 UYK589881:UYK589882 VIG589881:VIG589882 VSC589881:VSC589882 WBY589881:WBY589882 WLU589881:WLU589882 WVQ589881:WVQ589882 I655417:I655418 JE655417:JE655418 TA655417:TA655418 ACW655417:ACW655418 AMS655417:AMS655418 AWO655417:AWO655418 BGK655417:BGK655418 BQG655417:BQG655418 CAC655417:CAC655418 CJY655417:CJY655418 CTU655417:CTU655418 DDQ655417:DDQ655418 DNM655417:DNM655418 DXI655417:DXI655418 EHE655417:EHE655418 ERA655417:ERA655418 FAW655417:FAW655418 FKS655417:FKS655418 FUO655417:FUO655418 GEK655417:GEK655418 GOG655417:GOG655418 GYC655417:GYC655418 HHY655417:HHY655418 HRU655417:HRU655418 IBQ655417:IBQ655418 ILM655417:ILM655418 IVI655417:IVI655418 JFE655417:JFE655418 JPA655417:JPA655418 JYW655417:JYW655418 KIS655417:KIS655418 KSO655417:KSO655418 LCK655417:LCK655418 LMG655417:LMG655418 LWC655417:LWC655418 MFY655417:MFY655418 MPU655417:MPU655418 MZQ655417:MZQ655418 NJM655417:NJM655418 NTI655417:NTI655418 ODE655417:ODE655418 ONA655417:ONA655418 OWW655417:OWW655418 PGS655417:PGS655418 PQO655417:PQO655418 QAK655417:QAK655418 QKG655417:QKG655418 QUC655417:QUC655418 RDY655417:RDY655418 RNU655417:RNU655418 RXQ655417:RXQ655418 SHM655417:SHM655418 SRI655417:SRI655418 TBE655417:TBE655418 TLA655417:TLA655418 TUW655417:TUW655418 UES655417:UES655418 UOO655417:UOO655418 UYK655417:UYK655418 VIG655417:VIG655418 VSC655417:VSC655418 WBY655417:WBY655418 WLU655417:WLU655418 WVQ655417:WVQ655418 I720953:I720954 JE720953:JE720954 TA720953:TA720954 ACW720953:ACW720954 AMS720953:AMS720954 AWO720953:AWO720954 BGK720953:BGK720954 BQG720953:BQG720954 CAC720953:CAC720954 CJY720953:CJY720954 CTU720953:CTU720954 DDQ720953:DDQ720954 DNM720953:DNM720954 DXI720953:DXI720954 EHE720953:EHE720954 ERA720953:ERA720954 FAW720953:FAW720954 FKS720953:FKS720954 FUO720953:FUO720954 GEK720953:GEK720954 GOG720953:GOG720954 GYC720953:GYC720954 HHY720953:HHY720954 HRU720953:HRU720954 IBQ720953:IBQ720954 ILM720953:ILM720954 IVI720953:IVI720954 JFE720953:JFE720954 JPA720953:JPA720954 JYW720953:JYW720954 KIS720953:KIS720954 KSO720953:KSO720954 LCK720953:LCK720954 LMG720953:LMG720954 LWC720953:LWC720954 MFY720953:MFY720954 MPU720953:MPU720954 MZQ720953:MZQ720954 NJM720953:NJM720954 NTI720953:NTI720954 ODE720953:ODE720954 ONA720953:ONA720954 OWW720953:OWW720954 PGS720953:PGS720954 PQO720953:PQO720954 QAK720953:QAK720954 QKG720953:QKG720954 QUC720953:QUC720954 RDY720953:RDY720954 RNU720953:RNU720954 RXQ720953:RXQ720954 SHM720953:SHM720954 SRI720953:SRI720954 TBE720953:TBE720954 TLA720953:TLA720954 TUW720953:TUW720954 UES720953:UES720954 UOO720953:UOO720954 UYK720953:UYK720954 VIG720953:VIG720954 VSC720953:VSC720954 WBY720953:WBY720954 WLU720953:WLU720954 WVQ720953:WVQ720954 I786489:I786490 JE786489:JE786490 TA786489:TA786490 ACW786489:ACW786490 AMS786489:AMS786490 AWO786489:AWO786490 BGK786489:BGK786490 BQG786489:BQG786490 CAC786489:CAC786490 CJY786489:CJY786490 CTU786489:CTU786490 DDQ786489:DDQ786490 DNM786489:DNM786490 DXI786489:DXI786490 EHE786489:EHE786490 ERA786489:ERA786490 FAW786489:FAW786490 FKS786489:FKS786490 FUO786489:FUO786490 GEK786489:GEK786490 GOG786489:GOG786490 GYC786489:GYC786490 HHY786489:HHY786490 HRU786489:HRU786490 IBQ786489:IBQ786490 ILM786489:ILM786490 IVI786489:IVI786490 JFE786489:JFE786490 JPA786489:JPA786490 JYW786489:JYW786490 KIS786489:KIS786490 KSO786489:KSO786490 LCK786489:LCK786490 LMG786489:LMG786490 LWC786489:LWC786490 MFY786489:MFY786490 MPU786489:MPU786490 MZQ786489:MZQ786490 NJM786489:NJM786490 NTI786489:NTI786490 ODE786489:ODE786490 ONA786489:ONA786490 OWW786489:OWW786490 PGS786489:PGS786490 PQO786489:PQO786490 QAK786489:QAK786490 QKG786489:QKG786490 QUC786489:QUC786490 RDY786489:RDY786490 RNU786489:RNU786490 RXQ786489:RXQ786490 SHM786489:SHM786490 SRI786489:SRI786490 TBE786489:TBE786490 TLA786489:TLA786490 TUW786489:TUW786490 UES786489:UES786490 UOO786489:UOO786490 UYK786489:UYK786490 VIG786489:VIG786490 VSC786489:VSC786490 WBY786489:WBY786490 WLU786489:WLU786490 WVQ786489:WVQ786490 I852025:I852026 JE852025:JE852026 TA852025:TA852026 ACW852025:ACW852026 AMS852025:AMS852026 AWO852025:AWO852026 BGK852025:BGK852026 BQG852025:BQG852026 CAC852025:CAC852026 CJY852025:CJY852026 CTU852025:CTU852026 DDQ852025:DDQ852026 DNM852025:DNM852026 DXI852025:DXI852026 EHE852025:EHE852026 ERA852025:ERA852026 FAW852025:FAW852026 FKS852025:FKS852026 FUO852025:FUO852026 GEK852025:GEK852026 GOG852025:GOG852026 GYC852025:GYC852026 HHY852025:HHY852026 HRU852025:HRU852026 IBQ852025:IBQ852026 ILM852025:ILM852026 IVI852025:IVI852026 JFE852025:JFE852026 JPA852025:JPA852026 JYW852025:JYW852026 KIS852025:KIS852026 KSO852025:KSO852026 LCK852025:LCK852026 LMG852025:LMG852026 LWC852025:LWC852026 MFY852025:MFY852026 MPU852025:MPU852026 MZQ852025:MZQ852026 NJM852025:NJM852026 NTI852025:NTI852026 ODE852025:ODE852026 ONA852025:ONA852026 OWW852025:OWW852026 PGS852025:PGS852026 PQO852025:PQO852026 QAK852025:QAK852026 QKG852025:QKG852026 QUC852025:QUC852026 RDY852025:RDY852026 RNU852025:RNU852026 RXQ852025:RXQ852026 SHM852025:SHM852026 SRI852025:SRI852026 TBE852025:TBE852026 TLA852025:TLA852026 TUW852025:TUW852026 UES852025:UES852026 UOO852025:UOO852026 UYK852025:UYK852026 VIG852025:VIG852026 VSC852025:VSC852026 WBY852025:WBY852026 WLU852025:WLU852026 WVQ852025:WVQ852026 I917561:I917562 JE917561:JE917562 TA917561:TA917562 ACW917561:ACW917562 AMS917561:AMS917562 AWO917561:AWO917562 BGK917561:BGK917562 BQG917561:BQG917562 CAC917561:CAC917562 CJY917561:CJY917562 CTU917561:CTU917562 DDQ917561:DDQ917562 DNM917561:DNM917562 DXI917561:DXI917562 EHE917561:EHE917562 ERA917561:ERA917562 FAW917561:FAW917562 FKS917561:FKS917562 FUO917561:FUO917562 GEK917561:GEK917562 GOG917561:GOG917562 GYC917561:GYC917562 HHY917561:HHY917562 HRU917561:HRU917562 IBQ917561:IBQ917562 ILM917561:ILM917562 IVI917561:IVI917562 JFE917561:JFE917562 JPA917561:JPA917562 JYW917561:JYW917562 KIS917561:KIS917562 KSO917561:KSO917562 LCK917561:LCK917562 LMG917561:LMG917562 LWC917561:LWC917562 MFY917561:MFY917562 MPU917561:MPU917562 MZQ917561:MZQ917562 NJM917561:NJM917562 NTI917561:NTI917562 ODE917561:ODE917562 ONA917561:ONA917562 OWW917561:OWW917562 PGS917561:PGS917562 PQO917561:PQO917562 QAK917561:QAK917562 QKG917561:QKG917562 QUC917561:QUC917562 RDY917561:RDY917562 RNU917561:RNU917562 RXQ917561:RXQ917562 SHM917561:SHM917562 SRI917561:SRI917562 TBE917561:TBE917562 TLA917561:TLA917562 TUW917561:TUW917562 UES917561:UES917562 UOO917561:UOO917562 UYK917561:UYK917562 VIG917561:VIG917562 VSC917561:VSC917562 WBY917561:WBY917562 WLU917561:WLU917562 WVQ917561:WVQ917562 I983097:I983098 JE983097:JE983098 TA983097:TA983098 ACW983097:ACW983098 AMS983097:AMS983098 AWO983097:AWO983098 BGK983097:BGK983098 BQG983097:BQG983098 CAC983097:CAC983098 CJY983097:CJY983098 CTU983097:CTU983098 DDQ983097:DDQ983098 DNM983097:DNM983098 DXI983097:DXI983098 EHE983097:EHE983098 ERA983097:ERA983098 FAW983097:FAW983098 FKS983097:FKS983098 FUO983097:FUO983098 GEK983097:GEK983098 GOG983097:GOG983098 GYC983097:GYC983098 HHY983097:HHY983098 HRU983097:HRU983098 IBQ983097:IBQ983098 ILM983097:ILM983098 IVI983097:IVI983098 JFE983097:JFE983098 JPA983097:JPA983098 JYW983097:JYW983098 KIS983097:KIS983098 KSO983097:KSO983098 LCK983097:LCK983098 LMG983097:LMG983098 LWC983097:LWC983098 MFY983097:MFY983098 MPU983097:MPU983098 MZQ983097:MZQ983098 NJM983097:NJM983098 NTI983097:NTI983098 ODE983097:ODE983098 ONA983097:ONA983098 OWW983097:OWW983098 PGS983097:PGS983098 PQO983097:PQO983098 QAK983097:QAK983098 QKG983097:QKG983098 QUC983097:QUC983098 RDY983097:RDY983098 RNU983097:RNU983098 RXQ983097:RXQ983098 SHM983097:SHM983098 SRI983097:SRI983098 TBE983097:TBE983098 TLA983097:TLA983098 TUW983097:TUW983098 UES983097:UES983098 UOO983097:UOO983098 UYK983097:UYK983098 VIG983097:VIG983098 VSC983097:VSC983098 WBY983097:WBY983098 WLU983097:WLU983098 WVQ983097:WVQ983098 D57:D58 IZ57:IZ58 SV57:SV58 ACR57:ACR58 AMN57:AMN58 AWJ57:AWJ58 BGF57:BGF58 BQB57:BQB58 BZX57:BZX58 CJT57:CJT58 CTP57:CTP58 DDL57:DDL58 DNH57:DNH58 DXD57:DXD58 EGZ57:EGZ58 EQV57:EQV58 FAR57:FAR58 FKN57:FKN58 FUJ57:FUJ58 GEF57:GEF58 GOB57:GOB58 GXX57:GXX58 HHT57:HHT58 HRP57:HRP58 IBL57:IBL58 ILH57:ILH58 IVD57:IVD58 JEZ57:JEZ58 JOV57:JOV58 JYR57:JYR58 KIN57:KIN58 KSJ57:KSJ58 LCF57:LCF58 LMB57:LMB58 LVX57:LVX58 MFT57:MFT58 MPP57:MPP58 MZL57:MZL58 NJH57:NJH58 NTD57:NTD58 OCZ57:OCZ58 OMV57:OMV58 OWR57:OWR58 PGN57:PGN58 PQJ57:PQJ58 QAF57:QAF58 QKB57:QKB58 QTX57:QTX58 RDT57:RDT58 RNP57:RNP58 RXL57:RXL58 SHH57:SHH58 SRD57:SRD58 TAZ57:TAZ58 TKV57:TKV58 TUR57:TUR58 UEN57:UEN58 UOJ57:UOJ58 UYF57:UYF58 VIB57:VIB58 VRX57:VRX58 WBT57:WBT58 WLP57:WLP58 WVL57:WVL58 D65593:D65594 IZ65593:IZ65594 SV65593:SV65594 ACR65593:ACR65594 AMN65593:AMN65594 AWJ65593:AWJ65594 BGF65593:BGF65594 BQB65593:BQB65594 BZX65593:BZX65594 CJT65593:CJT65594 CTP65593:CTP65594 DDL65593:DDL65594 DNH65593:DNH65594 DXD65593:DXD65594 EGZ65593:EGZ65594 EQV65593:EQV65594 FAR65593:FAR65594 FKN65593:FKN65594 FUJ65593:FUJ65594 GEF65593:GEF65594 GOB65593:GOB65594 GXX65593:GXX65594 HHT65593:HHT65594 HRP65593:HRP65594 IBL65593:IBL65594 ILH65593:ILH65594 IVD65593:IVD65594 JEZ65593:JEZ65594 JOV65593:JOV65594 JYR65593:JYR65594 KIN65593:KIN65594 KSJ65593:KSJ65594 LCF65593:LCF65594 LMB65593:LMB65594 LVX65593:LVX65594 MFT65593:MFT65594 MPP65593:MPP65594 MZL65593:MZL65594 NJH65593:NJH65594 NTD65593:NTD65594 OCZ65593:OCZ65594 OMV65593:OMV65594 OWR65593:OWR65594 PGN65593:PGN65594 PQJ65593:PQJ65594 QAF65593:QAF65594 QKB65593:QKB65594 QTX65593:QTX65594 RDT65593:RDT65594 RNP65593:RNP65594 RXL65593:RXL65594 SHH65593:SHH65594 SRD65593:SRD65594 TAZ65593:TAZ65594 TKV65593:TKV65594 TUR65593:TUR65594 UEN65593:UEN65594 UOJ65593:UOJ65594 UYF65593:UYF65594 VIB65593:VIB65594 VRX65593:VRX65594 WBT65593:WBT65594 WLP65593:WLP65594 WVL65593:WVL65594 D131129:D131130 IZ131129:IZ131130 SV131129:SV131130 ACR131129:ACR131130 AMN131129:AMN131130 AWJ131129:AWJ131130 BGF131129:BGF131130 BQB131129:BQB131130 BZX131129:BZX131130 CJT131129:CJT131130 CTP131129:CTP131130 DDL131129:DDL131130 DNH131129:DNH131130 DXD131129:DXD131130 EGZ131129:EGZ131130 EQV131129:EQV131130 FAR131129:FAR131130 FKN131129:FKN131130 FUJ131129:FUJ131130 GEF131129:GEF131130 GOB131129:GOB131130 GXX131129:GXX131130 HHT131129:HHT131130 HRP131129:HRP131130 IBL131129:IBL131130 ILH131129:ILH131130 IVD131129:IVD131130 JEZ131129:JEZ131130 JOV131129:JOV131130 JYR131129:JYR131130 KIN131129:KIN131130 KSJ131129:KSJ131130 LCF131129:LCF131130 LMB131129:LMB131130 LVX131129:LVX131130 MFT131129:MFT131130 MPP131129:MPP131130 MZL131129:MZL131130 NJH131129:NJH131130 NTD131129:NTD131130 OCZ131129:OCZ131130 OMV131129:OMV131130 OWR131129:OWR131130 PGN131129:PGN131130 PQJ131129:PQJ131130 QAF131129:QAF131130 QKB131129:QKB131130 QTX131129:QTX131130 RDT131129:RDT131130 RNP131129:RNP131130 RXL131129:RXL131130 SHH131129:SHH131130 SRD131129:SRD131130 TAZ131129:TAZ131130 TKV131129:TKV131130 TUR131129:TUR131130 UEN131129:UEN131130 UOJ131129:UOJ131130 UYF131129:UYF131130 VIB131129:VIB131130 VRX131129:VRX131130 WBT131129:WBT131130 WLP131129:WLP131130 WVL131129:WVL131130 D196665:D196666 IZ196665:IZ196666 SV196665:SV196666 ACR196665:ACR196666 AMN196665:AMN196666 AWJ196665:AWJ196666 BGF196665:BGF196666 BQB196665:BQB196666 BZX196665:BZX196666 CJT196665:CJT196666 CTP196665:CTP196666 DDL196665:DDL196666 DNH196665:DNH196666 DXD196665:DXD196666 EGZ196665:EGZ196666 EQV196665:EQV196666 FAR196665:FAR196666 FKN196665:FKN196666 FUJ196665:FUJ196666 GEF196665:GEF196666 GOB196665:GOB196666 GXX196665:GXX196666 HHT196665:HHT196666 HRP196665:HRP196666 IBL196665:IBL196666 ILH196665:ILH196666 IVD196665:IVD196666 JEZ196665:JEZ196666 JOV196665:JOV196666 JYR196665:JYR196666 KIN196665:KIN196666 KSJ196665:KSJ196666 LCF196665:LCF196666 LMB196665:LMB196666 LVX196665:LVX196666 MFT196665:MFT196666 MPP196665:MPP196666 MZL196665:MZL196666 NJH196665:NJH196666 NTD196665:NTD196666 OCZ196665:OCZ196666 OMV196665:OMV196666 OWR196665:OWR196666 PGN196665:PGN196666 PQJ196665:PQJ196666 QAF196665:QAF196666 QKB196665:QKB196666 QTX196665:QTX196666 RDT196665:RDT196666 RNP196665:RNP196666 RXL196665:RXL196666 SHH196665:SHH196666 SRD196665:SRD196666 TAZ196665:TAZ196666 TKV196665:TKV196666 TUR196665:TUR196666 UEN196665:UEN196666 UOJ196665:UOJ196666 UYF196665:UYF196666 VIB196665:VIB196666 VRX196665:VRX196666 WBT196665:WBT196666 WLP196665:WLP196666 WVL196665:WVL196666 D262201:D262202 IZ262201:IZ262202 SV262201:SV262202 ACR262201:ACR262202 AMN262201:AMN262202 AWJ262201:AWJ262202 BGF262201:BGF262202 BQB262201:BQB262202 BZX262201:BZX262202 CJT262201:CJT262202 CTP262201:CTP262202 DDL262201:DDL262202 DNH262201:DNH262202 DXD262201:DXD262202 EGZ262201:EGZ262202 EQV262201:EQV262202 FAR262201:FAR262202 FKN262201:FKN262202 FUJ262201:FUJ262202 GEF262201:GEF262202 GOB262201:GOB262202 GXX262201:GXX262202 HHT262201:HHT262202 HRP262201:HRP262202 IBL262201:IBL262202 ILH262201:ILH262202 IVD262201:IVD262202 JEZ262201:JEZ262202 JOV262201:JOV262202 JYR262201:JYR262202 KIN262201:KIN262202 KSJ262201:KSJ262202 LCF262201:LCF262202 LMB262201:LMB262202 LVX262201:LVX262202 MFT262201:MFT262202 MPP262201:MPP262202 MZL262201:MZL262202 NJH262201:NJH262202 NTD262201:NTD262202 OCZ262201:OCZ262202 OMV262201:OMV262202 OWR262201:OWR262202 PGN262201:PGN262202 PQJ262201:PQJ262202 QAF262201:QAF262202 QKB262201:QKB262202 QTX262201:QTX262202 RDT262201:RDT262202 RNP262201:RNP262202 RXL262201:RXL262202 SHH262201:SHH262202 SRD262201:SRD262202 TAZ262201:TAZ262202 TKV262201:TKV262202 TUR262201:TUR262202 UEN262201:UEN262202 UOJ262201:UOJ262202 UYF262201:UYF262202 VIB262201:VIB262202 VRX262201:VRX262202 WBT262201:WBT262202 WLP262201:WLP262202 WVL262201:WVL262202 D327737:D327738 IZ327737:IZ327738 SV327737:SV327738 ACR327737:ACR327738 AMN327737:AMN327738 AWJ327737:AWJ327738 BGF327737:BGF327738 BQB327737:BQB327738 BZX327737:BZX327738 CJT327737:CJT327738 CTP327737:CTP327738 DDL327737:DDL327738 DNH327737:DNH327738 DXD327737:DXD327738 EGZ327737:EGZ327738 EQV327737:EQV327738 FAR327737:FAR327738 FKN327737:FKN327738 FUJ327737:FUJ327738 GEF327737:GEF327738 GOB327737:GOB327738 GXX327737:GXX327738 HHT327737:HHT327738 HRP327737:HRP327738 IBL327737:IBL327738 ILH327737:ILH327738 IVD327737:IVD327738 JEZ327737:JEZ327738 JOV327737:JOV327738 JYR327737:JYR327738 KIN327737:KIN327738 KSJ327737:KSJ327738 LCF327737:LCF327738 LMB327737:LMB327738 LVX327737:LVX327738 MFT327737:MFT327738 MPP327737:MPP327738 MZL327737:MZL327738 NJH327737:NJH327738 NTD327737:NTD327738 OCZ327737:OCZ327738 OMV327737:OMV327738 OWR327737:OWR327738 PGN327737:PGN327738 PQJ327737:PQJ327738 QAF327737:QAF327738 QKB327737:QKB327738 QTX327737:QTX327738 RDT327737:RDT327738 RNP327737:RNP327738 RXL327737:RXL327738 SHH327737:SHH327738 SRD327737:SRD327738 TAZ327737:TAZ327738 TKV327737:TKV327738 TUR327737:TUR327738 UEN327737:UEN327738 UOJ327737:UOJ327738 UYF327737:UYF327738 VIB327737:VIB327738 VRX327737:VRX327738 WBT327737:WBT327738 WLP327737:WLP327738 WVL327737:WVL327738 D393273:D393274 IZ393273:IZ393274 SV393273:SV393274 ACR393273:ACR393274 AMN393273:AMN393274 AWJ393273:AWJ393274 BGF393273:BGF393274 BQB393273:BQB393274 BZX393273:BZX393274 CJT393273:CJT393274 CTP393273:CTP393274 DDL393273:DDL393274 DNH393273:DNH393274 DXD393273:DXD393274 EGZ393273:EGZ393274 EQV393273:EQV393274 FAR393273:FAR393274 FKN393273:FKN393274 FUJ393273:FUJ393274 GEF393273:GEF393274 GOB393273:GOB393274 GXX393273:GXX393274 HHT393273:HHT393274 HRP393273:HRP393274 IBL393273:IBL393274 ILH393273:ILH393274 IVD393273:IVD393274 JEZ393273:JEZ393274 JOV393273:JOV393274 JYR393273:JYR393274 KIN393273:KIN393274 KSJ393273:KSJ393274 LCF393273:LCF393274 LMB393273:LMB393274 LVX393273:LVX393274 MFT393273:MFT393274 MPP393273:MPP393274 MZL393273:MZL393274 NJH393273:NJH393274 NTD393273:NTD393274 OCZ393273:OCZ393274 OMV393273:OMV393274 OWR393273:OWR393274 PGN393273:PGN393274 PQJ393273:PQJ393274 QAF393273:QAF393274 QKB393273:QKB393274 QTX393273:QTX393274 RDT393273:RDT393274 RNP393273:RNP393274 RXL393273:RXL393274 SHH393273:SHH393274 SRD393273:SRD393274 TAZ393273:TAZ393274 TKV393273:TKV393274 TUR393273:TUR393274 UEN393273:UEN393274 UOJ393273:UOJ393274 UYF393273:UYF393274 VIB393273:VIB393274 VRX393273:VRX393274 WBT393273:WBT393274 WLP393273:WLP393274 WVL393273:WVL393274 D458809:D458810 IZ458809:IZ458810 SV458809:SV458810 ACR458809:ACR458810 AMN458809:AMN458810 AWJ458809:AWJ458810 BGF458809:BGF458810 BQB458809:BQB458810 BZX458809:BZX458810 CJT458809:CJT458810 CTP458809:CTP458810 DDL458809:DDL458810 DNH458809:DNH458810 DXD458809:DXD458810 EGZ458809:EGZ458810 EQV458809:EQV458810 FAR458809:FAR458810 FKN458809:FKN458810 FUJ458809:FUJ458810 GEF458809:GEF458810 GOB458809:GOB458810 GXX458809:GXX458810 HHT458809:HHT458810 HRP458809:HRP458810 IBL458809:IBL458810 ILH458809:ILH458810 IVD458809:IVD458810 JEZ458809:JEZ458810 JOV458809:JOV458810 JYR458809:JYR458810 KIN458809:KIN458810 KSJ458809:KSJ458810 LCF458809:LCF458810 LMB458809:LMB458810 LVX458809:LVX458810 MFT458809:MFT458810 MPP458809:MPP458810 MZL458809:MZL458810 NJH458809:NJH458810 NTD458809:NTD458810 OCZ458809:OCZ458810 OMV458809:OMV458810 OWR458809:OWR458810 PGN458809:PGN458810 PQJ458809:PQJ458810 QAF458809:QAF458810 QKB458809:QKB458810 QTX458809:QTX458810 RDT458809:RDT458810 RNP458809:RNP458810 RXL458809:RXL458810 SHH458809:SHH458810 SRD458809:SRD458810 TAZ458809:TAZ458810 TKV458809:TKV458810 TUR458809:TUR458810 UEN458809:UEN458810 UOJ458809:UOJ458810 UYF458809:UYF458810 VIB458809:VIB458810 VRX458809:VRX458810 WBT458809:WBT458810 WLP458809:WLP458810 WVL458809:WVL458810 D524345:D524346 IZ524345:IZ524346 SV524345:SV524346 ACR524345:ACR524346 AMN524345:AMN524346 AWJ524345:AWJ524346 BGF524345:BGF524346 BQB524345:BQB524346 BZX524345:BZX524346 CJT524345:CJT524346 CTP524345:CTP524346 DDL524345:DDL524346 DNH524345:DNH524346 DXD524345:DXD524346 EGZ524345:EGZ524346 EQV524345:EQV524346 FAR524345:FAR524346 FKN524345:FKN524346 FUJ524345:FUJ524346 GEF524345:GEF524346 GOB524345:GOB524346 GXX524345:GXX524346 HHT524345:HHT524346 HRP524345:HRP524346 IBL524345:IBL524346 ILH524345:ILH524346 IVD524345:IVD524346 JEZ524345:JEZ524346 JOV524345:JOV524346 JYR524345:JYR524346 KIN524345:KIN524346 KSJ524345:KSJ524346 LCF524345:LCF524346 LMB524345:LMB524346 LVX524345:LVX524346 MFT524345:MFT524346 MPP524345:MPP524346 MZL524345:MZL524346 NJH524345:NJH524346 NTD524345:NTD524346 OCZ524345:OCZ524346 OMV524345:OMV524346 OWR524345:OWR524346 PGN524345:PGN524346 PQJ524345:PQJ524346 QAF524345:QAF524346 QKB524345:QKB524346 QTX524345:QTX524346 RDT524345:RDT524346 RNP524345:RNP524346 RXL524345:RXL524346 SHH524345:SHH524346 SRD524345:SRD524346 TAZ524345:TAZ524346 TKV524345:TKV524346 TUR524345:TUR524346 UEN524345:UEN524346 UOJ524345:UOJ524346 UYF524345:UYF524346 VIB524345:VIB524346 VRX524345:VRX524346 WBT524345:WBT524346 WLP524345:WLP524346 WVL524345:WVL524346 D589881:D589882 IZ589881:IZ589882 SV589881:SV589882 ACR589881:ACR589882 AMN589881:AMN589882 AWJ589881:AWJ589882 BGF589881:BGF589882 BQB589881:BQB589882 BZX589881:BZX589882 CJT589881:CJT589882 CTP589881:CTP589882 DDL589881:DDL589882 DNH589881:DNH589882 DXD589881:DXD589882 EGZ589881:EGZ589882 EQV589881:EQV589882 FAR589881:FAR589882 FKN589881:FKN589882 FUJ589881:FUJ589882 GEF589881:GEF589882 GOB589881:GOB589882 GXX589881:GXX589882 HHT589881:HHT589882 HRP589881:HRP589882 IBL589881:IBL589882 ILH589881:ILH589882 IVD589881:IVD589882 JEZ589881:JEZ589882 JOV589881:JOV589882 JYR589881:JYR589882 KIN589881:KIN589882 KSJ589881:KSJ589882 LCF589881:LCF589882 LMB589881:LMB589882 LVX589881:LVX589882 MFT589881:MFT589882 MPP589881:MPP589882 MZL589881:MZL589882 NJH589881:NJH589882 NTD589881:NTD589882 OCZ589881:OCZ589882 OMV589881:OMV589882 OWR589881:OWR589882 PGN589881:PGN589882 PQJ589881:PQJ589882 QAF589881:QAF589882 QKB589881:QKB589882 QTX589881:QTX589882 RDT589881:RDT589882 RNP589881:RNP589882 RXL589881:RXL589882 SHH589881:SHH589882 SRD589881:SRD589882 TAZ589881:TAZ589882 TKV589881:TKV589882 TUR589881:TUR589882 UEN589881:UEN589882 UOJ589881:UOJ589882 UYF589881:UYF589882 VIB589881:VIB589882 VRX589881:VRX589882 WBT589881:WBT589882 WLP589881:WLP589882 WVL589881:WVL589882 D655417:D655418 IZ655417:IZ655418 SV655417:SV655418 ACR655417:ACR655418 AMN655417:AMN655418 AWJ655417:AWJ655418 BGF655417:BGF655418 BQB655417:BQB655418 BZX655417:BZX655418 CJT655417:CJT655418 CTP655417:CTP655418 DDL655417:DDL655418 DNH655417:DNH655418 DXD655417:DXD655418 EGZ655417:EGZ655418 EQV655417:EQV655418 FAR655417:FAR655418 FKN655417:FKN655418 FUJ655417:FUJ655418 GEF655417:GEF655418 GOB655417:GOB655418 GXX655417:GXX655418 HHT655417:HHT655418 HRP655417:HRP655418 IBL655417:IBL655418 ILH655417:ILH655418 IVD655417:IVD655418 JEZ655417:JEZ655418 JOV655417:JOV655418 JYR655417:JYR655418 KIN655417:KIN655418 KSJ655417:KSJ655418 LCF655417:LCF655418 LMB655417:LMB655418 LVX655417:LVX655418 MFT655417:MFT655418 MPP655417:MPP655418 MZL655417:MZL655418 NJH655417:NJH655418 NTD655417:NTD655418 OCZ655417:OCZ655418 OMV655417:OMV655418 OWR655417:OWR655418 PGN655417:PGN655418 PQJ655417:PQJ655418 QAF655417:QAF655418 QKB655417:QKB655418 QTX655417:QTX655418 RDT655417:RDT655418 RNP655417:RNP655418 RXL655417:RXL655418 SHH655417:SHH655418 SRD655417:SRD655418 TAZ655417:TAZ655418 TKV655417:TKV655418 TUR655417:TUR655418 UEN655417:UEN655418 UOJ655417:UOJ655418 UYF655417:UYF655418 VIB655417:VIB655418 VRX655417:VRX655418 WBT655417:WBT655418 WLP655417:WLP655418 WVL655417:WVL655418 D720953:D720954 IZ720953:IZ720954 SV720953:SV720954 ACR720953:ACR720954 AMN720953:AMN720954 AWJ720953:AWJ720954 BGF720953:BGF720954 BQB720953:BQB720954 BZX720953:BZX720954 CJT720953:CJT720954 CTP720953:CTP720954 DDL720953:DDL720954 DNH720953:DNH720954 DXD720953:DXD720954 EGZ720953:EGZ720954 EQV720953:EQV720954 FAR720953:FAR720954 FKN720953:FKN720954 FUJ720953:FUJ720954 GEF720953:GEF720954 GOB720953:GOB720954 GXX720953:GXX720954 HHT720953:HHT720954 HRP720953:HRP720954 IBL720953:IBL720954 ILH720953:ILH720954 IVD720953:IVD720954 JEZ720953:JEZ720954 JOV720953:JOV720954 JYR720953:JYR720954 KIN720953:KIN720954 KSJ720953:KSJ720954 LCF720953:LCF720954 LMB720953:LMB720954 LVX720953:LVX720954 MFT720953:MFT720954 MPP720953:MPP720954 MZL720953:MZL720954 NJH720953:NJH720954 NTD720953:NTD720954 OCZ720953:OCZ720954 OMV720953:OMV720954 OWR720953:OWR720954 PGN720953:PGN720954 PQJ720953:PQJ720954 QAF720953:QAF720954 QKB720953:QKB720954 QTX720953:QTX720954 RDT720953:RDT720954 RNP720953:RNP720954 RXL720953:RXL720954 SHH720953:SHH720954 SRD720953:SRD720954 TAZ720953:TAZ720954 TKV720953:TKV720954 TUR720953:TUR720954 UEN720953:UEN720954 UOJ720953:UOJ720954 UYF720953:UYF720954 VIB720953:VIB720954 VRX720953:VRX720954 WBT720953:WBT720954 WLP720953:WLP720954 WVL720953:WVL720954 D786489:D786490 IZ786489:IZ786490 SV786489:SV786490 ACR786489:ACR786490 AMN786489:AMN786490 AWJ786489:AWJ786490 BGF786489:BGF786490 BQB786489:BQB786490 BZX786489:BZX786490 CJT786489:CJT786490 CTP786489:CTP786490 DDL786489:DDL786490 DNH786489:DNH786490 DXD786489:DXD786490 EGZ786489:EGZ786490 EQV786489:EQV786490 FAR786489:FAR786490 FKN786489:FKN786490 FUJ786489:FUJ786490 GEF786489:GEF786490 GOB786489:GOB786490 GXX786489:GXX786490 HHT786489:HHT786490 HRP786489:HRP786490 IBL786489:IBL786490 ILH786489:ILH786490 IVD786489:IVD786490 JEZ786489:JEZ786490 JOV786489:JOV786490 JYR786489:JYR786490 KIN786489:KIN786490 KSJ786489:KSJ786490 LCF786489:LCF786490 LMB786489:LMB786490 LVX786489:LVX786490 MFT786489:MFT786490 MPP786489:MPP786490 MZL786489:MZL786490 NJH786489:NJH786490 NTD786489:NTD786490 OCZ786489:OCZ786490 OMV786489:OMV786490 OWR786489:OWR786490 PGN786489:PGN786490 PQJ786489:PQJ786490 QAF786489:QAF786490 QKB786489:QKB786490 QTX786489:QTX786490 RDT786489:RDT786490 RNP786489:RNP786490 RXL786489:RXL786490 SHH786489:SHH786490 SRD786489:SRD786490 TAZ786489:TAZ786490 TKV786489:TKV786490 TUR786489:TUR786490 UEN786489:UEN786490 UOJ786489:UOJ786490 UYF786489:UYF786490 VIB786489:VIB786490 VRX786489:VRX786490 WBT786489:WBT786490 WLP786489:WLP786490 WVL786489:WVL786490 D852025:D852026 IZ852025:IZ852026 SV852025:SV852026 ACR852025:ACR852026 AMN852025:AMN852026 AWJ852025:AWJ852026 BGF852025:BGF852026 BQB852025:BQB852026 BZX852025:BZX852026 CJT852025:CJT852026 CTP852025:CTP852026 DDL852025:DDL852026 DNH852025:DNH852026 DXD852025:DXD852026 EGZ852025:EGZ852026 EQV852025:EQV852026 FAR852025:FAR852026 FKN852025:FKN852026 FUJ852025:FUJ852026 GEF852025:GEF852026 GOB852025:GOB852026 GXX852025:GXX852026 HHT852025:HHT852026 HRP852025:HRP852026 IBL852025:IBL852026 ILH852025:ILH852026 IVD852025:IVD852026 JEZ852025:JEZ852026 JOV852025:JOV852026 JYR852025:JYR852026 KIN852025:KIN852026 KSJ852025:KSJ852026 LCF852025:LCF852026 LMB852025:LMB852026 LVX852025:LVX852026 MFT852025:MFT852026 MPP852025:MPP852026 MZL852025:MZL852026 NJH852025:NJH852026 NTD852025:NTD852026 OCZ852025:OCZ852026 OMV852025:OMV852026 OWR852025:OWR852026 PGN852025:PGN852026 PQJ852025:PQJ852026 QAF852025:QAF852026 QKB852025:QKB852026 QTX852025:QTX852026 RDT852025:RDT852026 RNP852025:RNP852026 RXL852025:RXL852026 SHH852025:SHH852026 SRD852025:SRD852026 TAZ852025:TAZ852026 TKV852025:TKV852026 TUR852025:TUR852026 UEN852025:UEN852026 UOJ852025:UOJ852026 UYF852025:UYF852026 VIB852025:VIB852026 VRX852025:VRX852026 WBT852025:WBT852026 WLP852025:WLP852026 WVL852025:WVL852026 D917561:D917562 IZ917561:IZ917562 SV917561:SV917562 ACR917561:ACR917562 AMN917561:AMN917562 AWJ917561:AWJ917562 BGF917561:BGF917562 BQB917561:BQB917562 BZX917561:BZX917562 CJT917561:CJT917562 CTP917561:CTP917562 DDL917561:DDL917562 DNH917561:DNH917562 DXD917561:DXD917562 EGZ917561:EGZ917562 EQV917561:EQV917562 FAR917561:FAR917562 FKN917561:FKN917562 FUJ917561:FUJ917562 GEF917561:GEF917562 GOB917561:GOB917562 GXX917561:GXX917562 HHT917561:HHT917562 HRP917561:HRP917562 IBL917561:IBL917562 ILH917561:ILH917562 IVD917561:IVD917562 JEZ917561:JEZ917562 JOV917561:JOV917562 JYR917561:JYR917562 KIN917561:KIN917562 KSJ917561:KSJ917562 LCF917561:LCF917562 LMB917561:LMB917562 LVX917561:LVX917562 MFT917561:MFT917562 MPP917561:MPP917562 MZL917561:MZL917562 NJH917561:NJH917562 NTD917561:NTD917562 OCZ917561:OCZ917562 OMV917561:OMV917562 OWR917561:OWR917562 PGN917561:PGN917562 PQJ917561:PQJ917562 QAF917561:QAF917562 QKB917561:QKB917562 QTX917561:QTX917562 RDT917561:RDT917562 RNP917561:RNP917562 RXL917561:RXL917562 SHH917561:SHH917562 SRD917561:SRD917562 TAZ917561:TAZ917562 TKV917561:TKV917562 TUR917561:TUR917562 UEN917561:UEN917562 UOJ917561:UOJ917562 UYF917561:UYF917562 VIB917561:VIB917562 VRX917561:VRX917562 WBT917561:WBT917562 WLP917561:WLP917562 WVL917561:WVL917562 D983097:D983098 IZ983097:IZ983098 SV983097:SV983098 ACR983097:ACR983098 AMN983097:AMN983098 AWJ983097:AWJ983098 BGF983097:BGF983098 BQB983097:BQB983098 BZX983097:BZX983098 CJT983097:CJT983098 CTP983097:CTP983098 DDL983097:DDL983098 DNH983097:DNH983098 DXD983097:DXD983098 EGZ983097:EGZ983098 EQV983097:EQV983098 FAR983097:FAR983098 FKN983097:FKN983098 FUJ983097:FUJ983098 GEF983097:GEF983098 GOB983097:GOB983098 GXX983097:GXX983098 HHT983097:HHT983098 HRP983097:HRP983098 IBL983097:IBL983098 ILH983097:ILH983098 IVD983097:IVD983098 JEZ983097:JEZ983098 JOV983097:JOV983098 JYR983097:JYR983098 KIN983097:KIN983098 KSJ983097:KSJ983098 LCF983097:LCF983098 LMB983097:LMB983098 LVX983097:LVX983098 MFT983097:MFT983098 MPP983097:MPP983098 MZL983097:MZL983098 NJH983097:NJH983098 NTD983097:NTD983098 OCZ983097:OCZ983098 OMV983097:OMV983098 OWR983097:OWR983098 PGN983097:PGN983098 PQJ983097:PQJ983098 QAF983097:QAF983098 QKB983097:QKB983098 QTX983097:QTX983098 RDT983097:RDT983098 RNP983097:RNP983098 RXL983097:RXL983098 SHH983097:SHH983098 SRD983097:SRD983098 TAZ983097:TAZ983098 TKV983097:TKV983098 TUR983097:TUR983098 UEN983097:UEN983098 UOJ983097:UOJ983098 UYF983097:UYF983098 VIB983097:VIB983098 VRX983097:VRX983098 WBT983097:WBT983098 WLP983097:WLP983098 WVL983097:WVL983098">
      <formula1>0</formula1>
      <formula2>99999</formula2>
    </dataValidation>
  </dataValidations>
  <printOptions horizontalCentered="1" verticalCentered="1"/>
  <pageMargins left="0.39370078740157483" right="0.39370078740157483" top="0" bottom="0.31496062992125984" header="0" footer="0.51181102362204722"/>
  <pageSetup paperSize="9" fitToHeight="2"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sheetPr>
    <pageSetUpPr fitToPage="1"/>
  </sheetPr>
  <dimension ref="A1:T66"/>
  <sheetViews>
    <sheetView showGridLines="0" showRowColHeaders="0" workbookViewId="0">
      <selection activeCell="P43" sqref="P43:S43"/>
    </sheetView>
  </sheetViews>
  <sheetFormatPr defaultRowHeight="12.75"/>
  <cols>
    <col min="1" max="1" width="10.7109375" style="459" customWidth="1"/>
    <col min="2" max="2" width="15.7109375" style="459" customWidth="1"/>
    <col min="3" max="3" width="5.7109375" style="459" customWidth="1"/>
    <col min="4" max="5" width="6.7109375" style="459" customWidth="1"/>
    <col min="6" max="6" width="4.7109375" style="459" customWidth="1"/>
    <col min="7" max="7" width="6.7109375" style="459" customWidth="1"/>
    <col min="8" max="8" width="6.28515625" style="459" customWidth="1"/>
    <col min="9" max="9" width="6.7109375" style="459" customWidth="1"/>
    <col min="10" max="10" width="1.7109375" style="459" customWidth="1"/>
    <col min="11" max="11" width="10.7109375" style="459" customWidth="1"/>
    <col min="12" max="12" width="15.7109375" style="459" customWidth="1"/>
    <col min="13" max="13" width="5.7109375" style="459" customWidth="1"/>
    <col min="14" max="15" width="6.7109375" style="459" customWidth="1"/>
    <col min="16" max="16" width="4.7109375" style="459" customWidth="1"/>
    <col min="17" max="17" width="6.7109375" style="459" customWidth="1"/>
    <col min="18" max="18" width="6.28515625" style="459" customWidth="1"/>
    <col min="19" max="19" width="6.7109375" style="459" customWidth="1"/>
    <col min="20" max="20" width="9.140625" style="459" customWidth="1"/>
    <col min="21" max="16384" width="9.140625" style="458"/>
  </cols>
  <sheetData>
    <row r="1" spans="1:19" ht="26.25" customHeight="1">
      <c r="B1" s="576" t="s">
        <v>0</v>
      </c>
      <c r="C1" s="576"/>
      <c r="D1" s="575" t="s">
        <v>1</v>
      </c>
      <c r="E1" s="575"/>
      <c r="F1" s="575"/>
      <c r="G1" s="575"/>
      <c r="H1" s="575"/>
      <c r="I1" s="575"/>
      <c r="K1" s="499" t="s">
        <v>2</v>
      </c>
      <c r="L1" s="574" t="s">
        <v>99</v>
      </c>
      <c r="M1" s="574"/>
      <c r="N1" s="574"/>
      <c r="O1" s="573" t="s">
        <v>4</v>
      </c>
      <c r="P1" s="573"/>
      <c r="Q1" s="572" t="s">
        <v>442</v>
      </c>
      <c r="R1" s="571"/>
      <c r="S1" s="571"/>
    </row>
    <row r="2" spans="1:19" ht="6" customHeight="1" thickBot="1">
      <c r="B2" s="570"/>
      <c r="C2" s="570"/>
    </row>
    <row r="3" spans="1:19" ht="20.100000000000001" customHeight="1" thickBot="1">
      <c r="A3" s="569" t="s">
        <v>6</v>
      </c>
      <c r="B3" s="568" t="s">
        <v>103</v>
      </c>
      <c r="C3" s="567"/>
      <c r="D3" s="567"/>
      <c r="E3" s="567"/>
      <c r="F3" s="567"/>
      <c r="G3" s="567"/>
      <c r="H3" s="567"/>
      <c r="I3" s="566"/>
      <c r="K3" s="569" t="s">
        <v>8</v>
      </c>
      <c r="L3" s="568" t="s">
        <v>84</v>
      </c>
      <c r="M3" s="567"/>
      <c r="N3" s="567"/>
      <c r="O3" s="567"/>
      <c r="P3" s="567"/>
      <c r="Q3" s="567"/>
      <c r="R3" s="567"/>
      <c r="S3" s="566"/>
    </row>
    <row r="4" spans="1:19" ht="5.0999999999999996" customHeight="1" thickBot="1"/>
    <row r="5" spans="1:19" ht="12.95" customHeight="1">
      <c r="A5" s="565" t="s">
        <v>10</v>
      </c>
      <c r="B5" s="564"/>
      <c r="C5" s="563" t="s">
        <v>11</v>
      </c>
      <c r="D5" s="562" t="s">
        <v>12</v>
      </c>
      <c r="E5" s="561"/>
      <c r="F5" s="561"/>
      <c r="G5" s="560"/>
      <c r="H5" s="559" t="s">
        <v>13</v>
      </c>
      <c r="I5" s="558"/>
      <c r="K5" s="565" t="s">
        <v>10</v>
      </c>
      <c r="L5" s="564"/>
      <c r="M5" s="563" t="s">
        <v>11</v>
      </c>
      <c r="N5" s="562" t="s">
        <v>12</v>
      </c>
      <c r="O5" s="561"/>
      <c r="P5" s="561"/>
      <c r="Q5" s="560"/>
      <c r="R5" s="559" t="s">
        <v>13</v>
      </c>
      <c r="S5" s="558"/>
    </row>
    <row r="6" spans="1:19" ht="12.95" customHeight="1" thickBot="1">
      <c r="A6" s="557" t="s">
        <v>14</v>
      </c>
      <c r="B6" s="556"/>
      <c r="C6" s="555"/>
      <c r="D6" s="554" t="s">
        <v>15</v>
      </c>
      <c r="E6" s="553" t="s">
        <v>16</v>
      </c>
      <c r="F6" s="553" t="s">
        <v>17</v>
      </c>
      <c r="G6" s="552" t="s">
        <v>18</v>
      </c>
      <c r="H6" s="551" t="s">
        <v>19</v>
      </c>
      <c r="I6" s="550" t="s">
        <v>20</v>
      </c>
      <c r="K6" s="557" t="s">
        <v>14</v>
      </c>
      <c r="L6" s="556"/>
      <c r="M6" s="555"/>
      <c r="N6" s="554" t="s">
        <v>15</v>
      </c>
      <c r="O6" s="553" t="s">
        <v>16</v>
      </c>
      <c r="P6" s="553" t="s">
        <v>17</v>
      </c>
      <c r="Q6" s="552" t="s">
        <v>18</v>
      </c>
      <c r="R6" s="551" t="s">
        <v>19</v>
      </c>
      <c r="S6" s="550" t="s">
        <v>20</v>
      </c>
    </row>
    <row r="7" spans="1:19" ht="5.0999999999999996" customHeight="1" thickBot="1"/>
    <row r="8" spans="1:19" ht="12.95" customHeight="1">
      <c r="A8" s="549" t="s">
        <v>476</v>
      </c>
      <c r="B8" s="548"/>
      <c r="C8" s="547">
        <v>1</v>
      </c>
      <c r="D8" s="546">
        <v>137</v>
      </c>
      <c r="E8" s="545">
        <v>53</v>
      </c>
      <c r="F8" s="545">
        <v>5</v>
      </c>
      <c r="G8" s="544">
        <f>IF(AND(ISBLANK(D8),ISBLANK(E8)),"",D8+E8)</f>
        <v>190</v>
      </c>
      <c r="H8" s="543">
        <f>IF(OR(ISNUMBER($G8),ISNUMBER($Q8)),(SIGN(N($G8)-N($Q8))+1)/2,"")</f>
        <v>1</v>
      </c>
      <c r="I8" s="533"/>
      <c r="K8" s="549" t="s">
        <v>475</v>
      </c>
      <c r="L8" s="548"/>
      <c r="M8" s="547">
        <v>1</v>
      </c>
      <c r="N8" s="546">
        <v>129</v>
      </c>
      <c r="O8" s="545">
        <v>54</v>
      </c>
      <c r="P8" s="545">
        <v>5</v>
      </c>
      <c r="Q8" s="544">
        <f>IF(AND(ISBLANK(N8),ISBLANK(O8)),"",N8+O8)</f>
        <v>183</v>
      </c>
      <c r="R8" s="543">
        <f>IF(ISNUMBER($H8),1-$H8,"")</f>
        <v>0</v>
      </c>
      <c r="S8" s="533"/>
    </row>
    <row r="9" spans="1:19" ht="12.95" customHeight="1">
      <c r="A9" s="542"/>
      <c r="B9" s="541"/>
      <c r="C9" s="538">
        <v>2</v>
      </c>
      <c r="D9" s="537">
        <v>144</v>
      </c>
      <c r="E9" s="536">
        <v>63</v>
      </c>
      <c r="F9" s="536">
        <v>4</v>
      </c>
      <c r="G9" s="535">
        <f>IF(AND(ISBLANK(D9),ISBLANK(E9)),"",D9+E9)</f>
        <v>207</v>
      </c>
      <c r="H9" s="534">
        <f>IF(OR(ISNUMBER($G9),ISNUMBER($Q9)),(SIGN(N($G9)-N($Q9))+1)/2,"")</f>
        <v>1</v>
      </c>
      <c r="I9" s="533"/>
      <c r="K9" s="542"/>
      <c r="L9" s="541"/>
      <c r="M9" s="538">
        <v>2</v>
      </c>
      <c r="N9" s="537">
        <v>141</v>
      </c>
      <c r="O9" s="536">
        <v>43</v>
      </c>
      <c r="P9" s="536">
        <v>7</v>
      </c>
      <c r="Q9" s="535">
        <f>IF(AND(ISBLANK(N9),ISBLANK(O9)),"",N9+O9)</f>
        <v>184</v>
      </c>
      <c r="R9" s="534">
        <f>IF(ISNUMBER($H9),1-$H9,"")</f>
        <v>0</v>
      </c>
      <c r="S9" s="533"/>
    </row>
    <row r="10" spans="1:19" ht="12.95" customHeight="1" thickBot="1">
      <c r="A10" s="540" t="s">
        <v>202</v>
      </c>
      <c r="B10" s="539"/>
      <c r="C10" s="538">
        <v>3</v>
      </c>
      <c r="D10" s="537"/>
      <c r="E10" s="536"/>
      <c r="F10" s="536"/>
      <c r="G10" s="535" t="str">
        <f>IF(AND(ISBLANK(D10),ISBLANK(E10)),"",D10+E10)</f>
        <v/>
      </c>
      <c r="H10" s="534" t="str">
        <f>IF(OR(ISNUMBER($G10),ISNUMBER($Q10)),(SIGN(N($G10)-N($Q10))+1)/2,"")</f>
        <v/>
      </c>
      <c r="I10" s="533"/>
      <c r="K10" s="540" t="s">
        <v>31</v>
      </c>
      <c r="L10" s="539"/>
      <c r="M10" s="538">
        <v>3</v>
      </c>
      <c r="N10" s="537"/>
      <c r="O10" s="536"/>
      <c r="P10" s="536"/>
      <c r="Q10" s="535" t="str">
        <f>IF(AND(ISBLANK(N10),ISBLANK(O10)),"",N10+O10)</f>
        <v/>
      </c>
      <c r="R10" s="534" t="str">
        <f>IF(ISNUMBER($H10),1-$H10,"")</f>
        <v/>
      </c>
      <c r="S10" s="533"/>
    </row>
    <row r="11" spans="1:19" ht="12.95" customHeight="1">
      <c r="A11" s="532"/>
      <c r="B11" s="531"/>
      <c r="C11" s="530">
        <v>4</v>
      </c>
      <c r="D11" s="529"/>
      <c r="E11" s="528"/>
      <c r="F11" s="528"/>
      <c r="G11" s="527" t="str">
        <f>IF(AND(ISBLANK(D11),ISBLANK(E11)),"",D11+E11)</f>
        <v/>
      </c>
      <c r="H11" s="526" t="str">
        <f>IF(OR(ISNUMBER($G11),ISNUMBER($Q11)),(SIGN(N($G11)-N($Q11))+1)/2,"")</f>
        <v/>
      </c>
      <c r="I11" s="525">
        <f>IF(ISNUMBER(H12),(SIGN(1000*($H12-$R12)+$G12-$Q12)+1)/2,"")</f>
        <v>1</v>
      </c>
      <c r="K11" s="532"/>
      <c r="L11" s="531"/>
      <c r="M11" s="530">
        <v>4</v>
      </c>
      <c r="N11" s="529"/>
      <c r="O11" s="528"/>
      <c r="P11" s="528"/>
      <c r="Q11" s="527" t="str">
        <f>IF(AND(ISBLANK(N11),ISBLANK(O11)),"",N11+O11)</f>
        <v/>
      </c>
      <c r="R11" s="526" t="str">
        <f>IF(ISNUMBER($H11),1-$H11,"")</f>
        <v/>
      </c>
      <c r="S11" s="525">
        <f>IF(ISNUMBER($I11),1-$I11,"")</f>
        <v>0</v>
      </c>
    </row>
    <row r="12" spans="1:19" ht="15.95" customHeight="1" thickBot="1">
      <c r="A12" s="524">
        <v>22253</v>
      </c>
      <c r="B12" s="523"/>
      <c r="C12" s="522" t="s">
        <v>18</v>
      </c>
      <c r="D12" s="519">
        <f>IF(ISNUMBER($G12),SUM(D8:D11),"")</f>
        <v>281</v>
      </c>
      <c r="E12" s="521">
        <f>IF(ISNUMBER($G12),SUM(E8:E11),"")</f>
        <v>116</v>
      </c>
      <c r="F12" s="521">
        <f>IF(ISNUMBER($G12),SUM(F8:F11),"")</f>
        <v>9</v>
      </c>
      <c r="G12" s="520">
        <f>IF(SUM($G8:$G11)+SUM($Q8:$Q11)&gt;0,SUM(G8:G11),"")</f>
        <v>397</v>
      </c>
      <c r="H12" s="519">
        <f>IF(ISNUMBER($G12),SUM(H8:H11),"")</f>
        <v>2</v>
      </c>
      <c r="I12" s="518"/>
      <c r="K12" s="524">
        <v>22958</v>
      </c>
      <c r="L12" s="523"/>
      <c r="M12" s="522" t="s">
        <v>18</v>
      </c>
      <c r="N12" s="519">
        <f>IF(ISNUMBER($G12),SUM(N8:N11),"")</f>
        <v>270</v>
      </c>
      <c r="O12" s="521">
        <f>IF(ISNUMBER($G12),SUM(O8:O11),"")</f>
        <v>97</v>
      </c>
      <c r="P12" s="521">
        <f>IF(ISNUMBER($G12),SUM(P8:P11),"")</f>
        <v>12</v>
      </c>
      <c r="Q12" s="520">
        <f>IF(SUM($G8:$G11)+SUM($Q8:$Q11)&gt;0,SUM(Q8:Q11),"")</f>
        <v>367</v>
      </c>
      <c r="R12" s="519">
        <f>IF(ISNUMBER($G12),SUM(R8:R11),"")</f>
        <v>0</v>
      </c>
      <c r="S12" s="518"/>
    </row>
    <row r="13" spans="1:19" ht="12.95" customHeight="1">
      <c r="A13" s="549" t="s">
        <v>474</v>
      </c>
      <c r="B13" s="548"/>
      <c r="C13" s="547">
        <v>1</v>
      </c>
      <c r="D13" s="546">
        <v>119</v>
      </c>
      <c r="E13" s="545">
        <v>70</v>
      </c>
      <c r="F13" s="545">
        <v>3</v>
      </c>
      <c r="G13" s="544">
        <f>IF(AND(ISBLANK(D13),ISBLANK(E13)),"",D13+E13)</f>
        <v>189</v>
      </c>
      <c r="H13" s="543">
        <f>IF(OR(ISNUMBER($G13),ISNUMBER($Q13)),(SIGN(N($G13)-N($Q13))+1)/2,"")</f>
        <v>0</v>
      </c>
      <c r="I13" s="533"/>
      <c r="K13" s="549" t="s">
        <v>473</v>
      </c>
      <c r="L13" s="548"/>
      <c r="M13" s="547">
        <v>1</v>
      </c>
      <c r="N13" s="546">
        <v>114</v>
      </c>
      <c r="O13" s="545">
        <v>80</v>
      </c>
      <c r="P13" s="545">
        <v>5</v>
      </c>
      <c r="Q13" s="544">
        <f>IF(AND(ISBLANK(N13),ISBLANK(O13)),"",N13+O13)</f>
        <v>194</v>
      </c>
      <c r="R13" s="543">
        <f>IF(ISNUMBER($H13),1-$H13,"")</f>
        <v>1</v>
      </c>
      <c r="S13" s="533"/>
    </row>
    <row r="14" spans="1:19" ht="12.95" customHeight="1">
      <c r="A14" s="542"/>
      <c r="B14" s="541"/>
      <c r="C14" s="538">
        <v>2</v>
      </c>
      <c r="D14" s="537">
        <v>133</v>
      </c>
      <c r="E14" s="536">
        <v>63</v>
      </c>
      <c r="F14" s="536">
        <v>5</v>
      </c>
      <c r="G14" s="535">
        <f>IF(AND(ISBLANK(D14),ISBLANK(E14)),"",D14+E14)</f>
        <v>196</v>
      </c>
      <c r="H14" s="534">
        <f>IF(OR(ISNUMBER($G14),ISNUMBER($Q14)),(SIGN(N($G14)-N($Q14))+1)/2,"")</f>
        <v>1</v>
      </c>
      <c r="I14" s="533"/>
      <c r="K14" s="542"/>
      <c r="L14" s="541"/>
      <c r="M14" s="538">
        <v>2</v>
      </c>
      <c r="N14" s="537">
        <v>135</v>
      </c>
      <c r="O14" s="536">
        <v>45</v>
      </c>
      <c r="P14" s="536">
        <v>6</v>
      </c>
      <c r="Q14" s="535">
        <f>IF(AND(ISBLANK(N14),ISBLANK(O14)),"",N14+O14)</f>
        <v>180</v>
      </c>
      <c r="R14" s="534">
        <f>IF(ISNUMBER($H14),1-$H14,"")</f>
        <v>0</v>
      </c>
      <c r="S14" s="533"/>
    </row>
    <row r="15" spans="1:19" ht="12.95" customHeight="1" thickBot="1">
      <c r="A15" s="540" t="s">
        <v>216</v>
      </c>
      <c r="B15" s="539"/>
      <c r="C15" s="538">
        <v>3</v>
      </c>
      <c r="D15" s="537"/>
      <c r="E15" s="536"/>
      <c r="F15" s="536"/>
      <c r="G15" s="535" t="str">
        <f>IF(AND(ISBLANK(D15),ISBLANK(E15)),"",D15+E15)</f>
        <v/>
      </c>
      <c r="H15" s="534" t="str">
        <f>IF(OR(ISNUMBER($G15),ISNUMBER($Q15)),(SIGN(N($G15)-N($Q15))+1)/2,"")</f>
        <v/>
      </c>
      <c r="I15" s="533"/>
      <c r="K15" s="540" t="s">
        <v>319</v>
      </c>
      <c r="L15" s="539"/>
      <c r="M15" s="538">
        <v>3</v>
      </c>
      <c r="N15" s="537"/>
      <c r="O15" s="536"/>
      <c r="P15" s="536"/>
      <c r="Q15" s="535" t="str">
        <f>IF(AND(ISBLANK(N15),ISBLANK(O15)),"",N15+O15)</f>
        <v/>
      </c>
      <c r="R15" s="534" t="str">
        <f>IF(ISNUMBER($H15),1-$H15,"")</f>
        <v/>
      </c>
      <c r="S15" s="533"/>
    </row>
    <row r="16" spans="1:19" ht="12.95" customHeight="1">
      <c r="A16" s="532"/>
      <c r="B16" s="531"/>
      <c r="C16" s="530">
        <v>4</v>
      </c>
      <c r="D16" s="529"/>
      <c r="E16" s="528"/>
      <c r="F16" s="528"/>
      <c r="G16" s="527" t="str">
        <f>IF(AND(ISBLANK(D16),ISBLANK(E16)),"",D16+E16)</f>
        <v/>
      </c>
      <c r="H16" s="526" t="str">
        <f>IF(OR(ISNUMBER($G16),ISNUMBER($Q16)),(SIGN(N($G16)-N($Q16))+1)/2,"")</f>
        <v/>
      </c>
      <c r="I16" s="525">
        <f>IF(ISNUMBER(H17),(SIGN(1000*($H17-$R17)+$G17-$Q17)+1)/2,"")</f>
        <v>1</v>
      </c>
      <c r="K16" s="532"/>
      <c r="L16" s="531"/>
      <c r="M16" s="530">
        <v>4</v>
      </c>
      <c r="N16" s="529"/>
      <c r="O16" s="528"/>
      <c r="P16" s="528"/>
      <c r="Q16" s="527" t="str">
        <f>IF(AND(ISBLANK(N16),ISBLANK(O16)),"",N16+O16)</f>
        <v/>
      </c>
      <c r="R16" s="526" t="str">
        <f>IF(ISNUMBER($H16),1-$H16,"")</f>
        <v/>
      </c>
      <c r="S16" s="525">
        <f>IF(ISNUMBER($I16),1-$I16,"")</f>
        <v>0</v>
      </c>
    </row>
    <row r="17" spans="1:19" ht="15.95" customHeight="1" thickBot="1">
      <c r="A17" s="524">
        <v>22254</v>
      </c>
      <c r="B17" s="523"/>
      <c r="C17" s="522" t="s">
        <v>18</v>
      </c>
      <c r="D17" s="519">
        <f>IF(ISNUMBER($G17),SUM(D13:D16),"")</f>
        <v>252</v>
      </c>
      <c r="E17" s="521">
        <f>IF(ISNUMBER($G17),SUM(E13:E16),"")</f>
        <v>133</v>
      </c>
      <c r="F17" s="521">
        <f>IF(ISNUMBER($G17),SUM(F13:F16),"")</f>
        <v>8</v>
      </c>
      <c r="G17" s="520">
        <f>IF(SUM($G13:$G16)+SUM($Q13:$Q16)&gt;0,SUM(G13:G16),"")</f>
        <v>385</v>
      </c>
      <c r="H17" s="519">
        <f>IF(ISNUMBER($G17),SUM(H13:H16),"")</f>
        <v>1</v>
      </c>
      <c r="I17" s="518"/>
      <c r="K17" s="524">
        <v>22956</v>
      </c>
      <c r="L17" s="523"/>
      <c r="M17" s="522" t="s">
        <v>18</v>
      </c>
      <c r="N17" s="519">
        <f>IF(ISNUMBER($G17),SUM(N13:N16),"")</f>
        <v>249</v>
      </c>
      <c r="O17" s="521">
        <f>IF(ISNUMBER($G17),SUM(O13:O16),"")</f>
        <v>125</v>
      </c>
      <c r="P17" s="521">
        <f>IF(ISNUMBER($G17),SUM(P13:P16),"")</f>
        <v>11</v>
      </c>
      <c r="Q17" s="520">
        <f>IF(SUM($G13:$G16)+SUM($Q13:$Q16)&gt;0,SUM(Q13:Q16),"")</f>
        <v>374</v>
      </c>
      <c r="R17" s="519">
        <f>IF(ISNUMBER($G17),SUM(R13:R16),"")</f>
        <v>1</v>
      </c>
      <c r="S17" s="518"/>
    </row>
    <row r="18" spans="1:19" ht="12.95" customHeight="1">
      <c r="A18" s="549" t="s">
        <v>472</v>
      </c>
      <c r="B18" s="548"/>
      <c r="C18" s="547">
        <v>1</v>
      </c>
      <c r="D18" s="546">
        <v>144</v>
      </c>
      <c r="E18" s="545">
        <v>69</v>
      </c>
      <c r="F18" s="545">
        <v>2</v>
      </c>
      <c r="G18" s="544">
        <f>IF(AND(ISBLANK(D18),ISBLANK(E18)),"",D18+E18)</f>
        <v>213</v>
      </c>
      <c r="H18" s="543">
        <f>IF(OR(ISNUMBER($G18),ISNUMBER($Q18)),(SIGN(N($G18)-N($Q18))+1)/2,"")</f>
        <v>1</v>
      </c>
      <c r="I18" s="533"/>
      <c r="K18" s="549" t="s">
        <v>471</v>
      </c>
      <c r="L18" s="548"/>
      <c r="M18" s="547">
        <v>1</v>
      </c>
      <c r="N18" s="546">
        <v>130</v>
      </c>
      <c r="O18" s="545">
        <v>45</v>
      </c>
      <c r="P18" s="545">
        <v>8</v>
      </c>
      <c r="Q18" s="544">
        <f>IF(AND(ISBLANK(N18),ISBLANK(O18)),"",N18+O18)</f>
        <v>175</v>
      </c>
      <c r="R18" s="543">
        <f>IF(ISNUMBER($H18),1-$H18,"")</f>
        <v>0</v>
      </c>
      <c r="S18" s="533"/>
    </row>
    <row r="19" spans="1:19" ht="12.95" customHeight="1">
      <c r="A19" s="542"/>
      <c r="B19" s="541"/>
      <c r="C19" s="538">
        <v>2</v>
      </c>
      <c r="D19" s="537">
        <v>132</v>
      </c>
      <c r="E19" s="536">
        <v>67</v>
      </c>
      <c r="F19" s="536">
        <v>3</v>
      </c>
      <c r="G19" s="535">
        <f>IF(AND(ISBLANK(D19),ISBLANK(E19)),"",D19+E19)</f>
        <v>199</v>
      </c>
      <c r="H19" s="534">
        <f>IF(OR(ISNUMBER($G19),ISNUMBER($Q19)),(SIGN(N($G19)-N($Q19))+1)/2,"")</f>
        <v>1</v>
      </c>
      <c r="I19" s="533"/>
      <c r="K19" s="542"/>
      <c r="L19" s="541"/>
      <c r="M19" s="538">
        <v>2</v>
      </c>
      <c r="N19" s="537">
        <v>138</v>
      </c>
      <c r="O19" s="536">
        <v>49</v>
      </c>
      <c r="P19" s="536">
        <v>7</v>
      </c>
      <c r="Q19" s="535">
        <f>IF(AND(ISBLANK(N19),ISBLANK(O19)),"",N19+O19)</f>
        <v>187</v>
      </c>
      <c r="R19" s="534">
        <f>IF(ISNUMBER($H19),1-$H19,"")</f>
        <v>0</v>
      </c>
      <c r="S19" s="533"/>
    </row>
    <row r="20" spans="1:19" ht="12.95" customHeight="1" thickBot="1">
      <c r="A20" s="540" t="s">
        <v>209</v>
      </c>
      <c r="B20" s="539"/>
      <c r="C20" s="538">
        <v>3</v>
      </c>
      <c r="D20" s="537"/>
      <c r="E20" s="536"/>
      <c r="F20" s="536"/>
      <c r="G20" s="535" t="str">
        <f>IF(AND(ISBLANK(D20),ISBLANK(E20)),"",D20+E20)</f>
        <v/>
      </c>
      <c r="H20" s="534" t="str">
        <f>IF(OR(ISNUMBER($G20),ISNUMBER($Q20)),(SIGN(N($G20)-N($Q20))+1)/2,"")</f>
        <v/>
      </c>
      <c r="I20" s="533"/>
      <c r="K20" s="540" t="s">
        <v>149</v>
      </c>
      <c r="L20" s="539"/>
      <c r="M20" s="538">
        <v>3</v>
      </c>
      <c r="N20" s="537"/>
      <c r="O20" s="536"/>
      <c r="P20" s="536"/>
      <c r="Q20" s="535" t="str">
        <f>IF(AND(ISBLANK(N20),ISBLANK(O20)),"",N20+O20)</f>
        <v/>
      </c>
      <c r="R20" s="534" t="str">
        <f>IF(ISNUMBER($H20),1-$H20,"")</f>
        <v/>
      </c>
      <c r="S20" s="533"/>
    </row>
    <row r="21" spans="1:19" ht="12.95" customHeight="1">
      <c r="A21" s="532"/>
      <c r="B21" s="531"/>
      <c r="C21" s="530">
        <v>4</v>
      </c>
      <c r="D21" s="529"/>
      <c r="E21" s="528"/>
      <c r="F21" s="528"/>
      <c r="G21" s="527" t="str">
        <f>IF(AND(ISBLANK(D21),ISBLANK(E21)),"",D21+E21)</f>
        <v/>
      </c>
      <c r="H21" s="526" t="str">
        <f>IF(OR(ISNUMBER($G21),ISNUMBER($Q21)),(SIGN(N($G21)-N($Q21))+1)/2,"")</f>
        <v/>
      </c>
      <c r="I21" s="525">
        <f>IF(ISNUMBER(H22),(SIGN(1000*($H22-$R22)+$G22-$Q22)+1)/2,"")</f>
        <v>1</v>
      </c>
      <c r="K21" s="532"/>
      <c r="L21" s="531"/>
      <c r="M21" s="530">
        <v>4</v>
      </c>
      <c r="N21" s="529"/>
      <c r="O21" s="528"/>
      <c r="P21" s="528"/>
      <c r="Q21" s="527" t="str">
        <f>IF(AND(ISBLANK(N21),ISBLANK(O21)),"",N21+O21)</f>
        <v/>
      </c>
      <c r="R21" s="526" t="str">
        <f>IF(ISNUMBER($H21),1-$H21,"")</f>
        <v/>
      </c>
      <c r="S21" s="525">
        <f>IF(ISNUMBER($I21),1-$I21,"")</f>
        <v>0</v>
      </c>
    </row>
    <row r="22" spans="1:19" ht="15.95" customHeight="1" thickBot="1">
      <c r="A22" s="524">
        <v>5778</v>
      </c>
      <c r="B22" s="523"/>
      <c r="C22" s="522" t="s">
        <v>18</v>
      </c>
      <c r="D22" s="519">
        <f>IF(ISNUMBER($G22),SUM(D18:D21),"")</f>
        <v>276</v>
      </c>
      <c r="E22" s="521">
        <f>IF(ISNUMBER($G22),SUM(E18:E21),"")</f>
        <v>136</v>
      </c>
      <c r="F22" s="521">
        <f>IF(ISNUMBER($G22),SUM(F18:F21),"")</f>
        <v>5</v>
      </c>
      <c r="G22" s="520">
        <f>IF(SUM($G18:$G21)+SUM($Q18:$Q21)&gt;0,SUM(G18:G21),"")</f>
        <v>412</v>
      </c>
      <c r="H22" s="519">
        <f>IF(ISNUMBER($G22),SUM(H18:H21),"")</f>
        <v>2</v>
      </c>
      <c r="I22" s="518"/>
      <c r="K22" s="524">
        <v>13361</v>
      </c>
      <c r="L22" s="523"/>
      <c r="M22" s="522" t="s">
        <v>18</v>
      </c>
      <c r="N22" s="519">
        <f>IF(ISNUMBER($G22),SUM(N18:N21),"")</f>
        <v>268</v>
      </c>
      <c r="O22" s="521">
        <f>IF(ISNUMBER($G22),SUM(O18:O21),"")</f>
        <v>94</v>
      </c>
      <c r="P22" s="521">
        <f>IF(ISNUMBER($G22),SUM(P18:P21),"")</f>
        <v>15</v>
      </c>
      <c r="Q22" s="520">
        <f>IF(SUM($G18:$G21)+SUM($Q18:$Q21)&gt;0,SUM(Q18:Q21),"")</f>
        <v>362</v>
      </c>
      <c r="R22" s="519">
        <f>IF(ISNUMBER($G22),SUM(R18:R21),"")</f>
        <v>0</v>
      </c>
      <c r="S22" s="518"/>
    </row>
    <row r="23" spans="1:19" ht="12.95" customHeight="1">
      <c r="A23" s="549" t="s">
        <v>435</v>
      </c>
      <c r="B23" s="548"/>
      <c r="C23" s="547">
        <v>1</v>
      </c>
      <c r="D23" s="546">
        <v>132</v>
      </c>
      <c r="E23" s="545">
        <v>60</v>
      </c>
      <c r="F23" s="545">
        <v>4</v>
      </c>
      <c r="G23" s="544">
        <f>IF(AND(ISBLANK(D23),ISBLANK(E23)),"",D23+E23)</f>
        <v>192</v>
      </c>
      <c r="H23" s="543">
        <f>IF(OR(ISNUMBER($G23),ISNUMBER($Q23)),(SIGN(N($G23)-N($Q23))+1)/2,"")</f>
        <v>0</v>
      </c>
      <c r="I23" s="533"/>
      <c r="K23" s="549" t="s">
        <v>470</v>
      </c>
      <c r="L23" s="548"/>
      <c r="M23" s="547">
        <v>1</v>
      </c>
      <c r="N23" s="546">
        <v>133</v>
      </c>
      <c r="O23" s="545">
        <v>60</v>
      </c>
      <c r="P23" s="545">
        <v>5</v>
      </c>
      <c r="Q23" s="544">
        <f>IF(AND(ISBLANK(N23),ISBLANK(O23)),"",N23+O23)</f>
        <v>193</v>
      </c>
      <c r="R23" s="543">
        <f>IF(ISNUMBER($H23),1-$H23,"")</f>
        <v>1</v>
      </c>
      <c r="S23" s="533"/>
    </row>
    <row r="24" spans="1:19" ht="12.95" customHeight="1">
      <c r="A24" s="542"/>
      <c r="B24" s="541"/>
      <c r="C24" s="538">
        <v>2</v>
      </c>
      <c r="D24" s="537">
        <v>136</v>
      </c>
      <c r="E24" s="536">
        <v>72</v>
      </c>
      <c r="F24" s="536">
        <v>3</v>
      </c>
      <c r="G24" s="535">
        <f>IF(AND(ISBLANK(D24),ISBLANK(E24)),"",D24+E24)</f>
        <v>208</v>
      </c>
      <c r="H24" s="534">
        <f>IF(OR(ISNUMBER($G24),ISNUMBER($Q24)),(SIGN(N($G24)-N($Q24))+1)/2,"")</f>
        <v>1</v>
      </c>
      <c r="I24" s="533"/>
      <c r="K24" s="542"/>
      <c r="L24" s="541"/>
      <c r="M24" s="538">
        <v>2</v>
      </c>
      <c r="N24" s="537">
        <v>140</v>
      </c>
      <c r="O24" s="536">
        <v>63</v>
      </c>
      <c r="P24" s="536">
        <v>2</v>
      </c>
      <c r="Q24" s="535">
        <f>IF(AND(ISBLANK(N24),ISBLANK(O24)),"",N24+O24)</f>
        <v>203</v>
      </c>
      <c r="R24" s="534">
        <f>IF(ISNUMBER($H24),1-$H24,"")</f>
        <v>0</v>
      </c>
      <c r="S24" s="533"/>
    </row>
    <row r="25" spans="1:19" ht="12.95" customHeight="1" thickBot="1">
      <c r="A25" s="540" t="s">
        <v>221</v>
      </c>
      <c r="B25" s="539"/>
      <c r="C25" s="538">
        <v>3</v>
      </c>
      <c r="D25" s="537"/>
      <c r="E25" s="536"/>
      <c r="F25" s="536"/>
      <c r="G25" s="535" t="str">
        <f>IF(AND(ISBLANK(D25),ISBLANK(E25)),"",D25+E25)</f>
        <v/>
      </c>
      <c r="H25" s="534" t="str">
        <f>IF(OR(ISNUMBER($G25),ISNUMBER($Q25)),(SIGN(N($G25)-N($Q25))+1)/2,"")</f>
        <v/>
      </c>
      <c r="I25" s="533"/>
      <c r="K25" s="540" t="s">
        <v>24</v>
      </c>
      <c r="L25" s="539"/>
      <c r="M25" s="538">
        <v>3</v>
      </c>
      <c r="N25" s="537"/>
      <c r="O25" s="536"/>
      <c r="P25" s="536"/>
      <c r="Q25" s="535" t="str">
        <f>IF(AND(ISBLANK(N25),ISBLANK(O25)),"",N25+O25)</f>
        <v/>
      </c>
      <c r="R25" s="534" t="str">
        <f>IF(ISNUMBER($H25),1-$H25,"")</f>
        <v/>
      </c>
      <c r="S25" s="533"/>
    </row>
    <row r="26" spans="1:19" ht="12.95" customHeight="1">
      <c r="A26" s="532"/>
      <c r="B26" s="531"/>
      <c r="C26" s="530">
        <v>4</v>
      </c>
      <c r="D26" s="529"/>
      <c r="E26" s="528"/>
      <c r="F26" s="528"/>
      <c r="G26" s="527" t="str">
        <f>IF(AND(ISBLANK(D26),ISBLANK(E26)),"",D26+E26)</f>
        <v/>
      </c>
      <c r="H26" s="526" t="str">
        <f>IF(OR(ISNUMBER($G26),ISNUMBER($Q26)),(SIGN(N($G26)-N($Q26))+1)/2,"")</f>
        <v/>
      </c>
      <c r="I26" s="525">
        <f>IF(ISNUMBER(H27),(SIGN(1000*($H27-$R27)+$G27-$Q27)+1)/2,"")</f>
        <v>1</v>
      </c>
      <c r="K26" s="532"/>
      <c r="L26" s="531"/>
      <c r="M26" s="530">
        <v>4</v>
      </c>
      <c r="N26" s="529"/>
      <c r="O26" s="528"/>
      <c r="P26" s="528"/>
      <c r="Q26" s="527" t="str">
        <f>IF(AND(ISBLANK(N26),ISBLANK(O26)),"",N26+O26)</f>
        <v/>
      </c>
      <c r="R26" s="526" t="str">
        <f>IF(ISNUMBER($H26),1-$H26,"")</f>
        <v/>
      </c>
      <c r="S26" s="525">
        <f>IF(ISNUMBER($I26),1-$I26,"")</f>
        <v>0</v>
      </c>
    </row>
    <row r="27" spans="1:19" ht="15.95" customHeight="1" thickBot="1">
      <c r="A27" s="524">
        <v>1441</v>
      </c>
      <c r="B27" s="523"/>
      <c r="C27" s="522" t="s">
        <v>18</v>
      </c>
      <c r="D27" s="519">
        <f>IF(ISNUMBER($G27),SUM(D23:D26),"")</f>
        <v>268</v>
      </c>
      <c r="E27" s="521">
        <f>IF(ISNUMBER($G27),SUM(E23:E26),"")</f>
        <v>132</v>
      </c>
      <c r="F27" s="521">
        <f>IF(ISNUMBER($G27),SUM(F23:F26),"")</f>
        <v>7</v>
      </c>
      <c r="G27" s="520">
        <f>IF(SUM($G23:$G26)+SUM($Q23:$Q26)&gt;0,SUM(G23:G26),"")</f>
        <v>400</v>
      </c>
      <c r="H27" s="519">
        <f>IF(ISNUMBER($G27),SUM(H23:H26),"")</f>
        <v>1</v>
      </c>
      <c r="I27" s="518"/>
      <c r="K27" s="524">
        <v>4389</v>
      </c>
      <c r="L27" s="523"/>
      <c r="M27" s="522" t="s">
        <v>18</v>
      </c>
      <c r="N27" s="519">
        <f>IF(ISNUMBER($G27),SUM(N23:N26),"")</f>
        <v>273</v>
      </c>
      <c r="O27" s="521">
        <f>IF(ISNUMBER($G27),SUM(O23:O26),"")</f>
        <v>123</v>
      </c>
      <c r="P27" s="521">
        <f>IF(ISNUMBER($G27),SUM(P23:P26),"")</f>
        <v>7</v>
      </c>
      <c r="Q27" s="520">
        <f>IF(SUM($G23:$G26)+SUM($Q23:$Q26)&gt;0,SUM(Q23:Q26),"")</f>
        <v>396</v>
      </c>
      <c r="R27" s="519">
        <f>IF(ISNUMBER($G27),SUM(R23:R26),"")</f>
        <v>1</v>
      </c>
      <c r="S27" s="518"/>
    </row>
    <row r="28" spans="1:19" ht="12.95" customHeight="1">
      <c r="A28" s="549" t="s">
        <v>469</v>
      </c>
      <c r="B28" s="548"/>
      <c r="C28" s="547">
        <v>1</v>
      </c>
      <c r="D28" s="546">
        <v>130</v>
      </c>
      <c r="E28" s="545">
        <v>59</v>
      </c>
      <c r="F28" s="545">
        <v>5</v>
      </c>
      <c r="G28" s="544">
        <f>IF(AND(ISBLANK(D28),ISBLANK(E28)),"",D28+E28)</f>
        <v>189</v>
      </c>
      <c r="H28" s="543">
        <f>IF(OR(ISNUMBER($G28),ISNUMBER($Q28)),(SIGN(N($G28)-N($Q28))+1)/2,"")</f>
        <v>0</v>
      </c>
      <c r="I28" s="533"/>
      <c r="K28" s="549" t="s">
        <v>468</v>
      </c>
      <c r="L28" s="548"/>
      <c r="M28" s="547">
        <v>1</v>
      </c>
      <c r="N28" s="546">
        <v>142</v>
      </c>
      <c r="O28" s="545">
        <v>48</v>
      </c>
      <c r="P28" s="545">
        <v>8</v>
      </c>
      <c r="Q28" s="544">
        <f>IF(AND(ISBLANK(N28),ISBLANK(O28)),"",N28+O28)</f>
        <v>190</v>
      </c>
      <c r="R28" s="543">
        <f>IF(ISNUMBER($H28),1-$H28,"")</f>
        <v>1</v>
      </c>
      <c r="S28" s="533"/>
    </row>
    <row r="29" spans="1:19" ht="12.95" customHeight="1">
      <c r="A29" s="542"/>
      <c r="B29" s="541"/>
      <c r="C29" s="538">
        <v>2</v>
      </c>
      <c r="D29" s="537">
        <v>120</v>
      </c>
      <c r="E29" s="536">
        <v>70</v>
      </c>
      <c r="F29" s="536">
        <v>5</v>
      </c>
      <c r="G29" s="535">
        <f>IF(AND(ISBLANK(D29),ISBLANK(E29)),"",D29+E29)</f>
        <v>190</v>
      </c>
      <c r="H29" s="534">
        <f>IF(OR(ISNUMBER($G29),ISNUMBER($Q29)),(SIGN(N($G29)-N($Q29))+1)/2,"")</f>
        <v>1</v>
      </c>
      <c r="I29" s="533"/>
      <c r="K29" s="542"/>
      <c r="L29" s="541"/>
      <c r="M29" s="538">
        <v>2</v>
      </c>
      <c r="N29" s="537">
        <v>135</v>
      </c>
      <c r="O29" s="536">
        <v>35</v>
      </c>
      <c r="P29" s="536">
        <v>7</v>
      </c>
      <c r="Q29" s="535">
        <f>IF(AND(ISBLANK(N29),ISBLANK(O29)),"",N29+O29)</f>
        <v>170</v>
      </c>
      <c r="R29" s="534">
        <f>IF(ISNUMBER($H29),1-$H29,"")</f>
        <v>0</v>
      </c>
      <c r="S29" s="533"/>
    </row>
    <row r="30" spans="1:19" ht="12.95" customHeight="1" thickBot="1">
      <c r="A30" s="540" t="s">
        <v>23</v>
      </c>
      <c r="B30" s="539"/>
      <c r="C30" s="538">
        <v>3</v>
      </c>
      <c r="D30" s="537"/>
      <c r="E30" s="536"/>
      <c r="F30" s="536"/>
      <c r="G30" s="535" t="str">
        <f>IF(AND(ISBLANK(D30),ISBLANK(E30)),"",D30+E30)</f>
        <v/>
      </c>
      <c r="H30" s="534" t="str">
        <f>IF(OR(ISNUMBER($G30),ISNUMBER($Q30)),(SIGN(N($G30)-N($Q30))+1)/2,"")</f>
        <v/>
      </c>
      <c r="I30" s="533"/>
      <c r="K30" s="540" t="s">
        <v>316</v>
      </c>
      <c r="L30" s="539"/>
      <c r="M30" s="538">
        <v>3</v>
      </c>
      <c r="N30" s="537"/>
      <c r="O30" s="536"/>
      <c r="P30" s="536"/>
      <c r="Q30" s="535" t="str">
        <f>IF(AND(ISBLANK(N30),ISBLANK(O30)),"",N30+O30)</f>
        <v/>
      </c>
      <c r="R30" s="534" t="str">
        <f>IF(ISNUMBER($H30),1-$H30,"")</f>
        <v/>
      </c>
      <c r="S30" s="533"/>
    </row>
    <row r="31" spans="1:19" ht="12.95" customHeight="1">
      <c r="A31" s="532"/>
      <c r="B31" s="531"/>
      <c r="C31" s="530">
        <v>4</v>
      </c>
      <c r="D31" s="529"/>
      <c r="E31" s="528"/>
      <c r="F31" s="528"/>
      <c r="G31" s="527" t="str">
        <f>IF(AND(ISBLANK(D31),ISBLANK(E31)),"",D31+E31)</f>
        <v/>
      </c>
      <c r="H31" s="526" t="str">
        <f>IF(OR(ISNUMBER($G31),ISNUMBER($Q31)),(SIGN(N($G31)-N($Q31))+1)/2,"")</f>
        <v/>
      </c>
      <c r="I31" s="525">
        <f>IF(ISNUMBER(H32),(SIGN(1000*($H32-$R32)+$G32-$Q32)+1)/2,"")</f>
        <v>1</v>
      </c>
      <c r="K31" s="532"/>
      <c r="L31" s="531"/>
      <c r="M31" s="530">
        <v>4</v>
      </c>
      <c r="N31" s="529"/>
      <c r="O31" s="528"/>
      <c r="P31" s="528"/>
      <c r="Q31" s="527" t="str">
        <f>IF(AND(ISBLANK(N31),ISBLANK(O31)),"",N31+O31)</f>
        <v/>
      </c>
      <c r="R31" s="526" t="str">
        <f>IF(ISNUMBER($H31),1-$H31,"")</f>
        <v/>
      </c>
      <c r="S31" s="525">
        <f>IF(ISNUMBER($I31),1-$I31,"")</f>
        <v>0</v>
      </c>
    </row>
    <row r="32" spans="1:19" ht="15.95" customHeight="1" thickBot="1">
      <c r="A32" s="524">
        <v>25538</v>
      </c>
      <c r="B32" s="523"/>
      <c r="C32" s="522" t="s">
        <v>18</v>
      </c>
      <c r="D32" s="519">
        <f>IF(ISNUMBER($G32),SUM(D28:D31),"")</f>
        <v>250</v>
      </c>
      <c r="E32" s="521">
        <f>IF(ISNUMBER($G32),SUM(E28:E31),"")</f>
        <v>129</v>
      </c>
      <c r="F32" s="521">
        <f>IF(ISNUMBER($G32),SUM(F28:F31),"")</f>
        <v>10</v>
      </c>
      <c r="G32" s="520">
        <f>IF(SUM($G28:$G31)+SUM($Q28:$Q31)&gt;0,SUM(G28:G31),"")</f>
        <v>379</v>
      </c>
      <c r="H32" s="519">
        <f>IF(ISNUMBER($G32),SUM(H28:H31),"")</f>
        <v>1</v>
      </c>
      <c r="I32" s="518"/>
      <c r="K32" s="524">
        <v>10207</v>
      </c>
      <c r="L32" s="523"/>
      <c r="M32" s="522" t="s">
        <v>18</v>
      </c>
      <c r="N32" s="519">
        <f>IF(ISNUMBER($G32),SUM(N28:N31),"")</f>
        <v>277</v>
      </c>
      <c r="O32" s="521">
        <f>IF(ISNUMBER($G32),SUM(O28:O31),"")</f>
        <v>83</v>
      </c>
      <c r="P32" s="521">
        <f>IF(ISNUMBER($G32),SUM(P28:P31),"")</f>
        <v>15</v>
      </c>
      <c r="Q32" s="520">
        <f>IF(SUM($G28:$G31)+SUM($Q28:$Q31)&gt;0,SUM(Q28:Q31),"")</f>
        <v>360</v>
      </c>
      <c r="R32" s="519">
        <f>IF(ISNUMBER($G32),SUM(R28:R31),"")</f>
        <v>1</v>
      </c>
      <c r="S32" s="518"/>
    </row>
    <row r="33" spans="1:19" ht="12.95" customHeight="1">
      <c r="A33" s="549" t="s">
        <v>467</v>
      </c>
      <c r="B33" s="548"/>
      <c r="C33" s="547">
        <v>1</v>
      </c>
      <c r="D33" s="546">
        <v>129</v>
      </c>
      <c r="E33" s="545">
        <v>22</v>
      </c>
      <c r="F33" s="545">
        <v>13</v>
      </c>
      <c r="G33" s="544">
        <f>IF(AND(ISBLANK(D33),ISBLANK(E33)),"",D33+E33)</f>
        <v>151</v>
      </c>
      <c r="H33" s="543">
        <f>IF(OR(ISNUMBER($G33),ISNUMBER($Q33)),(SIGN(N($G33)-N($Q33))+1)/2,"")</f>
        <v>0</v>
      </c>
      <c r="I33" s="533"/>
      <c r="K33" s="549" t="s">
        <v>466</v>
      </c>
      <c r="L33" s="548"/>
      <c r="M33" s="547">
        <v>1</v>
      </c>
      <c r="N33" s="546">
        <v>150</v>
      </c>
      <c r="O33" s="545">
        <v>61</v>
      </c>
      <c r="P33" s="545">
        <v>2</v>
      </c>
      <c r="Q33" s="544">
        <f>IF(AND(ISBLANK(N33),ISBLANK(O33)),"",N33+O33)</f>
        <v>211</v>
      </c>
      <c r="R33" s="543">
        <f>IF(ISNUMBER($H33),1-$H33,"")</f>
        <v>1</v>
      </c>
      <c r="S33" s="533"/>
    </row>
    <row r="34" spans="1:19" ht="12.95" customHeight="1">
      <c r="A34" s="542"/>
      <c r="B34" s="541"/>
      <c r="C34" s="538">
        <v>2</v>
      </c>
      <c r="D34" s="537">
        <v>135</v>
      </c>
      <c r="E34" s="536">
        <v>44</v>
      </c>
      <c r="F34" s="536">
        <v>8</v>
      </c>
      <c r="G34" s="535">
        <f>IF(AND(ISBLANK(D34),ISBLANK(E34)),"",D34+E34)</f>
        <v>179</v>
      </c>
      <c r="H34" s="534">
        <f>IF(OR(ISNUMBER($G34),ISNUMBER($Q34)),(SIGN(N($G34)-N($Q34))+1)/2,"")</f>
        <v>0</v>
      </c>
      <c r="I34" s="533"/>
      <c r="K34" s="542"/>
      <c r="L34" s="541"/>
      <c r="M34" s="538">
        <v>2</v>
      </c>
      <c r="N34" s="537">
        <v>139</v>
      </c>
      <c r="O34" s="536">
        <v>52</v>
      </c>
      <c r="P34" s="536">
        <v>5</v>
      </c>
      <c r="Q34" s="535">
        <f>IF(AND(ISBLANK(N34),ISBLANK(O34)),"",N34+O34)</f>
        <v>191</v>
      </c>
      <c r="R34" s="534">
        <f>IF(ISNUMBER($H34),1-$H34,"")</f>
        <v>1</v>
      </c>
      <c r="S34" s="533"/>
    </row>
    <row r="35" spans="1:19" ht="12.95" customHeight="1" thickBot="1">
      <c r="A35" s="540" t="s">
        <v>24</v>
      </c>
      <c r="B35" s="539"/>
      <c r="C35" s="538">
        <v>3</v>
      </c>
      <c r="D35" s="537"/>
      <c r="E35" s="536"/>
      <c r="F35" s="536"/>
      <c r="G35" s="535" t="str">
        <f>IF(AND(ISBLANK(D35),ISBLANK(E35)),"",D35+E35)</f>
        <v/>
      </c>
      <c r="H35" s="534" t="str">
        <f>IF(OR(ISNUMBER($G35),ISNUMBER($Q35)),(SIGN(N($G35)-N($Q35))+1)/2,"")</f>
        <v/>
      </c>
      <c r="I35" s="533"/>
      <c r="K35" s="540" t="s">
        <v>175</v>
      </c>
      <c r="L35" s="539"/>
      <c r="M35" s="538">
        <v>3</v>
      </c>
      <c r="N35" s="537"/>
      <c r="O35" s="536"/>
      <c r="P35" s="536"/>
      <c r="Q35" s="535" t="str">
        <f>IF(AND(ISBLANK(N35),ISBLANK(O35)),"",N35+O35)</f>
        <v/>
      </c>
      <c r="R35" s="534" t="str">
        <f>IF(ISNUMBER($H35),1-$H35,"")</f>
        <v/>
      </c>
      <c r="S35" s="533"/>
    </row>
    <row r="36" spans="1:19" ht="12.95" customHeight="1">
      <c r="A36" s="532"/>
      <c r="B36" s="531"/>
      <c r="C36" s="530">
        <v>4</v>
      </c>
      <c r="D36" s="529"/>
      <c r="E36" s="528"/>
      <c r="F36" s="528"/>
      <c r="G36" s="527" t="str">
        <f>IF(AND(ISBLANK(D36),ISBLANK(E36)),"",D36+E36)</f>
        <v/>
      </c>
      <c r="H36" s="526" t="str">
        <f>IF(OR(ISNUMBER($G36),ISNUMBER($Q36)),(SIGN(N($G36)-N($Q36))+1)/2,"")</f>
        <v/>
      </c>
      <c r="I36" s="525">
        <f>IF(ISNUMBER(H37),(SIGN(1000*($H37-$R37)+$G37-$Q37)+1)/2,"")</f>
        <v>0</v>
      </c>
      <c r="K36" s="532"/>
      <c r="L36" s="531"/>
      <c r="M36" s="530">
        <v>4</v>
      </c>
      <c r="N36" s="529"/>
      <c r="O36" s="528"/>
      <c r="P36" s="528"/>
      <c r="Q36" s="527" t="str">
        <f>IF(AND(ISBLANK(N36),ISBLANK(O36)),"",N36+O36)</f>
        <v/>
      </c>
      <c r="R36" s="526" t="str">
        <f>IF(ISNUMBER($H36),1-$H36,"")</f>
        <v/>
      </c>
      <c r="S36" s="525">
        <f>IF(ISNUMBER($I36),1-$I36,"")</f>
        <v>1</v>
      </c>
    </row>
    <row r="37" spans="1:19" ht="15.95" customHeight="1" thickBot="1">
      <c r="A37" s="524">
        <v>5013</v>
      </c>
      <c r="B37" s="523"/>
      <c r="C37" s="522" t="s">
        <v>18</v>
      </c>
      <c r="D37" s="519">
        <f>IF(ISNUMBER($G37),SUM(D33:D36),"")</f>
        <v>264</v>
      </c>
      <c r="E37" s="521">
        <f>IF(ISNUMBER($G37),SUM(E33:E36),"")</f>
        <v>66</v>
      </c>
      <c r="F37" s="521">
        <f>IF(ISNUMBER($G37),SUM(F33:F36),"")</f>
        <v>21</v>
      </c>
      <c r="G37" s="520">
        <f>IF(SUM($G33:$G36)+SUM($Q33:$Q36)&gt;0,SUM(G33:G36),"")</f>
        <v>330</v>
      </c>
      <c r="H37" s="519">
        <f>IF(ISNUMBER($G37),SUM(H33:H36),"")</f>
        <v>0</v>
      </c>
      <c r="I37" s="518"/>
      <c r="K37" s="524">
        <v>751</v>
      </c>
      <c r="L37" s="523"/>
      <c r="M37" s="522" t="s">
        <v>18</v>
      </c>
      <c r="N37" s="519">
        <f>IF(ISNUMBER($G37),SUM(N33:N36),"")</f>
        <v>289</v>
      </c>
      <c r="O37" s="521">
        <f>IF(ISNUMBER($G37),SUM(O33:O36),"")</f>
        <v>113</v>
      </c>
      <c r="P37" s="521">
        <f>IF(ISNUMBER($G37),SUM(P33:P36),"")</f>
        <v>7</v>
      </c>
      <c r="Q37" s="520">
        <f>IF(SUM($G33:$G36)+SUM($Q33:$Q36)&gt;0,SUM(Q33:Q36),"")</f>
        <v>402</v>
      </c>
      <c r="R37" s="519">
        <f>IF(ISNUMBER($G37),SUM(R33:R36),"")</f>
        <v>2</v>
      </c>
      <c r="S37" s="518"/>
    </row>
    <row r="38" spans="1:19" ht="5.0999999999999996" customHeight="1" thickBot="1"/>
    <row r="39" spans="1:19" ht="20.100000000000001" customHeight="1" thickBot="1">
      <c r="A39" s="517"/>
      <c r="B39" s="516"/>
      <c r="C39" s="515" t="s">
        <v>42</v>
      </c>
      <c r="D39" s="514">
        <f>IF(ISNUMBER($G39),SUM(D12,D17,D22,D27,D32,D37),"")</f>
        <v>1591</v>
      </c>
      <c r="E39" s="513">
        <f>IF(ISNUMBER($G39),SUM(E12,E17,E22,E27,E32,E37),"")</f>
        <v>712</v>
      </c>
      <c r="F39" s="513">
        <f>IF(ISNUMBER($G39),SUM(F12,F17,F22,F27,F32,F37),"")</f>
        <v>60</v>
      </c>
      <c r="G39" s="512">
        <f>IF(SUM($G$8:$G$37)+SUM($Q$8:$Q$37)&gt;0,SUM(G12,G17,G22,G27,G32,G37),"")</f>
        <v>2303</v>
      </c>
      <c r="H39" s="511">
        <f>IF(SUM($G$8:$G$37)+SUM($Q$8:$Q$37)&gt;0,SUM(H12,H17,H22,H27,H32,H37),"")</f>
        <v>7</v>
      </c>
      <c r="I39" s="510">
        <f>IF(ISNUMBER($G39),(SIGN($G39-$Q39)+1)/IF(COUNT(I$11,I$16,I$21,I$26,I$31,I$36)&gt;3,1,2),"")</f>
        <v>2</v>
      </c>
      <c r="K39" s="517"/>
      <c r="L39" s="516"/>
      <c r="M39" s="515" t="s">
        <v>42</v>
      </c>
      <c r="N39" s="514">
        <f>IF(ISNUMBER($G39),SUM(N12,N17,N22,N27,N32,N37),"")</f>
        <v>1626</v>
      </c>
      <c r="O39" s="513">
        <f>IF(ISNUMBER($G39),SUM(O12,O17,O22,O27,O32,O37),"")</f>
        <v>635</v>
      </c>
      <c r="P39" s="513">
        <f>IF(ISNUMBER($G39),SUM(P12,P17,P22,P27,P32,P37),"")</f>
        <v>67</v>
      </c>
      <c r="Q39" s="512">
        <f>IF(SUM($G$8:$G$37)+SUM($Q$8:$Q$37)&gt;0,SUM(Q12,Q17,Q22,Q27,Q32,Q37),"")</f>
        <v>2261</v>
      </c>
      <c r="R39" s="511">
        <f>IF(SUM($G$8:$G$37)+SUM($Q$8:$Q$37)&gt;0,SUM(R12,R17,R22,R27,R32,R37),"")</f>
        <v>5</v>
      </c>
      <c r="S39" s="510">
        <f>IF(ISNUMBER($I39),IF(COUNT(S$11,S$16,S$21,S$26,S$31,S$36)&gt;3,2,1)-$I39,"")</f>
        <v>0</v>
      </c>
    </row>
    <row r="40" spans="1:19" ht="5.0999999999999996" customHeight="1" thickBot="1"/>
    <row r="41" spans="1:19" ht="18" customHeight="1" thickBot="1">
      <c r="A41" s="478"/>
      <c r="B41" s="504" t="s">
        <v>43</v>
      </c>
      <c r="C41" s="509" t="s">
        <v>465</v>
      </c>
      <c r="D41" s="509"/>
      <c r="E41" s="509"/>
      <c r="G41" s="508" t="s">
        <v>45</v>
      </c>
      <c r="H41" s="508"/>
      <c r="I41" s="507">
        <f>IF(ISNUMBER(I$39),SUM(I11,I16,I21,I26,I31,I36,I39),"")</f>
        <v>7</v>
      </c>
      <c r="K41" s="478"/>
      <c r="L41" s="504" t="s">
        <v>43</v>
      </c>
      <c r="M41" s="509" t="s">
        <v>464</v>
      </c>
      <c r="N41" s="509"/>
      <c r="O41" s="509"/>
      <c r="Q41" s="508" t="s">
        <v>45</v>
      </c>
      <c r="R41" s="508"/>
      <c r="S41" s="507">
        <f>IF(ISNUMBER(S$39),SUM(S11,S16,S21,S26,S31,S36,S39),"")</f>
        <v>1</v>
      </c>
    </row>
    <row r="42" spans="1:19" ht="18" customHeight="1">
      <c r="A42" s="478"/>
      <c r="B42" s="504" t="s">
        <v>47</v>
      </c>
      <c r="C42" s="506"/>
      <c r="D42" s="506"/>
      <c r="E42" s="506"/>
      <c r="G42" s="505"/>
      <c r="H42" s="505"/>
      <c r="I42" s="505"/>
      <c r="K42" s="478"/>
      <c r="L42" s="504" t="s">
        <v>47</v>
      </c>
      <c r="M42" s="506"/>
      <c r="N42" s="506"/>
      <c r="O42" s="506"/>
      <c r="Q42" s="505"/>
      <c r="R42" s="505"/>
      <c r="S42" s="505"/>
    </row>
    <row r="43" spans="1:19" ht="20.100000000000001" customHeight="1">
      <c r="A43" s="504" t="s">
        <v>48</v>
      </c>
      <c r="B43" s="504" t="s">
        <v>49</v>
      </c>
      <c r="C43" s="503"/>
      <c r="D43" s="503"/>
      <c r="E43" s="503"/>
      <c r="F43" s="503"/>
      <c r="G43" s="503"/>
      <c r="H43" s="503"/>
      <c r="I43" s="504"/>
      <c r="J43" s="504"/>
      <c r="K43" s="504" t="s">
        <v>51</v>
      </c>
      <c r="L43" s="503"/>
      <c r="M43" s="503"/>
      <c r="O43" s="504" t="s">
        <v>47</v>
      </c>
      <c r="P43" s="503"/>
      <c r="Q43" s="503"/>
      <c r="R43" s="503"/>
      <c r="S43" s="503"/>
    </row>
    <row r="44" spans="1:19" ht="9.9499999999999993" customHeight="1">
      <c r="E44" s="478"/>
      <c r="H44" s="478"/>
    </row>
    <row r="45" spans="1:19" ht="30" customHeight="1">
      <c r="A45" s="502" t="str">
        <f>"Technické podmínky utkání:   " &amp; $B$3 &amp; IF(ISBLANK($B$3),""," – ") &amp; $L$3</f>
        <v>Technické podmínky utkání:   SK Žižkov Praha D – KK Dopravní podniky Praha B</v>
      </c>
    </row>
    <row r="46" spans="1:19" ht="20.100000000000001" customHeight="1">
      <c r="B46" s="499" t="s">
        <v>53</v>
      </c>
      <c r="C46" s="501" t="s">
        <v>463</v>
      </c>
      <c r="D46" s="501"/>
      <c r="I46" s="499" t="s">
        <v>55</v>
      </c>
      <c r="J46" s="501">
        <v>20</v>
      </c>
      <c r="K46" s="501"/>
    </row>
    <row r="47" spans="1:19" ht="20.100000000000001" customHeight="1">
      <c r="B47" s="499" t="s">
        <v>56</v>
      </c>
      <c r="C47" s="500" t="s">
        <v>462</v>
      </c>
      <c r="D47" s="500"/>
      <c r="I47" s="499" t="s">
        <v>58</v>
      </c>
      <c r="J47" s="500">
        <v>9</v>
      </c>
      <c r="K47" s="500"/>
      <c r="P47" s="499" t="s">
        <v>59</v>
      </c>
      <c r="Q47" s="498" t="s">
        <v>60</v>
      </c>
      <c r="R47" s="498"/>
      <c r="S47" s="498"/>
    </row>
    <row r="48" spans="1:19" ht="9.9499999999999993" customHeight="1"/>
    <row r="49" spans="1:19" ht="15" customHeight="1">
      <c r="A49" s="468" t="s">
        <v>61</v>
      </c>
      <c r="B49" s="467"/>
      <c r="C49" s="467"/>
      <c r="D49" s="467"/>
      <c r="E49" s="467"/>
      <c r="F49" s="467"/>
      <c r="G49" s="467"/>
      <c r="H49" s="467"/>
      <c r="I49" s="467"/>
      <c r="J49" s="467"/>
      <c r="K49" s="467"/>
      <c r="L49" s="467"/>
      <c r="M49" s="467"/>
      <c r="N49" s="467"/>
      <c r="O49" s="467"/>
      <c r="P49" s="467"/>
      <c r="Q49" s="467"/>
      <c r="R49" s="467"/>
      <c r="S49" s="466"/>
    </row>
    <row r="50" spans="1:19" ht="81" customHeight="1">
      <c r="A50" s="465"/>
      <c r="B50" s="464"/>
      <c r="C50" s="464"/>
      <c r="D50" s="464"/>
      <c r="E50" s="464"/>
      <c r="F50" s="464"/>
      <c r="G50" s="464"/>
      <c r="H50" s="464"/>
      <c r="I50" s="464"/>
      <c r="J50" s="464"/>
      <c r="K50" s="464"/>
      <c r="L50" s="464"/>
      <c r="M50" s="464"/>
      <c r="N50" s="464"/>
      <c r="O50" s="464"/>
      <c r="P50" s="464"/>
      <c r="Q50" s="464"/>
      <c r="R50" s="464"/>
      <c r="S50" s="463"/>
    </row>
    <row r="51" spans="1:19" ht="5.0999999999999996" customHeight="1"/>
    <row r="52" spans="1:19" ht="15" customHeight="1">
      <c r="A52" s="468" t="s">
        <v>62</v>
      </c>
      <c r="B52" s="467"/>
      <c r="C52" s="467"/>
      <c r="D52" s="467"/>
      <c r="E52" s="467"/>
      <c r="F52" s="467"/>
      <c r="G52" s="467"/>
      <c r="H52" s="467"/>
      <c r="I52" s="467"/>
      <c r="J52" s="467"/>
      <c r="K52" s="467"/>
      <c r="L52" s="467"/>
      <c r="M52" s="467"/>
      <c r="N52" s="467"/>
      <c r="O52" s="467"/>
      <c r="P52" s="467"/>
      <c r="Q52" s="467"/>
      <c r="R52" s="467"/>
      <c r="S52" s="466"/>
    </row>
    <row r="53" spans="1:19" ht="6" customHeight="1">
      <c r="A53" s="497"/>
      <c r="B53" s="478"/>
      <c r="C53" s="478"/>
      <c r="D53" s="478"/>
      <c r="E53" s="478"/>
      <c r="F53" s="478"/>
      <c r="G53" s="478"/>
      <c r="H53" s="478"/>
      <c r="I53" s="478"/>
      <c r="J53" s="478"/>
      <c r="K53" s="478"/>
      <c r="L53" s="478"/>
      <c r="M53" s="478"/>
      <c r="N53" s="478"/>
      <c r="O53" s="478"/>
      <c r="P53" s="478"/>
      <c r="Q53" s="478"/>
      <c r="R53" s="478"/>
      <c r="S53" s="494"/>
    </row>
    <row r="54" spans="1:19" ht="21" customHeight="1">
      <c r="A54" s="496" t="s">
        <v>6</v>
      </c>
      <c r="B54" s="478"/>
      <c r="C54" s="478"/>
      <c r="D54" s="478"/>
      <c r="E54" s="478"/>
      <c r="F54" s="478"/>
      <c r="G54" s="478"/>
      <c r="H54" s="478"/>
      <c r="I54" s="478"/>
      <c r="J54" s="478"/>
      <c r="K54" s="495" t="s">
        <v>8</v>
      </c>
      <c r="L54" s="478"/>
      <c r="M54" s="478"/>
      <c r="N54" s="478"/>
      <c r="O54" s="478"/>
      <c r="P54" s="478"/>
      <c r="Q54" s="478"/>
      <c r="R54" s="478"/>
      <c r="S54" s="494"/>
    </row>
    <row r="55" spans="1:19" ht="21" customHeight="1">
      <c r="A55" s="493"/>
      <c r="B55" s="490" t="s">
        <v>63</v>
      </c>
      <c r="C55" s="489"/>
      <c r="D55" s="491"/>
      <c r="E55" s="490" t="s">
        <v>64</v>
      </c>
      <c r="F55" s="489"/>
      <c r="G55" s="489"/>
      <c r="H55" s="489"/>
      <c r="I55" s="491"/>
      <c r="J55" s="478"/>
      <c r="K55" s="492"/>
      <c r="L55" s="490" t="s">
        <v>63</v>
      </c>
      <c r="M55" s="489"/>
      <c r="N55" s="491"/>
      <c r="O55" s="490" t="s">
        <v>64</v>
      </c>
      <c r="P55" s="489"/>
      <c r="Q55" s="489"/>
      <c r="R55" s="489"/>
      <c r="S55" s="488"/>
    </row>
    <row r="56" spans="1:19" ht="21" customHeight="1">
      <c r="A56" s="487" t="s">
        <v>65</v>
      </c>
      <c r="B56" s="483" t="s">
        <v>66</v>
      </c>
      <c r="C56" s="485"/>
      <c r="D56" s="484" t="s">
        <v>67</v>
      </c>
      <c r="E56" s="483" t="s">
        <v>66</v>
      </c>
      <c r="F56" s="482"/>
      <c r="G56" s="482"/>
      <c r="H56" s="481"/>
      <c r="I56" s="484" t="s">
        <v>67</v>
      </c>
      <c r="J56" s="478"/>
      <c r="K56" s="486" t="s">
        <v>65</v>
      </c>
      <c r="L56" s="483" t="s">
        <v>66</v>
      </c>
      <c r="M56" s="485"/>
      <c r="N56" s="484" t="s">
        <v>67</v>
      </c>
      <c r="O56" s="483" t="s">
        <v>66</v>
      </c>
      <c r="P56" s="482"/>
      <c r="Q56" s="482"/>
      <c r="R56" s="481"/>
      <c r="S56" s="480" t="s">
        <v>67</v>
      </c>
    </row>
    <row r="57" spans="1:19" ht="21" customHeight="1">
      <c r="A57" s="479">
        <v>51</v>
      </c>
      <c r="B57" s="475" t="s">
        <v>461</v>
      </c>
      <c r="C57" s="473"/>
      <c r="D57" s="476">
        <v>1444</v>
      </c>
      <c r="E57" s="475" t="s">
        <v>460</v>
      </c>
      <c r="F57" s="474"/>
      <c r="G57" s="474"/>
      <c r="H57" s="473"/>
      <c r="I57" s="476">
        <v>5013</v>
      </c>
      <c r="J57" s="478"/>
      <c r="K57" s="477"/>
      <c r="L57" s="475"/>
      <c r="M57" s="473"/>
      <c r="N57" s="476"/>
      <c r="O57" s="475"/>
      <c r="P57" s="474"/>
      <c r="Q57" s="474"/>
      <c r="R57" s="473"/>
      <c r="S57" s="472"/>
    </row>
    <row r="58" spans="1:19" ht="21" customHeight="1">
      <c r="A58" s="479"/>
      <c r="B58" s="475"/>
      <c r="C58" s="473"/>
      <c r="D58" s="476"/>
      <c r="E58" s="475"/>
      <c r="F58" s="474"/>
      <c r="G58" s="474"/>
      <c r="H58" s="473"/>
      <c r="I58" s="476"/>
      <c r="J58" s="478"/>
      <c r="K58" s="477"/>
      <c r="L58" s="475"/>
      <c r="M58" s="473"/>
      <c r="N58" s="476"/>
      <c r="O58" s="475"/>
      <c r="P58" s="474"/>
      <c r="Q58" s="474"/>
      <c r="R58" s="473"/>
      <c r="S58" s="472"/>
    </row>
    <row r="59" spans="1:19" ht="12" customHeight="1">
      <c r="A59" s="471"/>
      <c r="B59" s="470"/>
      <c r="C59" s="470"/>
      <c r="D59" s="470"/>
      <c r="E59" s="470"/>
      <c r="F59" s="470"/>
      <c r="G59" s="470"/>
      <c r="H59" s="470"/>
      <c r="I59" s="470"/>
      <c r="J59" s="470"/>
      <c r="K59" s="470"/>
      <c r="L59" s="470"/>
      <c r="M59" s="470"/>
      <c r="N59" s="470"/>
      <c r="O59" s="470"/>
      <c r="P59" s="470"/>
      <c r="Q59" s="470"/>
      <c r="R59" s="470"/>
      <c r="S59" s="469"/>
    </row>
    <row r="60" spans="1:19" ht="5.0999999999999996" customHeight="1"/>
    <row r="61" spans="1:19" ht="15" customHeight="1">
      <c r="A61" s="468" t="s">
        <v>72</v>
      </c>
      <c r="B61" s="467"/>
      <c r="C61" s="467"/>
      <c r="D61" s="467"/>
      <c r="E61" s="467"/>
      <c r="F61" s="467"/>
      <c r="G61" s="467"/>
      <c r="H61" s="467"/>
      <c r="I61" s="467"/>
      <c r="J61" s="467"/>
      <c r="K61" s="467"/>
      <c r="L61" s="467"/>
      <c r="M61" s="467"/>
      <c r="N61" s="467"/>
      <c r="O61" s="467"/>
      <c r="P61" s="467"/>
      <c r="Q61" s="467"/>
      <c r="R61" s="467"/>
      <c r="S61" s="466"/>
    </row>
    <row r="62" spans="1:19" ht="81" customHeight="1">
      <c r="A62" s="465"/>
      <c r="B62" s="464"/>
      <c r="C62" s="464"/>
      <c r="D62" s="464"/>
      <c r="E62" s="464"/>
      <c r="F62" s="464"/>
      <c r="G62" s="464"/>
      <c r="H62" s="464"/>
      <c r="I62" s="464"/>
      <c r="J62" s="464"/>
      <c r="K62" s="464"/>
      <c r="L62" s="464"/>
      <c r="M62" s="464"/>
      <c r="N62" s="464"/>
      <c r="O62" s="464"/>
      <c r="P62" s="464"/>
      <c r="Q62" s="464"/>
      <c r="R62" s="464"/>
      <c r="S62" s="463"/>
    </row>
    <row r="63" spans="1:19" ht="5.0999999999999996" customHeight="1"/>
    <row r="64" spans="1:19" ht="15" customHeight="1">
      <c r="A64" s="468" t="s">
        <v>73</v>
      </c>
      <c r="B64" s="467"/>
      <c r="C64" s="467"/>
      <c r="D64" s="467"/>
      <c r="E64" s="467"/>
      <c r="F64" s="467"/>
      <c r="G64" s="467"/>
      <c r="H64" s="467"/>
      <c r="I64" s="467"/>
      <c r="J64" s="467"/>
      <c r="K64" s="467"/>
      <c r="L64" s="467"/>
      <c r="M64" s="467"/>
      <c r="N64" s="467"/>
      <c r="O64" s="467"/>
      <c r="P64" s="467"/>
      <c r="Q64" s="467"/>
      <c r="R64" s="467"/>
      <c r="S64" s="466"/>
    </row>
    <row r="65" spans="1:19" ht="81" customHeight="1">
      <c r="A65" s="465"/>
      <c r="B65" s="464"/>
      <c r="C65" s="464"/>
      <c r="D65" s="464"/>
      <c r="E65" s="464"/>
      <c r="F65" s="464"/>
      <c r="G65" s="464"/>
      <c r="H65" s="464"/>
      <c r="I65" s="464"/>
      <c r="J65" s="464"/>
      <c r="K65" s="464"/>
      <c r="L65" s="464"/>
      <c r="M65" s="464"/>
      <c r="N65" s="464"/>
      <c r="O65" s="464"/>
      <c r="P65" s="464"/>
      <c r="Q65" s="464"/>
      <c r="R65" s="464"/>
      <c r="S65" s="463"/>
    </row>
    <row r="66" spans="1:19" ht="30" customHeight="1">
      <c r="A66" s="462"/>
      <c r="B66" s="461" t="s">
        <v>74</v>
      </c>
      <c r="C66" s="460" t="s">
        <v>423</v>
      </c>
      <c r="D66" s="460"/>
      <c r="E66" s="460"/>
      <c r="F66" s="460"/>
      <c r="G66" s="460"/>
      <c r="H66" s="460"/>
    </row>
  </sheetData>
  <sheetProtection password="FC6B" sheet="1" objects="1" scenarios="1" formatCells="0" formatColumns="0" formatRows="0" insertColumns="0" insertRows="0" insertHyperlinks="0" deleteColumns="0" deleteRows="0" sort="0" autoFilter="0" pivotTables="0"/>
  <mergeCells count="95">
    <mergeCell ref="O58:R58"/>
    <mergeCell ref="C46:D46"/>
    <mergeCell ref="M42:O42"/>
    <mergeCell ref="M41:O41"/>
    <mergeCell ref="B57:C57"/>
    <mergeCell ref="B58:C58"/>
    <mergeCell ref="P43:S43"/>
    <mergeCell ref="L57:M57"/>
    <mergeCell ref="L58:M58"/>
    <mergeCell ref="E57:H57"/>
    <mergeCell ref="E58:H58"/>
    <mergeCell ref="O57:R57"/>
    <mergeCell ref="G41:H41"/>
    <mergeCell ref="C66:H66"/>
    <mergeCell ref="A61:S61"/>
    <mergeCell ref="A62:S62"/>
    <mergeCell ref="A64:S64"/>
    <mergeCell ref="A65:S65"/>
    <mergeCell ref="C41:E41"/>
    <mergeCell ref="C42:E42"/>
    <mergeCell ref="C43:H43"/>
    <mergeCell ref="L43:M43"/>
    <mergeCell ref="A52:S52"/>
    <mergeCell ref="Q47:S47"/>
    <mergeCell ref="A49:S49"/>
    <mergeCell ref="A50:S50"/>
    <mergeCell ref="J46:K46"/>
    <mergeCell ref="C47:D47"/>
    <mergeCell ref="J47:K47"/>
    <mergeCell ref="K23:L24"/>
    <mergeCell ref="K28:L29"/>
    <mergeCell ref="K30:L31"/>
    <mergeCell ref="K32:L32"/>
    <mergeCell ref="K27:L27"/>
    <mergeCell ref="Q41:R41"/>
    <mergeCell ref="C5:C6"/>
    <mergeCell ref="D5:G5"/>
    <mergeCell ref="H5:I5"/>
    <mergeCell ref="A30:B31"/>
    <mergeCell ref="A32:B32"/>
    <mergeCell ref="I31:I32"/>
    <mergeCell ref="I26:I27"/>
    <mergeCell ref="I36:I37"/>
    <mergeCell ref="A5:B5"/>
    <mergeCell ref="A6:B6"/>
    <mergeCell ref="A22:B22"/>
    <mergeCell ref="A23:B24"/>
    <mergeCell ref="A25:B26"/>
    <mergeCell ref="A27:B27"/>
    <mergeCell ref="A8:B9"/>
    <mergeCell ref="A28:B29"/>
    <mergeCell ref="L3:S3"/>
    <mergeCell ref="L1:N1"/>
    <mergeCell ref="O1:P1"/>
    <mergeCell ref="Q1:S1"/>
    <mergeCell ref="B3:I3"/>
    <mergeCell ref="B1:C2"/>
    <mergeCell ref="D1:I1"/>
    <mergeCell ref="A20:B21"/>
    <mergeCell ref="I16:I17"/>
    <mergeCell ref="I21:I22"/>
    <mergeCell ref="K13:L14"/>
    <mergeCell ref="A10:B11"/>
    <mergeCell ref="A12:B12"/>
    <mergeCell ref="A13:B14"/>
    <mergeCell ref="S11:S12"/>
    <mergeCell ref="A33:B34"/>
    <mergeCell ref="I11:I12"/>
    <mergeCell ref="A35:B36"/>
    <mergeCell ref="A37:B37"/>
    <mergeCell ref="N5:Q5"/>
    <mergeCell ref="K12:L12"/>
    <mergeCell ref="K17:L17"/>
    <mergeCell ref="A17:B17"/>
    <mergeCell ref="A18:B19"/>
    <mergeCell ref="K18:L19"/>
    <mergeCell ref="K20:L21"/>
    <mergeCell ref="K22:L22"/>
    <mergeCell ref="K15:L16"/>
    <mergeCell ref="R5:S5"/>
    <mergeCell ref="K8:L9"/>
    <mergeCell ref="K10:L11"/>
    <mergeCell ref="M5:M6"/>
    <mergeCell ref="K5:L5"/>
    <mergeCell ref="K6:L6"/>
    <mergeCell ref="A15:B16"/>
    <mergeCell ref="S16:S17"/>
    <mergeCell ref="S36:S37"/>
    <mergeCell ref="K33:L34"/>
    <mergeCell ref="S26:S27"/>
    <mergeCell ref="S31:S32"/>
    <mergeCell ref="K25:L26"/>
    <mergeCell ref="K35:L36"/>
    <mergeCell ref="K37:L37"/>
    <mergeCell ref="S21:S22"/>
  </mergeCells>
  <dataValidations count="5">
    <dataValidation type="date" allowBlank="1" showInputMessage="1" showErrorMessage="1" sqref="Q1:S1">
      <formula1>36526</formula1>
      <formula2>73050</formula2>
    </dataValidation>
    <dataValidation type="whole" allowBlank="1" showInputMessage="1" showErrorMessage="1" errorTitle="Chybná hodnota" error="Zadaná hodnota musí být celé nezáporné číslo menší nebo rovno 25." sqref="F8:F11 P28:P31 P23:P26 P18:P21 P13:P16 P8:P11 F33:F36 F28:F31 F23:F26 F18:F21 P33:P36 F13:F16">
      <formula1>0</formula1>
      <formula2>25</formula2>
    </dataValidation>
    <dataValidation type="whole" allowBlank="1" showInputMessage="1" showErrorMessage="1" sqref="K57:K58 A57:A58">
      <formula1>1</formula1>
      <formula2>200</formula2>
    </dataValidation>
    <dataValidation type="whole" allowBlank="1" showInputMessage="1" showErrorMessage="1" sqref="S57:S58 N57:N58 I57:I58 D57:D58 K37:L37 K32:L32 K27:L27 K22:L22 K17:L17 K12:L12 A37:B37 A32:B32 A27:B27 A22:B22 A17:B17 A12:B12">
      <formula1>0</formula1>
      <formula2>99999</formula2>
    </dataValidation>
    <dataValidation type="whole" allowBlank="1" showInputMessage="1" showErrorMessage="1" errorTitle="Chybná hodnota" error="Zadaná hodnota musí být celé nezáporné číslo menší nebo rovno 225." sqref="N33:O36 N28:O31 N23:O26 N18:O21 N13:O16 N8:O11 D33:E36 D28:E31 D23:E26 D18:E21 D13:E16 D8:E11">
      <formula1>0</formula1>
      <formula2>225</formula2>
    </dataValidation>
  </dataValidations>
  <printOptions horizontalCentered="1" verticalCentered="1"/>
  <pageMargins left="0.39370078740157" right="0.39370078740157" top="0.19685039370078999" bottom="0.19685039370078999" header="0.51181102362205" footer="0.51181102362205"/>
  <pageSetup paperSize="9" fitToHeight="2" orientation="landscape"/>
  <headerFooter alignWithMargins="0"/>
  <rowBreaks count="1" manualBreakCount="1">
    <brk id="43" man="1"/>
  </rowBreaks>
  <drawing r:id="rId1"/>
</worksheet>
</file>

<file path=xl/worksheets/sheet5.xml><?xml version="1.0" encoding="utf-8"?>
<worksheet xmlns="http://schemas.openxmlformats.org/spreadsheetml/2006/main" xmlns:r="http://schemas.openxmlformats.org/officeDocument/2006/relationships">
  <sheetPr>
    <pageSetUpPr fitToPage="1"/>
  </sheetPr>
  <dimension ref="A1:T66"/>
  <sheetViews>
    <sheetView showGridLines="0" showRowColHeaders="0" workbookViewId="0">
      <selection activeCell="P43" sqref="P43:S43"/>
    </sheetView>
  </sheetViews>
  <sheetFormatPr defaultRowHeight="12.75"/>
  <cols>
    <col min="1" max="1" width="10.7109375" style="459" customWidth="1"/>
    <col min="2" max="2" width="15.7109375" style="459" customWidth="1"/>
    <col min="3" max="3" width="5.7109375" style="459" customWidth="1"/>
    <col min="4" max="5" width="6.7109375" style="459" customWidth="1"/>
    <col min="6" max="6" width="4.7109375" style="459" customWidth="1"/>
    <col min="7" max="7" width="6.7109375" style="459" customWidth="1"/>
    <col min="8" max="8" width="6.28515625" style="459" customWidth="1"/>
    <col min="9" max="9" width="6.7109375" style="459" customWidth="1"/>
    <col min="10" max="10" width="1.7109375" style="459" customWidth="1"/>
    <col min="11" max="11" width="10.7109375" style="459" customWidth="1"/>
    <col min="12" max="12" width="15.7109375" style="459" customWidth="1"/>
    <col min="13" max="13" width="5.7109375" style="459" customWidth="1"/>
    <col min="14" max="15" width="6.7109375" style="459" customWidth="1"/>
    <col min="16" max="16" width="4.7109375" style="459" customWidth="1"/>
    <col min="17" max="17" width="6.7109375" style="459" customWidth="1"/>
    <col min="18" max="18" width="6.28515625" style="459" customWidth="1"/>
    <col min="19" max="19" width="6.7109375" style="459" customWidth="1"/>
    <col min="20" max="20" width="9.140625" style="459" customWidth="1"/>
    <col min="21" max="16384" width="9.140625" style="458"/>
  </cols>
  <sheetData>
    <row r="1" spans="1:19" ht="26.25" customHeight="1">
      <c r="B1" s="576" t="s">
        <v>0</v>
      </c>
      <c r="C1" s="576"/>
      <c r="D1" s="575" t="s">
        <v>1</v>
      </c>
      <c r="E1" s="575"/>
      <c r="F1" s="575"/>
      <c r="G1" s="575"/>
      <c r="H1" s="575"/>
      <c r="I1" s="575"/>
      <c r="K1" s="499" t="s">
        <v>2</v>
      </c>
      <c r="L1" s="574" t="s">
        <v>114</v>
      </c>
      <c r="M1" s="574"/>
      <c r="N1" s="574"/>
      <c r="O1" s="573" t="s">
        <v>4</v>
      </c>
      <c r="P1" s="573"/>
      <c r="Q1" s="572" t="s">
        <v>442</v>
      </c>
      <c r="R1" s="571"/>
      <c r="S1" s="571"/>
    </row>
    <row r="2" spans="1:19" ht="6" customHeight="1" thickBot="1">
      <c r="B2" s="570"/>
      <c r="C2" s="570"/>
    </row>
    <row r="3" spans="1:19" ht="20.100000000000001" customHeight="1" thickBot="1">
      <c r="A3" s="569" t="s">
        <v>6</v>
      </c>
      <c r="B3" s="568" t="s">
        <v>441</v>
      </c>
      <c r="C3" s="567"/>
      <c r="D3" s="567"/>
      <c r="E3" s="567"/>
      <c r="F3" s="567"/>
      <c r="G3" s="567"/>
      <c r="H3" s="567"/>
      <c r="I3" s="566"/>
      <c r="K3" s="569" t="s">
        <v>8</v>
      </c>
      <c r="L3" s="568" t="s">
        <v>440</v>
      </c>
      <c r="M3" s="567"/>
      <c r="N3" s="567"/>
      <c r="O3" s="567"/>
      <c r="P3" s="567"/>
      <c r="Q3" s="567"/>
      <c r="R3" s="567"/>
      <c r="S3" s="566"/>
    </row>
    <row r="4" spans="1:19" ht="5.0999999999999996" customHeight="1" thickBot="1"/>
    <row r="5" spans="1:19" ht="12.95" customHeight="1">
      <c r="A5" s="565" t="s">
        <v>10</v>
      </c>
      <c r="B5" s="564"/>
      <c r="C5" s="563" t="s">
        <v>11</v>
      </c>
      <c r="D5" s="562" t="s">
        <v>12</v>
      </c>
      <c r="E5" s="561"/>
      <c r="F5" s="561"/>
      <c r="G5" s="560"/>
      <c r="H5" s="559" t="s">
        <v>13</v>
      </c>
      <c r="I5" s="558"/>
      <c r="K5" s="565" t="s">
        <v>10</v>
      </c>
      <c r="L5" s="564"/>
      <c r="M5" s="563" t="s">
        <v>11</v>
      </c>
      <c r="N5" s="562" t="s">
        <v>12</v>
      </c>
      <c r="O5" s="561"/>
      <c r="P5" s="561"/>
      <c r="Q5" s="560"/>
      <c r="R5" s="559" t="s">
        <v>13</v>
      </c>
      <c r="S5" s="558"/>
    </row>
    <row r="6" spans="1:19" ht="12.95" customHeight="1" thickBot="1">
      <c r="A6" s="557" t="s">
        <v>14</v>
      </c>
      <c r="B6" s="556"/>
      <c r="C6" s="555"/>
      <c r="D6" s="554" t="s">
        <v>15</v>
      </c>
      <c r="E6" s="553" t="s">
        <v>16</v>
      </c>
      <c r="F6" s="553" t="s">
        <v>17</v>
      </c>
      <c r="G6" s="552" t="s">
        <v>18</v>
      </c>
      <c r="H6" s="551" t="s">
        <v>19</v>
      </c>
      <c r="I6" s="550" t="s">
        <v>20</v>
      </c>
      <c r="K6" s="557" t="s">
        <v>14</v>
      </c>
      <c r="L6" s="556"/>
      <c r="M6" s="555"/>
      <c r="N6" s="554" t="s">
        <v>15</v>
      </c>
      <c r="O6" s="553" t="s">
        <v>16</v>
      </c>
      <c r="P6" s="553" t="s">
        <v>17</v>
      </c>
      <c r="Q6" s="552" t="s">
        <v>18</v>
      </c>
      <c r="R6" s="551" t="s">
        <v>19</v>
      </c>
      <c r="S6" s="550" t="s">
        <v>20</v>
      </c>
    </row>
    <row r="7" spans="1:19" ht="5.0999999999999996" customHeight="1" thickBot="1"/>
    <row r="8" spans="1:19" ht="12.95" customHeight="1">
      <c r="A8" s="549" t="s">
        <v>439</v>
      </c>
      <c r="B8" s="548"/>
      <c r="C8" s="547">
        <v>1</v>
      </c>
      <c r="D8" s="546">
        <v>159</v>
      </c>
      <c r="E8" s="545">
        <v>70</v>
      </c>
      <c r="F8" s="545">
        <v>3</v>
      </c>
      <c r="G8" s="544">
        <f>IF(AND(ISBLANK(D8),ISBLANK(E8)),"",D8+E8)</f>
        <v>229</v>
      </c>
      <c r="H8" s="543">
        <f>IF(OR(ISNUMBER($G8),ISNUMBER($Q8)),(SIGN(N($G8)-N($Q8))+1)/2,"")</f>
        <v>1</v>
      </c>
      <c r="I8" s="533"/>
      <c r="K8" s="549" t="s">
        <v>438</v>
      </c>
      <c r="L8" s="548"/>
      <c r="M8" s="547">
        <v>1</v>
      </c>
      <c r="N8" s="546">
        <v>149</v>
      </c>
      <c r="O8" s="545">
        <v>53</v>
      </c>
      <c r="P8" s="545">
        <v>3</v>
      </c>
      <c r="Q8" s="544">
        <f>IF(AND(ISBLANK(N8),ISBLANK(O8)),"",N8+O8)</f>
        <v>202</v>
      </c>
      <c r="R8" s="543">
        <f>IF(ISNUMBER($H8),1-$H8,"")</f>
        <v>0</v>
      </c>
      <c r="S8" s="533"/>
    </row>
    <row r="9" spans="1:19" ht="12.95" customHeight="1">
      <c r="A9" s="542"/>
      <c r="B9" s="541"/>
      <c r="C9" s="538">
        <v>2</v>
      </c>
      <c r="D9" s="537">
        <v>148</v>
      </c>
      <c r="E9" s="536">
        <v>63</v>
      </c>
      <c r="F9" s="536">
        <v>1</v>
      </c>
      <c r="G9" s="535">
        <f>IF(AND(ISBLANK(D9),ISBLANK(E9)),"",D9+E9)</f>
        <v>211</v>
      </c>
      <c r="H9" s="534">
        <f>IF(OR(ISNUMBER($G9),ISNUMBER($Q9)),(SIGN(N($G9)-N($Q9))+1)/2,"")</f>
        <v>1</v>
      </c>
      <c r="I9" s="533"/>
      <c r="K9" s="542"/>
      <c r="L9" s="541"/>
      <c r="M9" s="538">
        <v>2</v>
      </c>
      <c r="N9" s="537">
        <v>146</v>
      </c>
      <c r="O9" s="536">
        <v>54</v>
      </c>
      <c r="P9" s="536">
        <v>5</v>
      </c>
      <c r="Q9" s="535">
        <f>IF(AND(ISBLANK(N9),ISBLANK(O9)),"",N9+O9)</f>
        <v>200</v>
      </c>
      <c r="R9" s="534">
        <f>IF(ISNUMBER($H9),1-$H9,"")</f>
        <v>0</v>
      </c>
      <c r="S9" s="533"/>
    </row>
    <row r="10" spans="1:19" ht="12.95" customHeight="1" thickBot="1">
      <c r="A10" s="540" t="s">
        <v>24</v>
      </c>
      <c r="B10" s="539"/>
      <c r="C10" s="538">
        <v>3</v>
      </c>
      <c r="D10" s="537"/>
      <c r="E10" s="536"/>
      <c r="F10" s="536"/>
      <c r="G10" s="535" t="str">
        <f>IF(AND(ISBLANK(D10),ISBLANK(E10)),"",D10+E10)</f>
        <v/>
      </c>
      <c r="H10" s="534" t="str">
        <f>IF(OR(ISNUMBER($G10),ISNUMBER($Q10)),(SIGN(N($G10)-N($Q10))+1)/2,"")</f>
        <v/>
      </c>
      <c r="I10" s="533"/>
      <c r="K10" s="540" t="s">
        <v>141</v>
      </c>
      <c r="L10" s="539"/>
      <c r="M10" s="538">
        <v>3</v>
      </c>
      <c r="N10" s="537"/>
      <c r="O10" s="536"/>
      <c r="P10" s="536"/>
      <c r="Q10" s="535" t="str">
        <f>IF(AND(ISBLANK(N10),ISBLANK(O10)),"",N10+O10)</f>
        <v/>
      </c>
      <c r="R10" s="534" t="str">
        <f>IF(ISNUMBER($H10),1-$H10,"")</f>
        <v/>
      </c>
      <c r="S10" s="533"/>
    </row>
    <row r="11" spans="1:19" ht="12.95" customHeight="1">
      <c r="A11" s="532"/>
      <c r="B11" s="531"/>
      <c r="C11" s="530">
        <v>4</v>
      </c>
      <c r="D11" s="529"/>
      <c r="E11" s="528"/>
      <c r="F11" s="528"/>
      <c r="G11" s="527" t="str">
        <f>IF(AND(ISBLANK(D11),ISBLANK(E11)),"",D11+E11)</f>
        <v/>
      </c>
      <c r="H11" s="526" t="str">
        <f>IF(OR(ISNUMBER($G11),ISNUMBER($Q11)),(SIGN(N($G11)-N($Q11))+1)/2,"")</f>
        <v/>
      </c>
      <c r="I11" s="525">
        <f>IF(ISNUMBER(H12),(SIGN(1000*($H12-$R12)+$G12-$Q12)+1)/2,"")</f>
        <v>1</v>
      </c>
      <c r="K11" s="532"/>
      <c r="L11" s="531"/>
      <c r="M11" s="530">
        <v>4</v>
      </c>
      <c r="N11" s="529"/>
      <c r="O11" s="528"/>
      <c r="P11" s="528"/>
      <c r="Q11" s="527" t="str">
        <f>IF(AND(ISBLANK(N11),ISBLANK(O11)),"",N11+O11)</f>
        <v/>
      </c>
      <c r="R11" s="526" t="str">
        <f>IF(ISNUMBER($H11),1-$H11,"")</f>
        <v/>
      </c>
      <c r="S11" s="525">
        <f>IF(ISNUMBER($I11),1-$I11,"")</f>
        <v>0</v>
      </c>
    </row>
    <row r="12" spans="1:19" ht="15.95" customHeight="1" thickBot="1">
      <c r="A12" s="524">
        <v>13850</v>
      </c>
      <c r="B12" s="523"/>
      <c r="C12" s="522" t="s">
        <v>18</v>
      </c>
      <c r="D12" s="578">
        <f>IF(ISNUMBER($G12),SUM(D8:D11),"")</f>
        <v>307</v>
      </c>
      <c r="E12" s="521">
        <f>IF(ISNUMBER($G12),SUM(E8:E11),"")</f>
        <v>133</v>
      </c>
      <c r="F12" s="521">
        <f>IF(ISNUMBER($G12),SUM(F8:F11),"")</f>
        <v>4</v>
      </c>
      <c r="G12" s="520">
        <f>IF(SUM($G8:$G11)+SUM($Q8:$Q11)&gt;0,SUM(G8:G11),"")</f>
        <v>440</v>
      </c>
      <c r="H12" s="519">
        <f>IF(ISNUMBER($G12),SUM(H8:H11),"")</f>
        <v>2</v>
      </c>
      <c r="I12" s="518"/>
      <c r="K12" s="524">
        <v>20146</v>
      </c>
      <c r="L12" s="523"/>
      <c r="M12" s="522" t="s">
        <v>18</v>
      </c>
      <c r="N12" s="519">
        <f>IF(ISNUMBER($G12),SUM(N8:N11),"")</f>
        <v>295</v>
      </c>
      <c r="O12" s="521">
        <f>IF(ISNUMBER($G12),SUM(O8:O11),"")</f>
        <v>107</v>
      </c>
      <c r="P12" s="521">
        <f>IF(ISNUMBER($G12),SUM(P8:P11),"")</f>
        <v>8</v>
      </c>
      <c r="Q12" s="520">
        <f>IF(SUM($G8:$G11)+SUM($Q8:$Q11)&gt;0,SUM(Q8:Q11),"")</f>
        <v>402</v>
      </c>
      <c r="R12" s="519">
        <f>IF(ISNUMBER($G12),SUM(R8:R11),"")</f>
        <v>0</v>
      </c>
      <c r="S12" s="518"/>
    </row>
    <row r="13" spans="1:19" ht="12.95" customHeight="1">
      <c r="A13" s="549" t="s">
        <v>437</v>
      </c>
      <c r="B13" s="548"/>
      <c r="C13" s="547">
        <v>1</v>
      </c>
      <c r="D13" s="546">
        <v>131</v>
      </c>
      <c r="E13" s="545">
        <v>44</v>
      </c>
      <c r="F13" s="545">
        <v>9</v>
      </c>
      <c r="G13" s="544">
        <f>IF(AND(ISBLANK(D13),ISBLANK(E13)),"",D13+E13)</f>
        <v>175</v>
      </c>
      <c r="H13" s="543">
        <f>IF(OR(ISNUMBER($G13),ISNUMBER($Q13)),(SIGN(N($G13)-N($Q13))+1)/2,"")</f>
        <v>0</v>
      </c>
      <c r="I13" s="533"/>
      <c r="K13" s="549" t="s">
        <v>436</v>
      </c>
      <c r="L13" s="548"/>
      <c r="M13" s="547">
        <v>1</v>
      </c>
      <c r="N13" s="546">
        <v>129</v>
      </c>
      <c r="O13" s="545">
        <v>59</v>
      </c>
      <c r="P13" s="545">
        <v>4</v>
      </c>
      <c r="Q13" s="544">
        <f>IF(AND(ISBLANK(N13),ISBLANK(O13)),"",N13+O13)</f>
        <v>188</v>
      </c>
      <c r="R13" s="543">
        <f>IF(ISNUMBER($H13),1-$H13,"")</f>
        <v>1</v>
      </c>
      <c r="S13" s="533"/>
    </row>
    <row r="14" spans="1:19" ht="12.95" customHeight="1">
      <c r="A14" s="542"/>
      <c r="B14" s="541"/>
      <c r="C14" s="538">
        <v>2</v>
      </c>
      <c r="D14" s="537">
        <v>133</v>
      </c>
      <c r="E14" s="536">
        <v>52</v>
      </c>
      <c r="F14" s="536">
        <v>6</v>
      </c>
      <c r="G14" s="535">
        <f>IF(AND(ISBLANK(D14),ISBLANK(E14)),"",D14+E14)</f>
        <v>185</v>
      </c>
      <c r="H14" s="534">
        <f>IF(OR(ISNUMBER($G14),ISNUMBER($Q14)),(SIGN(N($G14)-N($Q14))+1)/2,"")</f>
        <v>0</v>
      </c>
      <c r="I14" s="533"/>
      <c r="K14" s="542"/>
      <c r="L14" s="541"/>
      <c r="M14" s="538">
        <v>2</v>
      </c>
      <c r="N14" s="537">
        <v>132</v>
      </c>
      <c r="O14" s="536">
        <v>70</v>
      </c>
      <c r="P14" s="536">
        <v>1</v>
      </c>
      <c r="Q14" s="535">
        <f>IF(AND(ISBLANK(N14),ISBLANK(O14)),"",N14+O14)</f>
        <v>202</v>
      </c>
      <c r="R14" s="534">
        <f>IF(ISNUMBER($H14),1-$H14,"")</f>
        <v>1</v>
      </c>
      <c r="S14" s="533"/>
    </row>
    <row r="15" spans="1:19" ht="12.95" customHeight="1" thickBot="1">
      <c r="A15" s="540" t="s">
        <v>31</v>
      </c>
      <c r="B15" s="539"/>
      <c r="C15" s="538">
        <v>3</v>
      </c>
      <c r="D15" s="537"/>
      <c r="E15" s="536"/>
      <c r="F15" s="536"/>
      <c r="G15" s="535" t="str">
        <f>IF(AND(ISBLANK(D15),ISBLANK(E15)),"",D15+E15)</f>
        <v/>
      </c>
      <c r="H15" s="534" t="str">
        <f>IF(OR(ISNUMBER($G15),ISNUMBER($Q15)),(SIGN(N($G15)-N($Q15))+1)/2,"")</f>
        <v/>
      </c>
      <c r="I15" s="533"/>
      <c r="K15" s="540" t="s">
        <v>153</v>
      </c>
      <c r="L15" s="539"/>
      <c r="M15" s="538">
        <v>3</v>
      </c>
      <c r="N15" s="537"/>
      <c r="O15" s="536"/>
      <c r="P15" s="536"/>
      <c r="Q15" s="535" t="str">
        <f>IF(AND(ISBLANK(N15),ISBLANK(O15)),"",N15+O15)</f>
        <v/>
      </c>
      <c r="R15" s="534" t="str">
        <f>IF(ISNUMBER($H15),1-$H15,"")</f>
        <v/>
      </c>
      <c r="S15" s="533"/>
    </row>
    <row r="16" spans="1:19" ht="12.95" customHeight="1">
      <c r="A16" s="532"/>
      <c r="B16" s="531"/>
      <c r="C16" s="530">
        <v>4</v>
      </c>
      <c r="D16" s="529"/>
      <c r="E16" s="528"/>
      <c r="F16" s="528"/>
      <c r="G16" s="527" t="str">
        <f>IF(AND(ISBLANK(D16),ISBLANK(E16)),"",D16+E16)</f>
        <v/>
      </c>
      <c r="H16" s="526" t="str">
        <f>IF(OR(ISNUMBER($G16),ISNUMBER($Q16)),(SIGN(N($G16)-N($Q16))+1)/2,"")</f>
        <v/>
      </c>
      <c r="I16" s="525">
        <f>IF(ISNUMBER(H17),(SIGN(1000*($H17-$R17)+$G17-$Q17)+1)/2,"")</f>
        <v>0</v>
      </c>
      <c r="K16" s="532"/>
      <c r="L16" s="531"/>
      <c r="M16" s="530">
        <v>4</v>
      </c>
      <c r="N16" s="529"/>
      <c r="O16" s="528"/>
      <c r="P16" s="528"/>
      <c r="Q16" s="527" t="str">
        <f>IF(AND(ISBLANK(N16),ISBLANK(O16)),"",N16+O16)</f>
        <v/>
      </c>
      <c r="R16" s="526" t="str">
        <f>IF(ISNUMBER($H16),1-$H16,"")</f>
        <v/>
      </c>
      <c r="S16" s="525">
        <f>IF(ISNUMBER($I16),1-$I16,"")</f>
        <v>1</v>
      </c>
    </row>
    <row r="17" spans="1:19" ht="15.95" customHeight="1" thickBot="1">
      <c r="A17" s="524">
        <v>1372</v>
      </c>
      <c r="B17" s="523"/>
      <c r="C17" s="522" t="s">
        <v>18</v>
      </c>
      <c r="D17" s="519">
        <f>IF(ISNUMBER($G17),SUM(D13:D16),"")</f>
        <v>264</v>
      </c>
      <c r="E17" s="521">
        <f>IF(ISNUMBER($G17),SUM(E13:E16),"")</f>
        <v>96</v>
      </c>
      <c r="F17" s="521">
        <f>IF(ISNUMBER($G17),SUM(F13:F16),"")</f>
        <v>15</v>
      </c>
      <c r="G17" s="520">
        <f>IF(SUM($G13:$G16)+SUM($Q13:$Q16)&gt;0,SUM(G13:G16),"")</f>
        <v>360</v>
      </c>
      <c r="H17" s="519">
        <f>IF(ISNUMBER($G17),SUM(H13:H16),"")</f>
        <v>0</v>
      </c>
      <c r="I17" s="518"/>
      <c r="K17" s="524">
        <v>20150</v>
      </c>
      <c r="L17" s="523"/>
      <c r="M17" s="522" t="s">
        <v>18</v>
      </c>
      <c r="N17" s="519">
        <f>IF(ISNUMBER($G17),SUM(N13:N16),"")</f>
        <v>261</v>
      </c>
      <c r="O17" s="521">
        <f>IF(ISNUMBER($G17),SUM(O13:O16),"")</f>
        <v>129</v>
      </c>
      <c r="P17" s="521">
        <f>IF(ISNUMBER($G17),SUM(P13:P16),"")</f>
        <v>5</v>
      </c>
      <c r="Q17" s="520">
        <f>IF(SUM($G13:$G16)+SUM($Q13:$Q16)&gt;0,SUM(Q13:Q16),"")</f>
        <v>390</v>
      </c>
      <c r="R17" s="519">
        <f>IF(ISNUMBER($G17),SUM(R13:R16),"")</f>
        <v>2</v>
      </c>
      <c r="S17" s="518"/>
    </row>
    <row r="18" spans="1:19" ht="12.95" customHeight="1">
      <c r="A18" s="549" t="s">
        <v>435</v>
      </c>
      <c r="B18" s="548"/>
      <c r="C18" s="547">
        <v>1</v>
      </c>
      <c r="D18" s="546">
        <v>137</v>
      </c>
      <c r="E18" s="545">
        <v>60</v>
      </c>
      <c r="F18" s="545">
        <v>2</v>
      </c>
      <c r="G18" s="544">
        <f>IF(AND(ISBLANK(D18),ISBLANK(E18)),"",D18+E18)</f>
        <v>197</v>
      </c>
      <c r="H18" s="543">
        <f>IF(OR(ISNUMBER($G18),ISNUMBER($Q18)),(SIGN(N($G18)-N($Q18))+1)/2,"")</f>
        <v>1</v>
      </c>
      <c r="I18" s="533"/>
      <c r="K18" s="549" t="s">
        <v>434</v>
      </c>
      <c r="L18" s="548"/>
      <c r="M18" s="547">
        <v>1</v>
      </c>
      <c r="N18" s="546">
        <v>132</v>
      </c>
      <c r="O18" s="545">
        <v>54</v>
      </c>
      <c r="P18" s="545">
        <v>6</v>
      </c>
      <c r="Q18" s="544">
        <f>IF(AND(ISBLANK(N18),ISBLANK(O18)),"",N18+O18)</f>
        <v>186</v>
      </c>
      <c r="R18" s="543">
        <f>IF(ISNUMBER($H18),1-$H18,"")</f>
        <v>0</v>
      </c>
      <c r="S18" s="533"/>
    </row>
    <row r="19" spans="1:19" ht="12.95" customHeight="1">
      <c r="A19" s="542"/>
      <c r="B19" s="541"/>
      <c r="C19" s="538">
        <v>2</v>
      </c>
      <c r="D19" s="537">
        <v>152</v>
      </c>
      <c r="E19" s="536">
        <v>61</v>
      </c>
      <c r="F19" s="536">
        <v>4</v>
      </c>
      <c r="G19" s="535">
        <f>IF(AND(ISBLANK(D19),ISBLANK(E19)),"",D19+E19)</f>
        <v>213</v>
      </c>
      <c r="H19" s="534">
        <f>IF(OR(ISNUMBER($G19),ISNUMBER($Q19)),(SIGN(N($G19)-N($Q19))+1)/2,"")</f>
        <v>1</v>
      </c>
      <c r="I19" s="533"/>
      <c r="K19" s="542"/>
      <c r="L19" s="541"/>
      <c r="M19" s="538">
        <v>2</v>
      </c>
      <c r="N19" s="537">
        <v>150</v>
      </c>
      <c r="O19" s="536">
        <v>61</v>
      </c>
      <c r="P19" s="536">
        <v>2</v>
      </c>
      <c r="Q19" s="535">
        <f>IF(AND(ISBLANK(N19),ISBLANK(O19)),"",N19+O19)</f>
        <v>211</v>
      </c>
      <c r="R19" s="534">
        <f>IF(ISNUMBER($H19),1-$H19,"")</f>
        <v>0</v>
      </c>
      <c r="S19" s="533"/>
    </row>
    <row r="20" spans="1:19" ht="12.95" customHeight="1" thickBot="1">
      <c r="A20" s="540" t="s">
        <v>172</v>
      </c>
      <c r="B20" s="539"/>
      <c r="C20" s="538">
        <v>3</v>
      </c>
      <c r="D20" s="537"/>
      <c r="E20" s="536"/>
      <c r="F20" s="536"/>
      <c r="G20" s="535" t="str">
        <f>IF(AND(ISBLANK(D20),ISBLANK(E20)),"",D20+E20)</f>
        <v/>
      </c>
      <c r="H20" s="534" t="str">
        <f>IF(OR(ISNUMBER($G20),ISNUMBER($Q20)),(SIGN(N($G20)-N($Q20))+1)/2,"")</f>
        <v/>
      </c>
      <c r="I20" s="533"/>
      <c r="K20" s="540" t="s">
        <v>151</v>
      </c>
      <c r="L20" s="539"/>
      <c r="M20" s="538">
        <v>3</v>
      </c>
      <c r="N20" s="537"/>
      <c r="O20" s="536"/>
      <c r="P20" s="536"/>
      <c r="Q20" s="535" t="str">
        <f>IF(AND(ISBLANK(N20),ISBLANK(O20)),"",N20+O20)</f>
        <v/>
      </c>
      <c r="R20" s="534" t="str">
        <f>IF(ISNUMBER($H20),1-$H20,"")</f>
        <v/>
      </c>
      <c r="S20" s="533"/>
    </row>
    <row r="21" spans="1:19" ht="12.95" customHeight="1">
      <c r="A21" s="532"/>
      <c r="B21" s="531"/>
      <c r="C21" s="530">
        <v>4</v>
      </c>
      <c r="D21" s="529"/>
      <c r="E21" s="528"/>
      <c r="F21" s="528"/>
      <c r="G21" s="527" t="str">
        <f>IF(AND(ISBLANK(D21),ISBLANK(E21)),"",D21+E21)</f>
        <v/>
      </c>
      <c r="H21" s="526" t="str">
        <f>IF(OR(ISNUMBER($G21),ISNUMBER($Q21)),(SIGN(N($G21)-N($Q21))+1)/2,"")</f>
        <v/>
      </c>
      <c r="I21" s="525">
        <f>IF(ISNUMBER(H22),(SIGN(1000*($H22-$R22)+$G22-$Q22)+1)/2,"")</f>
        <v>1</v>
      </c>
      <c r="K21" s="532"/>
      <c r="L21" s="531"/>
      <c r="M21" s="530">
        <v>4</v>
      </c>
      <c r="N21" s="529"/>
      <c r="O21" s="528"/>
      <c r="P21" s="528"/>
      <c r="Q21" s="527" t="str">
        <f>IF(AND(ISBLANK(N21),ISBLANK(O21)),"",N21+O21)</f>
        <v/>
      </c>
      <c r="R21" s="526" t="str">
        <f>IF(ISNUMBER($H21),1-$H21,"")</f>
        <v/>
      </c>
      <c r="S21" s="525">
        <f>IF(ISNUMBER($I21),1-$I21,"")</f>
        <v>0</v>
      </c>
    </row>
    <row r="22" spans="1:19" ht="15.95" customHeight="1" thickBot="1">
      <c r="A22" s="524">
        <v>1366</v>
      </c>
      <c r="B22" s="523"/>
      <c r="C22" s="522" t="s">
        <v>18</v>
      </c>
      <c r="D22" s="519">
        <f>IF(ISNUMBER($G22),SUM(D18:D21),"")</f>
        <v>289</v>
      </c>
      <c r="E22" s="521">
        <f>IF(ISNUMBER($G22),SUM(E18:E21),"")</f>
        <v>121</v>
      </c>
      <c r="F22" s="521">
        <f>IF(ISNUMBER($G22),SUM(F18:F21),"")</f>
        <v>6</v>
      </c>
      <c r="G22" s="520">
        <f>IF(SUM($G18:$G21)+SUM($Q18:$Q21)&gt;0,SUM(G18:G21),"")</f>
        <v>410</v>
      </c>
      <c r="H22" s="519">
        <f>IF(ISNUMBER($G22),SUM(H18:H21),"")</f>
        <v>2</v>
      </c>
      <c r="I22" s="518"/>
      <c r="K22" s="524">
        <v>20149</v>
      </c>
      <c r="L22" s="523"/>
      <c r="M22" s="522" t="s">
        <v>18</v>
      </c>
      <c r="N22" s="519">
        <f>IF(ISNUMBER($G22),SUM(N18:N21),"")</f>
        <v>282</v>
      </c>
      <c r="O22" s="521">
        <f>IF(ISNUMBER($G22),SUM(O18:O21),"")</f>
        <v>115</v>
      </c>
      <c r="P22" s="521">
        <f>IF(ISNUMBER($G22),SUM(P18:P21),"")</f>
        <v>8</v>
      </c>
      <c r="Q22" s="520">
        <f>IF(SUM($G18:$G21)+SUM($Q18:$Q21)&gt;0,SUM(Q18:Q21),"")</f>
        <v>397</v>
      </c>
      <c r="R22" s="519">
        <f>IF(ISNUMBER($G22),SUM(R18:R21),"")</f>
        <v>0</v>
      </c>
      <c r="S22" s="518"/>
    </row>
    <row r="23" spans="1:19" ht="12.95" customHeight="1">
      <c r="A23" s="549" t="s">
        <v>433</v>
      </c>
      <c r="B23" s="548"/>
      <c r="C23" s="547">
        <v>1</v>
      </c>
      <c r="D23" s="546">
        <v>138</v>
      </c>
      <c r="E23" s="545">
        <v>63</v>
      </c>
      <c r="F23" s="545">
        <v>4</v>
      </c>
      <c r="G23" s="544">
        <f>IF(AND(ISBLANK(D23),ISBLANK(E23)),"",D23+E23)</f>
        <v>201</v>
      </c>
      <c r="H23" s="543">
        <f>IF(OR(ISNUMBER($G23),ISNUMBER($Q23)),(SIGN(N($G23)-N($Q23))+1)/2,"")</f>
        <v>1</v>
      </c>
      <c r="I23" s="533"/>
      <c r="K23" s="549" t="s">
        <v>432</v>
      </c>
      <c r="L23" s="548"/>
      <c r="M23" s="547">
        <v>1</v>
      </c>
      <c r="N23" s="546">
        <v>145</v>
      </c>
      <c r="O23" s="545">
        <v>35</v>
      </c>
      <c r="P23" s="545">
        <v>13</v>
      </c>
      <c r="Q23" s="544">
        <f>IF(AND(ISBLANK(N23),ISBLANK(O23)),"",N23+O23)</f>
        <v>180</v>
      </c>
      <c r="R23" s="543">
        <f>IF(ISNUMBER($H23),1-$H23,"")</f>
        <v>0</v>
      </c>
      <c r="S23" s="533"/>
    </row>
    <row r="24" spans="1:19" ht="12.95" customHeight="1">
      <c r="A24" s="542"/>
      <c r="B24" s="541"/>
      <c r="C24" s="538">
        <v>2</v>
      </c>
      <c r="D24" s="537">
        <v>120</v>
      </c>
      <c r="E24" s="536">
        <v>49</v>
      </c>
      <c r="F24" s="536">
        <v>5</v>
      </c>
      <c r="G24" s="535">
        <f>IF(AND(ISBLANK(D24),ISBLANK(E24)),"",D24+E24)</f>
        <v>169</v>
      </c>
      <c r="H24" s="534">
        <f>IF(OR(ISNUMBER($G24),ISNUMBER($Q24)),(SIGN(N($G24)-N($Q24))+1)/2,"")</f>
        <v>0.5</v>
      </c>
      <c r="I24" s="533"/>
      <c r="K24" s="542"/>
      <c r="L24" s="541"/>
      <c r="M24" s="538">
        <v>2</v>
      </c>
      <c r="N24" s="537">
        <v>137</v>
      </c>
      <c r="O24" s="536">
        <v>32</v>
      </c>
      <c r="P24" s="536">
        <v>11</v>
      </c>
      <c r="Q24" s="535">
        <f>IF(AND(ISBLANK(N24),ISBLANK(O24)),"",N24+O24)</f>
        <v>169</v>
      </c>
      <c r="R24" s="534">
        <f>IF(ISNUMBER($H24),1-$H24,"")</f>
        <v>0.5</v>
      </c>
      <c r="S24" s="533"/>
    </row>
    <row r="25" spans="1:19" ht="12.95" customHeight="1" thickBot="1">
      <c r="A25" s="540" t="s">
        <v>242</v>
      </c>
      <c r="B25" s="539"/>
      <c r="C25" s="538">
        <v>3</v>
      </c>
      <c r="D25" s="537"/>
      <c r="E25" s="536"/>
      <c r="F25" s="536"/>
      <c r="G25" s="535" t="str">
        <f>IF(AND(ISBLANK(D25),ISBLANK(E25)),"",D25+E25)</f>
        <v/>
      </c>
      <c r="H25" s="534" t="str">
        <f>IF(OR(ISNUMBER($G25),ISNUMBER($Q25)),(SIGN(N($G25)-N($Q25))+1)/2,"")</f>
        <v/>
      </c>
      <c r="I25" s="533"/>
      <c r="K25" s="540" t="s">
        <v>149</v>
      </c>
      <c r="L25" s="539"/>
      <c r="M25" s="538">
        <v>3</v>
      </c>
      <c r="N25" s="537"/>
      <c r="O25" s="536"/>
      <c r="P25" s="536"/>
      <c r="Q25" s="535" t="str">
        <f>IF(AND(ISBLANK(N25),ISBLANK(O25)),"",N25+O25)</f>
        <v/>
      </c>
      <c r="R25" s="534" t="str">
        <f>IF(ISNUMBER($H25),1-$H25,"")</f>
        <v/>
      </c>
      <c r="S25" s="533"/>
    </row>
    <row r="26" spans="1:19" ht="12.95" customHeight="1">
      <c r="A26" s="532"/>
      <c r="B26" s="531"/>
      <c r="C26" s="530">
        <v>4</v>
      </c>
      <c r="D26" s="529"/>
      <c r="E26" s="528"/>
      <c r="F26" s="528"/>
      <c r="G26" s="527" t="str">
        <f>IF(AND(ISBLANK(D26),ISBLANK(E26)),"",D26+E26)</f>
        <v/>
      </c>
      <c r="H26" s="526" t="str">
        <f>IF(OR(ISNUMBER($G26),ISNUMBER($Q26)),(SIGN(N($G26)-N($Q26))+1)/2,"")</f>
        <v/>
      </c>
      <c r="I26" s="525">
        <f>IF(ISNUMBER(H27),(SIGN(1000*($H27-$R27)+$G27-$Q27)+1)/2,"")</f>
        <v>1</v>
      </c>
      <c r="K26" s="532"/>
      <c r="L26" s="531"/>
      <c r="M26" s="530">
        <v>4</v>
      </c>
      <c r="N26" s="529"/>
      <c r="O26" s="528"/>
      <c r="P26" s="528"/>
      <c r="Q26" s="527" t="str">
        <f>IF(AND(ISBLANK(N26),ISBLANK(O26)),"",N26+O26)</f>
        <v/>
      </c>
      <c r="R26" s="526" t="str">
        <f>IF(ISNUMBER($H26),1-$H26,"")</f>
        <v/>
      </c>
      <c r="S26" s="525">
        <f>IF(ISNUMBER($I26),1-$I26,"")</f>
        <v>0</v>
      </c>
    </row>
    <row r="27" spans="1:19" ht="15.95" customHeight="1" thickBot="1">
      <c r="A27" s="524">
        <v>19845</v>
      </c>
      <c r="B27" s="523"/>
      <c r="C27" s="522" t="s">
        <v>18</v>
      </c>
      <c r="D27" s="519">
        <f>IF(ISNUMBER($G27),SUM(D23:D26),"")</f>
        <v>258</v>
      </c>
      <c r="E27" s="521">
        <f>IF(ISNUMBER($G27),SUM(E23:E26),"")</f>
        <v>112</v>
      </c>
      <c r="F27" s="521">
        <f>IF(ISNUMBER($G27),SUM(F23:F26),"")</f>
        <v>9</v>
      </c>
      <c r="G27" s="520">
        <f>IF(SUM($G23:$G26)+SUM($Q23:$Q26)&gt;0,SUM(G23:G26),"")</f>
        <v>370</v>
      </c>
      <c r="H27" s="519">
        <f>IF(ISNUMBER($G27),SUM(H23:H26),"")</f>
        <v>1.5</v>
      </c>
      <c r="I27" s="518"/>
      <c r="K27" s="524">
        <v>20145</v>
      </c>
      <c r="L27" s="523"/>
      <c r="M27" s="522" t="s">
        <v>18</v>
      </c>
      <c r="N27" s="519">
        <f>IF(ISNUMBER($G27),SUM(N23:N26),"")</f>
        <v>282</v>
      </c>
      <c r="O27" s="521">
        <f>IF(ISNUMBER($G27),SUM(O23:O26),"")</f>
        <v>67</v>
      </c>
      <c r="P27" s="521">
        <f>IF(ISNUMBER($G27),SUM(P23:P26),"")</f>
        <v>24</v>
      </c>
      <c r="Q27" s="520">
        <f>IF(SUM($G23:$G26)+SUM($Q23:$Q26)&gt;0,SUM(Q23:Q26),"")</f>
        <v>349</v>
      </c>
      <c r="R27" s="519">
        <f>IF(ISNUMBER($G27),SUM(R23:R26),"")</f>
        <v>0.5</v>
      </c>
      <c r="S27" s="518"/>
    </row>
    <row r="28" spans="1:19" ht="12.95" customHeight="1">
      <c r="A28" s="549" t="s">
        <v>431</v>
      </c>
      <c r="B28" s="548"/>
      <c r="C28" s="547">
        <v>1</v>
      </c>
      <c r="D28" s="546">
        <v>129</v>
      </c>
      <c r="E28" s="545">
        <v>53</v>
      </c>
      <c r="F28" s="545">
        <v>4</v>
      </c>
      <c r="G28" s="544">
        <f>IF(AND(ISBLANK(D28),ISBLANK(E28)),"",D28+E28)</f>
        <v>182</v>
      </c>
      <c r="H28" s="543">
        <f>IF(OR(ISNUMBER($G28),ISNUMBER($Q28)),(SIGN(N($G28)-N($Q28))+1)/2,"")</f>
        <v>0</v>
      </c>
      <c r="I28" s="533"/>
      <c r="K28" s="549" t="s">
        <v>430</v>
      </c>
      <c r="L28" s="548"/>
      <c r="M28" s="547">
        <v>1</v>
      </c>
      <c r="N28" s="546">
        <v>148</v>
      </c>
      <c r="O28" s="545">
        <v>61</v>
      </c>
      <c r="P28" s="545">
        <v>5</v>
      </c>
      <c r="Q28" s="544">
        <f>IF(AND(ISBLANK(N28),ISBLANK(O28)),"",N28+O28)</f>
        <v>209</v>
      </c>
      <c r="R28" s="543">
        <f>IF(ISNUMBER($H28),1-$H28,"")</f>
        <v>1</v>
      </c>
      <c r="S28" s="533"/>
    </row>
    <row r="29" spans="1:19" ht="12.95" customHeight="1">
      <c r="A29" s="542"/>
      <c r="B29" s="541"/>
      <c r="C29" s="538">
        <v>2</v>
      </c>
      <c r="D29" s="537">
        <v>132</v>
      </c>
      <c r="E29" s="536">
        <v>63</v>
      </c>
      <c r="F29" s="536">
        <v>4</v>
      </c>
      <c r="G29" s="535">
        <f>IF(AND(ISBLANK(D29),ISBLANK(E29)),"",D29+E29)</f>
        <v>195</v>
      </c>
      <c r="H29" s="534">
        <f>IF(OR(ISNUMBER($G29),ISNUMBER($Q29)),(SIGN(N($G29)-N($Q29))+1)/2,"")</f>
        <v>0</v>
      </c>
      <c r="I29" s="533"/>
      <c r="K29" s="542"/>
      <c r="L29" s="541"/>
      <c r="M29" s="538">
        <v>2</v>
      </c>
      <c r="N29" s="537">
        <v>146</v>
      </c>
      <c r="O29" s="536">
        <v>62</v>
      </c>
      <c r="P29" s="536">
        <v>4</v>
      </c>
      <c r="Q29" s="535">
        <f>IF(AND(ISBLANK(N29),ISBLANK(O29)),"",N29+O29)</f>
        <v>208</v>
      </c>
      <c r="R29" s="534">
        <f>IF(ISNUMBER($H29),1-$H29,"")</f>
        <v>1</v>
      </c>
      <c r="S29" s="533"/>
    </row>
    <row r="30" spans="1:19" ht="12.95" customHeight="1" thickBot="1">
      <c r="A30" s="540" t="s">
        <v>24</v>
      </c>
      <c r="B30" s="539"/>
      <c r="C30" s="538">
        <v>3</v>
      </c>
      <c r="D30" s="537"/>
      <c r="E30" s="536"/>
      <c r="F30" s="536"/>
      <c r="G30" s="535" t="str">
        <f>IF(AND(ISBLANK(D30),ISBLANK(E30)),"",D30+E30)</f>
        <v/>
      </c>
      <c r="H30" s="534" t="str">
        <f>IF(OR(ISNUMBER($G30),ISNUMBER($Q30)),(SIGN(N($G30)-N($Q30))+1)/2,"")</f>
        <v/>
      </c>
      <c r="I30" s="533"/>
      <c r="K30" s="540" t="s">
        <v>143</v>
      </c>
      <c r="L30" s="539"/>
      <c r="M30" s="538">
        <v>3</v>
      </c>
      <c r="N30" s="537"/>
      <c r="O30" s="536"/>
      <c r="P30" s="536"/>
      <c r="Q30" s="535" t="str">
        <f>IF(AND(ISBLANK(N30),ISBLANK(O30)),"",N30+O30)</f>
        <v/>
      </c>
      <c r="R30" s="534" t="str">
        <f>IF(ISNUMBER($H30),1-$H30,"")</f>
        <v/>
      </c>
      <c r="S30" s="533"/>
    </row>
    <row r="31" spans="1:19" ht="12.95" customHeight="1">
      <c r="A31" s="532"/>
      <c r="B31" s="531"/>
      <c r="C31" s="530">
        <v>4</v>
      </c>
      <c r="D31" s="529"/>
      <c r="E31" s="528"/>
      <c r="F31" s="528"/>
      <c r="G31" s="527" t="str">
        <f>IF(AND(ISBLANK(D31),ISBLANK(E31)),"",D31+E31)</f>
        <v/>
      </c>
      <c r="H31" s="526" t="str">
        <f>IF(OR(ISNUMBER($G31),ISNUMBER($Q31)),(SIGN(N($G31)-N($Q31))+1)/2,"")</f>
        <v/>
      </c>
      <c r="I31" s="525">
        <f>IF(ISNUMBER(H32),(SIGN(1000*($H32-$R32)+$G32-$Q32)+1)/2,"")</f>
        <v>0</v>
      </c>
      <c r="K31" s="532"/>
      <c r="L31" s="531"/>
      <c r="M31" s="530">
        <v>4</v>
      </c>
      <c r="N31" s="529"/>
      <c r="O31" s="528"/>
      <c r="P31" s="528"/>
      <c r="Q31" s="527" t="str">
        <f>IF(AND(ISBLANK(N31),ISBLANK(O31)),"",N31+O31)</f>
        <v/>
      </c>
      <c r="R31" s="526" t="str">
        <f>IF(ISNUMBER($H31),1-$H31,"")</f>
        <v/>
      </c>
      <c r="S31" s="525">
        <f>IF(ISNUMBER($I31),1-$I31,"")</f>
        <v>1</v>
      </c>
    </row>
    <row r="32" spans="1:19" ht="15.95" customHeight="1" thickBot="1">
      <c r="A32" s="524">
        <v>21853</v>
      </c>
      <c r="B32" s="523"/>
      <c r="C32" s="522" t="s">
        <v>18</v>
      </c>
      <c r="D32" s="519">
        <f>IF(ISNUMBER($G32),SUM(D28:D31),"")</f>
        <v>261</v>
      </c>
      <c r="E32" s="521">
        <f>IF(ISNUMBER($G32),SUM(E28:E31),"")</f>
        <v>116</v>
      </c>
      <c r="F32" s="521">
        <f>IF(ISNUMBER($G32),SUM(F28:F31),"")</f>
        <v>8</v>
      </c>
      <c r="G32" s="520">
        <f>IF(SUM($G28:$G31)+SUM($Q28:$Q31)&gt;0,SUM(G28:G31),"")</f>
        <v>377</v>
      </c>
      <c r="H32" s="519">
        <f>IF(ISNUMBER($G32),SUM(H28:H31),"")</f>
        <v>0</v>
      </c>
      <c r="I32" s="518"/>
      <c r="K32" s="524">
        <v>20143</v>
      </c>
      <c r="L32" s="523"/>
      <c r="M32" s="522" t="s">
        <v>18</v>
      </c>
      <c r="N32" s="519">
        <f>IF(ISNUMBER($G32),SUM(N28:N31),"")</f>
        <v>294</v>
      </c>
      <c r="O32" s="521">
        <f>IF(ISNUMBER($G32),SUM(O28:O31),"")</f>
        <v>123</v>
      </c>
      <c r="P32" s="521">
        <f>IF(ISNUMBER($G32),SUM(P28:P31),"")</f>
        <v>9</v>
      </c>
      <c r="Q32" s="520">
        <f>IF(SUM($G28:$G31)+SUM($Q28:$Q31)&gt;0,SUM(Q28:Q31),"")</f>
        <v>417</v>
      </c>
      <c r="R32" s="519">
        <f>IF(ISNUMBER($G32),SUM(R28:R31),"")</f>
        <v>2</v>
      </c>
      <c r="S32" s="518"/>
    </row>
    <row r="33" spans="1:19" ht="12.95" customHeight="1">
      <c r="A33" s="549" t="s">
        <v>429</v>
      </c>
      <c r="B33" s="548"/>
      <c r="C33" s="547">
        <v>1</v>
      </c>
      <c r="D33" s="546">
        <v>132</v>
      </c>
      <c r="E33" s="545">
        <v>35</v>
      </c>
      <c r="F33" s="545">
        <v>12</v>
      </c>
      <c r="G33" s="544">
        <f>IF(AND(ISBLANK(D33),ISBLANK(E33)),"",D33+E33)</f>
        <v>167</v>
      </c>
      <c r="H33" s="543">
        <f>IF(OR(ISNUMBER($G33),ISNUMBER($Q33)),(SIGN(N($G33)-N($Q33))+1)/2,"")</f>
        <v>1</v>
      </c>
      <c r="I33" s="533"/>
      <c r="K33" s="549" t="s">
        <v>428</v>
      </c>
      <c r="L33" s="548"/>
      <c r="M33" s="547">
        <v>1</v>
      </c>
      <c r="N33" s="546">
        <v>113</v>
      </c>
      <c r="O33" s="545">
        <v>49</v>
      </c>
      <c r="P33" s="545">
        <v>8</v>
      </c>
      <c r="Q33" s="544">
        <f>IF(AND(ISBLANK(N33),ISBLANK(O33)),"",N33+O33)</f>
        <v>162</v>
      </c>
      <c r="R33" s="543">
        <f>IF(ISNUMBER($H33),1-$H33,"")</f>
        <v>0</v>
      </c>
      <c r="S33" s="533"/>
    </row>
    <row r="34" spans="1:19" ht="12.95" customHeight="1">
      <c r="A34" s="542"/>
      <c r="B34" s="541"/>
      <c r="C34" s="538">
        <v>2</v>
      </c>
      <c r="D34" s="537">
        <v>142</v>
      </c>
      <c r="E34" s="536">
        <v>34</v>
      </c>
      <c r="F34" s="536">
        <v>12</v>
      </c>
      <c r="G34" s="535">
        <f>IF(AND(ISBLANK(D34),ISBLANK(E34)),"",D34+E34)</f>
        <v>176</v>
      </c>
      <c r="H34" s="534">
        <f>IF(OR(ISNUMBER($G34),ISNUMBER($Q34)),(SIGN(N($G34)-N($Q34))+1)/2,"")</f>
        <v>0</v>
      </c>
      <c r="I34" s="533"/>
      <c r="K34" s="542"/>
      <c r="L34" s="541"/>
      <c r="M34" s="538">
        <v>2</v>
      </c>
      <c r="N34" s="537">
        <v>136</v>
      </c>
      <c r="O34" s="536">
        <v>53</v>
      </c>
      <c r="P34" s="536">
        <v>4</v>
      </c>
      <c r="Q34" s="535">
        <f>IF(AND(ISBLANK(N34),ISBLANK(O34)),"",N34+O34)</f>
        <v>189</v>
      </c>
      <c r="R34" s="534">
        <f>IF(ISNUMBER($H34),1-$H34,"")</f>
        <v>1</v>
      </c>
      <c r="S34" s="533"/>
    </row>
    <row r="35" spans="1:19" ht="12.95" customHeight="1" thickBot="1">
      <c r="A35" s="540" t="s">
        <v>204</v>
      </c>
      <c r="B35" s="539"/>
      <c r="C35" s="538">
        <v>3</v>
      </c>
      <c r="D35" s="537"/>
      <c r="E35" s="536"/>
      <c r="F35" s="536"/>
      <c r="G35" s="535" t="str">
        <f>IF(AND(ISBLANK(D35),ISBLANK(E35)),"",D35+E35)</f>
        <v/>
      </c>
      <c r="H35" s="534" t="str">
        <f>IF(OR(ISNUMBER($G35),ISNUMBER($Q35)),(SIGN(N($G35)-N($Q35))+1)/2,"")</f>
        <v/>
      </c>
      <c r="I35" s="533"/>
      <c r="K35" s="540" t="s">
        <v>147</v>
      </c>
      <c r="L35" s="539"/>
      <c r="M35" s="538">
        <v>3</v>
      </c>
      <c r="N35" s="537"/>
      <c r="O35" s="536"/>
      <c r="P35" s="536"/>
      <c r="Q35" s="535" t="str">
        <f>IF(AND(ISBLANK(N35),ISBLANK(O35)),"",N35+O35)</f>
        <v/>
      </c>
      <c r="R35" s="534" t="str">
        <f>IF(ISNUMBER($H35),1-$H35,"")</f>
        <v/>
      </c>
      <c r="S35" s="533"/>
    </row>
    <row r="36" spans="1:19" ht="12.95" customHeight="1">
      <c r="A36" s="532"/>
      <c r="B36" s="531"/>
      <c r="C36" s="530">
        <v>4</v>
      </c>
      <c r="D36" s="529"/>
      <c r="E36" s="528"/>
      <c r="F36" s="528"/>
      <c r="G36" s="527" t="str">
        <f>IF(AND(ISBLANK(D36),ISBLANK(E36)),"",D36+E36)</f>
        <v/>
      </c>
      <c r="H36" s="526" t="str">
        <f>IF(OR(ISNUMBER($G36),ISNUMBER($Q36)),(SIGN(N($G36)-N($Q36))+1)/2,"")</f>
        <v/>
      </c>
      <c r="I36" s="525">
        <f>IF(ISNUMBER(H37),(SIGN(1000*($H37-$R37)+$G37-$Q37)+1)/2,"")</f>
        <v>0</v>
      </c>
      <c r="K36" s="532"/>
      <c r="L36" s="531"/>
      <c r="M36" s="530">
        <v>4</v>
      </c>
      <c r="N36" s="529"/>
      <c r="O36" s="528"/>
      <c r="P36" s="528"/>
      <c r="Q36" s="527" t="str">
        <f>IF(AND(ISBLANK(N36),ISBLANK(O36)),"",N36+O36)</f>
        <v/>
      </c>
      <c r="R36" s="526" t="str">
        <f>IF(ISNUMBER($H36),1-$H36,"")</f>
        <v/>
      </c>
      <c r="S36" s="525">
        <f>IF(ISNUMBER($I36),1-$I36,"")</f>
        <v>1</v>
      </c>
    </row>
    <row r="37" spans="1:19" ht="15.95" customHeight="1" thickBot="1">
      <c r="A37" s="524">
        <v>823</v>
      </c>
      <c r="B37" s="523"/>
      <c r="C37" s="522" t="s">
        <v>18</v>
      </c>
      <c r="D37" s="519">
        <f>IF(ISNUMBER($G37),SUM(D33:D36),"")</f>
        <v>274</v>
      </c>
      <c r="E37" s="521">
        <f>IF(ISNUMBER($G37),SUM(E33:E36),"")</f>
        <v>69</v>
      </c>
      <c r="F37" s="521">
        <f>IF(ISNUMBER($G37),SUM(F33:F36),"")</f>
        <v>24</v>
      </c>
      <c r="G37" s="520">
        <f>IF(SUM($G33:$G36)+SUM($Q33:$Q36)&gt;0,SUM(G33:G36),"")</f>
        <v>343</v>
      </c>
      <c r="H37" s="519">
        <f>IF(ISNUMBER($G37),SUM(H33:H36),"")</f>
        <v>1</v>
      </c>
      <c r="I37" s="518"/>
      <c r="K37" s="524">
        <v>20144</v>
      </c>
      <c r="L37" s="523"/>
      <c r="M37" s="522" t="s">
        <v>18</v>
      </c>
      <c r="N37" s="519">
        <f>IF(ISNUMBER($G37),SUM(N33:N36),"")</f>
        <v>249</v>
      </c>
      <c r="O37" s="521">
        <f>IF(ISNUMBER($G37),SUM(O33:O36),"")</f>
        <v>102</v>
      </c>
      <c r="P37" s="521">
        <f>IF(ISNUMBER($G37),SUM(P33:P36),"")</f>
        <v>12</v>
      </c>
      <c r="Q37" s="520">
        <f>IF(SUM($G33:$G36)+SUM($Q33:$Q36)&gt;0,SUM(Q33:Q36),"")</f>
        <v>351</v>
      </c>
      <c r="R37" s="519">
        <f>IF(ISNUMBER($G37),SUM(R33:R36),"")</f>
        <v>1</v>
      </c>
      <c r="S37" s="518"/>
    </row>
    <row r="38" spans="1:19" ht="5.0999999999999996" customHeight="1" thickBot="1"/>
    <row r="39" spans="1:19" ht="20.100000000000001" customHeight="1" thickBot="1">
      <c r="A39" s="517"/>
      <c r="B39" s="516"/>
      <c r="C39" s="515" t="s">
        <v>42</v>
      </c>
      <c r="D39" s="514">
        <f>IF(ISNUMBER($G39),SUM(D12,D17,D22,D27,D32,D37),"")</f>
        <v>1653</v>
      </c>
      <c r="E39" s="513">
        <f>IF(ISNUMBER($G39),SUM(E12,E17,E22,E27,E32,E37),"")</f>
        <v>647</v>
      </c>
      <c r="F39" s="513">
        <f>IF(ISNUMBER($G39),SUM(F12,F17,F22,F27,F32,F37),"")</f>
        <v>66</v>
      </c>
      <c r="G39" s="512">
        <f>IF(SUM($G$8:$G$37)+SUM($Q$8:$Q$37)&gt;0,SUM(G12,G17,G22,G27,G32,G37),"")</f>
        <v>2300</v>
      </c>
      <c r="H39" s="511">
        <f>IF(SUM($G$8:$G$37)+SUM($Q$8:$Q$37)&gt;0,SUM(H12,H17,H22,H27,H32,H37),"")</f>
        <v>6.5</v>
      </c>
      <c r="I39" s="510">
        <f>IF(ISNUMBER($G39),(SIGN($G39-$Q39)+1)/IF(COUNT(I$11,I$16,I$21,I$26,I$31,I$36)&gt;3,1,2),"")</f>
        <v>0</v>
      </c>
      <c r="K39" s="517"/>
      <c r="L39" s="516"/>
      <c r="M39" s="515" t="s">
        <v>42</v>
      </c>
      <c r="N39" s="514">
        <f>IF(ISNUMBER($G39),SUM(N12,N17,N22,N27,N32,N37),"")</f>
        <v>1663</v>
      </c>
      <c r="O39" s="513">
        <f>IF(ISNUMBER($G39),SUM(O12,O17,O22,O27,O32,O37),"")</f>
        <v>643</v>
      </c>
      <c r="P39" s="513">
        <f>IF(ISNUMBER($G39),SUM(P12,P17,P22,P27,P32,P37),"")</f>
        <v>66</v>
      </c>
      <c r="Q39" s="512">
        <f>IF(SUM($G$8:$G$37)+SUM($Q$8:$Q$37)&gt;0,SUM(Q12,Q17,Q22,Q27,Q32,Q37),"")</f>
        <v>2306</v>
      </c>
      <c r="R39" s="511">
        <f>IF(SUM($G$8:$G$37)+SUM($Q$8:$Q$37)&gt;0,SUM(R12,R17,R22,R27,R32,R37),"")</f>
        <v>5.5</v>
      </c>
      <c r="S39" s="510">
        <f>IF(ISNUMBER($I39),IF(COUNT(S$11,S$16,S$21,S$26,S$31,S$36)&gt;3,2,1)-$I39,"")</f>
        <v>2</v>
      </c>
    </row>
    <row r="40" spans="1:19" ht="5.0999999999999996" customHeight="1" thickBot="1"/>
    <row r="41" spans="1:19" ht="18" customHeight="1" thickBot="1">
      <c r="A41" s="478"/>
      <c r="B41" s="504" t="s">
        <v>43</v>
      </c>
      <c r="C41" s="509" t="s">
        <v>427</v>
      </c>
      <c r="D41" s="509"/>
      <c r="E41" s="509"/>
      <c r="G41" s="508" t="s">
        <v>45</v>
      </c>
      <c r="H41" s="508"/>
      <c r="I41" s="507">
        <f>IF(ISNUMBER(I$39),SUM(I11,I16,I21,I26,I31,I36,I39),"")</f>
        <v>3</v>
      </c>
      <c r="K41" s="478"/>
      <c r="L41" s="504" t="s">
        <v>43</v>
      </c>
      <c r="M41" s="509" t="s">
        <v>426</v>
      </c>
      <c r="N41" s="509"/>
      <c r="O41" s="509"/>
      <c r="Q41" s="508" t="s">
        <v>45</v>
      </c>
      <c r="R41" s="508"/>
      <c r="S41" s="507">
        <f>IF(ISNUMBER(S$39),SUM(S11,S16,S21,S26,S31,S36,S39),"")</f>
        <v>5</v>
      </c>
    </row>
    <row r="42" spans="1:19" ht="18" customHeight="1">
      <c r="A42" s="478"/>
      <c r="B42" s="504" t="s">
        <v>47</v>
      </c>
      <c r="C42" s="506"/>
      <c r="D42" s="506"/>
      <c r="E42" s="506"/>
      <c r="G42" s="505"/>
      <c r="H42" s="505"/>
      <c r="I42" s="505"/>
      <c r="K42" s="478"/>
      <c r="L42" s="504" t="s">
        <v>47</v>
      </c>
      <c r="M42" s="506"/>
      <c r="N42" s="506"/>
      <c r="O42" s="506"/>
      <c r="Q42" s="505"/>
      <c r="R42" s="505"/>
      <c r="S42" s="505"/>
    </row>
    <row r="43" spans="1:19" ht="20.100000000000001" customHeight="1">
      <c r="A43" s="504" t="s">
        <v>48</v>
      </c>
      <c r="B43" s="504" t="s">
        <v>49</v>
      </c>
      <c r="C43" s="503"/>
      <c r="D43" s="503"/>
      <c r="E43" s="503"/>
      <c r="F43" s="503"/>
      <c r="G43" s="503"/>
      <c r="H43" s="503"/>
      <c r="I43" s="504"/>
      <c r="J43" s="504"/>
      <c r="K43" s="504" t="s">
        <v>51</v>
      </c>
      <c r="L43" s="503"/>
      <c r="M43" s="503"/>
      <c r="O43" s="504" t="s">
        <v>47</v>
      </c>
      <c r="P43" s="503"/>
      <c r="Q43" s="503"/>
      <c r="R43" s="503"/>
      <c r="S43" s="503"/>
    </row>
    <row r="44" spans="1:19" ht="9.9499999999999993" customHeight="1">
      <c r="E44" s="478"/>
      <c r="H44" s="478"/>
    </row>
    <row r="45" spans="1:19" ht="30" customHeight="1">
      <c r="A45" s="502" t="str">
        <f>"Technické podmínky utkání:   " &amp; $B$3 &amp; IF(ISBLANK($B$3),""," – ") &amp; $L$3</f>
        <v>Technické podmínky utkání:   TJ Sokol Praha-Vršovice C – TJ Astra Zahradní Město B</v>
      </c>
    </row>
    <row r="46" spans="1:19" ht="20.100000000000001" customHeight="1">
      <c r="B46" s="499" t="s">
        <v>53</v>
      </c>
      <c r="C46" s="501" t="s">
        <v>54</v>
      </c>
      <c r="D46" s="501"/>
      <c r="I46" s="499" t="s">
        <v>55</v>
      </c>
      <c r="J46" s="501">
        <v>17</v>
      </c>
      <c r="K46" s="501"/>
    </row>
    <row r="47" spans="1:19" ht="20.100000000000001" customHeight="1">
      <c r="B47" s="499" t="s">
        <v>56</v>
      </c>
      <c r="C47" s="500" t="s">
        <v>425</v>
      </c>
      <c r="D47" s="500"/>
      <c r="I47" s="499" t="s">
        <v>58</v>
      </c>
      <c r="J47" s="500">
        <v>3</v>
      </c>
      <c r="K47" s="500"/>
      <c r="P47" s="499" t="s">
        <v>59</v>
      </c>
      <c r="Q47" s="498" t="s">
        <v>424</v>
      </c>
      <c r="R47" s="498"/>
      <c r="S47" s="498"/>
    </row>
    <row r="48" spans="1:19" ht="9.9499999999999993" customHeight="1"/>
    <row r="49" spans="1:19" ht="15" customHeight="1">
      <c r="A49" s="468" t="s">
        <v>61</v>
      </c>
      <c r="B49" s="467"/>
      <c r="C49" s="467"/>
      <c r="D49" s="467"/>
      <c r="E49" s="467"/>
      <c r="F49" s="467"/>
      <c r="G49" s="467"/>
      <c r="H49" s="467"/>
      <c r="I49" s="467"/>
      <c r="J49" s="467"/>
      <c r="K49" s="467"/>
      <c r="L49" s="467"/>
      <c r="M49" s="467"/>
      <c r="N49" s="467"/>
      <c r="O49" s="467"/>
      <c r="P49" s="467"/>
      <c r="Q49" s="467"/>
      <c r="R49" s="467"/>
      <c r="S49" s="466"/>
    </row>
    <row r="50" spans="1:19" ht="81" customHeight="1">
      <c r="A50" s="465"/>
      <c r="B50" s="464"/>
      <c r="C50" s="464"/>
      <c r="D50" s="464"/>
      <c r="E50" s="464"/>
      <c r="F50" s="464"/>
      <c r="G50" s="464"/>
      <c r="H50" s="464"/>
      <c r="I50" s="464"/>
      <c r="J50" s="464"/>
      <c r="K50" s="464"/>
      <c r="L50" s="464"/>
      <c r="M50" s="464"/>
      <c r="N50" s="464"/>
      <c r="O50" s="464"/>
      <c r="P50" s="464"/>
      <c r="Q50" s="464"/>
      <c r="R50" s="464"/>
      <c r="S50" s="463"/>
    </row>
    <row r="51" spans="1:19" ht="5.0999999999999996" customHeight="1"/>
    <row r="52" spans="1:19" ht="15" customHeight="1">
      <c r="A52" s="468" t="s">
        <v>62</v>
      </c>
      <c r="B52" s="467"/>
      <c r="C52" s="467"/>
      <c r="D52" s="467"/>
      <c r="E52" s="467"/>
      <c r="F52" s="467"/>
      <c r="G52" s="467"/>
      <c r="H52" s="467"/>
      <c r="I52" s="467"/>
      <c r="J52" s="467"/>
      <c r="K52" s="467"/>
      <c r="L52" s="467"/>
      <c r="M52" s="467"/>
      <c r="N52" s="467"/>
      <c r="O52" s="467"/>
      <c r="P52" s="467"/>
      <c r="Q52" s="467"/>
      <c r="R52" s="467"/>
      <c r="S52" s="466"/>
    </row>
    <row r="53" spans="1:19" ht="6" customHeight="1">
      <c r="A53" s="497"/>
      <c r="B53" s="478"/>
      <c r="C53" s="478"/>
      <c r="D53" s="478"/>
      <c r="E53" s="478"/>
      <c r="F53" s="478"/>
      <c r="G53" s="478"/>
      <c r="H53" s="478"/>
      <c r="I53" s="478"/>
      <c r="J53" s="478"/>
      <c r="K53" s="478"/>
      <c r="L53" s="478"/>
      <c r="M53" s="478"/>
      <c r="N53" s="478"/>
      <c r="O53" s="478"/>
      <c r="P53" s="478"/>
      <c r="Q53" s="478"/>
      <c r="R53" s="478"/>
      <c r="S53" s="494"/>
    </row>
    <row r="54" spans="1:19" ht="21" customHeight="1">
      <c r="A54" s="496" t="s">
        <v>6</v>
      </c>
      <c r="B54" s="478"/>
      <c r="C54" s="478"/>
      <c r="D54" s="478"/>
      <c r="E54" s="478"/>
      <c r="F54" s="478"/>
      <c r="G54" s="478"/>
      <c r="H54" s="478"/>
      <c r="I54" s="478"/>
      <c r="J54" s="478"/>
      <c r="K54" s="495" t="s">
        <v>8</v>
      </c>
      <c r="L54" s="478"/>
      <c r="M54" s="478"/>
      <c r="N54" s="478"/>
      <c r="O54" s="478"/>
      <c r="P54" s="478"/>
      <c r="Q54" s="478"/>
      <c r="R54" s="478"/>
      <c r="S54" s="494"/>
    </row>
    <row r="55" spans="1:19" ht="21" customHeight="1">
      <c r="A55" s="493"/>
      <c r="B55" s="490" t="s">
        <v>63</v>
      </c>
      <c r="C55" s="489"/>
      <c r="D55" s="491"/>
      <c r="E55" s="490" t="s">
        <v>64</v>
      </c>
      <c r="F55" s="489"/>
      <c r="G55" s="489"/>
      <c r="H55" s="489"/>
      <c r="I55" s="491"/>
      <c r="J55" s="478"/>
      <c r="K55" s="492"/>
      <c r="L55" s="490" t="s">
        <v>63</v>
      </c>
      <c r="M55" s="489"/>
      <c r="N55" s="491"/>
      <c r="O55" s="490" t="s">
        <v>64</v>
      </c>
      <c r="P55" s="489"/>
      <c r="Q55" s="489"/>
      <c r="R55" s="489"/>
      <c r="S55" s="488"/>
    </row>
    <row r="56" spans="1:19" ht="21" customHeight="1">
      <c r="A56" s="487" t="s">
        <v>65</v>
      </c>
      <c r="B56" s="483" t="s">
        <v>66</v>
      </c>
      <c r="C56" s="485"/>
      <c r="D56" s="484" t="s">
        <v>67</v>
      </c>
      <c r="E56" s="483" t="s">
        <v>66</v>
      </c>
      <c r="F56" s="482"/>
      <c r="G56" s="482"/>
      <c r="H56" s="481"/>
      <c r="I56" s="484" t="s">
        <v>67</v>
      </c>
      <c r="J56" s="478"/>
      <c r="K56" s="486" t="s">
        <v>65</v>
      </c>
      <c r="L56" s="483" t="s">
        <v>66</v>
      </c>
      <c r="M56" s="485"/>
      <c r="N56" s="484" t="s">
        <v>67</v>
      </c>
      <c r="O56" s="483" t="s">
        <v>66</v>
      </c>
      <c r="P56" s="482"/>
      <c r="Q56" s="482"/>
      <c r="R56" s="481"/>
      <c r="S56" s="480" t="s">
        <v>67</v>
      </c>
    </row>
    <row r="57" spans="1:19" ht="21" customHeight="1">
      <c r="A57" s="479"/>
      <c r="B57" s="475"/>
      <c r="C57" s="473"/>
      <c r="D57" s="476"/>
      <c r="E57" s="475"/>
      <c r="F57" s="474"/>
      <c r="G57" s="474"/>
      <c r="H57" s="473"/>
      <c r="I57" s="476"/>
      <c r="J57" s="478"/>
      <c r="K57" s="477"/>
      <c r="L57" s="475"/>
      <c r="M57" s="473"/>
      <c r="N57" s="476"/>
      <c r="O57" s="475"/>
      <c r="P57" s="474"/>
      <c r="Q57" s="474"/>
      <c r="R57" s="473"/>
      <c r="S57" s="472"/>
    </row>
    <row r="58" spans="1:19" ht="21" customHeight="1">
      <c r="A58" s="479"/>
      <c r="B58" s="475"/>
      <c r="C58" s="473"/>
      <c r="D58" s="476"/>
      <c r="E58" s="475"/>
      <c r="F58" s="474"/>
      <c r="G58" s="474"/>
      <c r="H58" s="473"/>
      <c r="I58" s="476"/>
      <c r="J58" s="478"/>
      <c r="K58" s="477"/>
      <c r="L58" s="475"/>
      <c r="M58" s="473"/>
      <c r="N58" s="476"/>
      <c r="O58" s="475"/>
      <c r="P58" s="474"/>
      <c r="Q58" s="474"/>
      <c r="R58" s="473"/>
      <c r="S58" s="472"/>
    </row>
    <row r="59" spans="1:19" ht="12" customHeight="1">
      <c r="A59" s="471"/>
      <c r="B59" s="470"/>
      <c r="C59" s="470"/>
      <c r="D59" s="470"/>
      <c r="E59" s="470"/>
      <c r="F59" s="470"/>
      <c r="G59" s="470"/>
      <c r="H59" s="470"/>
      <c r="I59" s="470"/>
      <c r="J59" s="470"/>
      <c r="K59" s="470"/>
      <c r="L59" s="470"/>
      <c r="M59" s="470"/>
      <c r="N59" s="470"/>
      <c r="O59" s="470"/>
      <c r="P59" s="470"/>
      <c r="Q59" s="470"/>
      <c r="R59" s="470"/>
      <c r="S59" s="469"/>
    </row>
    <row r="60" spans="1:19" ht="5.0999999999999996" customHeight="1"/>
    <row r="61" spans="1:19" ht="15" customHeight="1">
      <c r="A61" s="468" t="s">
        <v>72</v>
      </c>
      <c r="B61" s="467"/>
      <c r="C61" s="467"/>
      <c r="D61" s="467"/>
      <c r="E61" s="467"/>
      <c r="F61" s="467"/>
      <c r="G61" s="467"/>
      <c r="H61" s="467"/>
      <c r="I61" s="467"/>
      <c r="J61" s="467"/>
      <c r="K61" s="467"/>
      <c r="L61" s="467"/>
      <c r="M61" s="467"/>
      <c r="N61" s="467"/>
      <c r="O61" s="467"/>
      <c r="P61" s="467"/>
      <c r="Q61" s="467"/>
      <c r="R61" s="467"/>
      <c r="S61" s="466"/>
    </row>
    <row r="62" spans="1:19" ht="81" customHeight="1">
      <c r="A62" s="465"/>
      <c r="B62" s="464"/>
      <c r="C62" s="464"/>
      <c r="D62" s="464"/>
      <c r="E62" s="464"/>
      <c r="F62" s="464"/>
      <c r="G62" s="464"/>
      <c r="H62" s="464"/>
      <c r="I62" s="464"/>
      <c r="J62" s="464"/>
      <c r="K62" s="464"/>
      <c r="L62" s="464"/>
      <c r="M62" s="464"/>
      <c r="N62" s="464"/>
      <c r="O62" s="464"/>
      <c r="P62" s="464"/>
      <c r="Q62" s="464"/>
      <c r="R62" s="464"/>
      <c r="S62" s="463"/>
    </row>
    <row r="63" spans="1:19" ht="5.0999999999999996" customHeight="1"/>
    <row r="64" spans="1:19" ht="15" customHeight="1">
      <c r="A64" s="468" t="s">
        <v>73</v>
      </c>
      <c r="B64" s="467"/>
      <c r="C64" s="467"/>
      <c r="D64" s="467"/>
      <c r="E64" s="467"/>
      <c r="F64" s="467"/>
      <c r="G64" s="467"/>
      <c r="H64" s="467"/>
      <c r="I64" s="467"/>
      <c r="J64" s="467"/>
      <c r="K64" s="467"/>
      <c r="L64" s="467"/>
      <c r="M64" s="467"/>
      <c r="N64" s="467"/>
      <c r="O64" s="467"/>
      <c r="P64" s="467"/>
      <c r="Q64" s="467"/>
      <c r="R64" s="467"/>
      <c r="S64" s="466"/>
    </row>
    <row r="65" spans="1:19" ht="81" customHeight="1">
      <c r="A65" s="465"/>
      <c r="B65" s="464"/>
      <c r="C65" s="464"/>
      <c r="D65" s="464"/>
      <c r="E65" s="464"/>
      <c r="F65" s="464"/>
      <c r="G65" s="464"/>
      <c r="H65" s="464"/>
      <c r="I65" s="464"/>
      <c r="J65" s="464"/>
      <c r="K65" s="464"/>
      <c r="L65" s="464"/>
      <c r="M65" s="464"/>
      <c r="N65" s="464"/>
      <c r="O65" s="464"/>
      <c r="P65" s="464"/>
      <c r="Q65" s="464"/>
      <c r="R65" s="464"/>
      <c r="S65" s="463"/>
    </row>
    <row r="66" spans="1:19" ht="30" customHeight="1">
      <c r="A66" s="462"/>
      <c r="B66" s="461" t="s">
        <v>74</v>
      </c>
      <c r="C66" s="460" t="s">
        <v>423</v>
      </c>
      <c r="D66" s="460"/>
      <c r="E66" s="460"/>
      <c r="F66" s="460"/>
      <c r="G66" s="460"/>
      <c r="H66" s="460"/>
    </row>
  </sheetData>
  <sheetProtection password="FC6B" sheet="1" objects="1" scenarios="1" formatCells="0" formatColumns="0" formatRows="0" insertColumns="0" insertRows="0" insertHyperlinks="0" deleteColumns="0" deleteRows="0" sort="0" autoFilter="0" pivotTables="0"/>
  <mergeCells count="95">
    <mergeCell ref="O58:R58"/>
    <mergeCell ref="C46:D46"/>
    <mergeCell ref="M42:O42"/>
    <mergeCell ref="M41:O41"/>
    <mergeCell ref="B57:C57"/>
    <mergeCell ref="B58:C58"/>
    <mergeCell ref="P43:S43"/>
    <mergeCell ref="L57:M57"/>
    <mergeCell ref="L58:M58"/>
    <mergeCell ref="E57:H57"/>
    <mergeCell ref="E58:H58"/>
    <mergeCell ref="O57:R57"/>
    <mergeCell ref="G41:H41"/>
    <mergeCell ref="C66:H66"/>
    <mergeCell ref="A61:S61"/>
    <mergeCell ref="A62:S62"/>
    <mergeCell ref="A64:S64"/>
    <mergeCell ref="A65:S65"/>
    <mergeCell ref="C41:E41"/>
    <mergeCell ref="C42:E42"/>
    <mergeCell ref="C43:H43"/>
    <mergeCell ref="L43:M43"/>
    <mergeCell ref="A52:S52"/>
    <mergeCell ref="Q47:S47"/>
    <mergeCell ref="A49:S49"/>
    <mergeCell ref="A50:S50"/>
    <mergeCell ref="J46:K46"/>
    <mergeCell ref="C47:D47"/>
    <mergeCell ref="J47:K47"/>
    <mergeCell ref="K23:L24"/>
    <mergeCell ref="K28:L29"/>
    <mergeCell ref="K30:L31"/>
    <mergeCell ref="K32:L32"/>
    <mergeCell ref="K27:L27"/>
    <mergeCell ref="Q41:R41"/>
    <mergeCell ref="C5:C6"/>
    <mergeCell ref="D5:G5"/>
    <mergeCell ref="H5:I5"/>
    <mergeCell ref="A30:B31"/>
    <mergeCell ref="A32:B32"/>
    <mergeCell ref="I31:I32"/>
    <mergeCell ref="I26:I27"/>
    <mergeCell ref="I36:I37"/>
    <mergeCell ref="A5:B5"/>
    <mergeCell ref="A6:B6"/>
    <mergeCell ref="A22:B22"/>
    <mergeCell ref="A23:B24"/>
    <mergeCell ref="A25:B26"/>
    <mergeCell ref="A27:B27"/>
    <mergeCell ref="A8:B9"/>
    <mergeCell ref="A28:B29"/>
    <mergeCell ref="L3:S3"/>
    <mergeCell ref="L1:N1"/>
    <mergeCell ref="O1:P1"/>
    <mergeCell ref="Q1:S1"/>
    <mergeCell ref="B3:I3"/>
    <mergeCell ref="B1:C2"/>
    <mergeCell ref="D1:I1"/>
    <mergeCell ref="A20:B21"/>
    <mergeCell ref="I16:I17"/>
    <mergeCell ref="I21:I22"/>
    <mergeCell ref="K13:L14"/>
    <mergeCell ref="A10:B11"/>
    <mergeCell ref="A12:B12"/>
    <mergeCell ref="A13:B14"/>
    <mergeCell ref="S11:S12"/>
    <mergeCell ref="A33:B34"/>
    <mergeCell ref="I11:I12"/>
    <mergeCell ref="A35:B36"/>
    <mergeCell ref="A37:B37"/>
    <mergeCell ref="N5:Q5"/>
    <mergeCell ref="K12:L12"/>
    <mergeCell ref="K17:L17"/>
    <mergeCell ref="A17:B17"/>
    <mergeCell ref="A18:B19"/>
    <mergeCell ref="K18:L19"/>
    <mergeCell ref="K20:L21"/>
    <mergeCell ref="K22:L22"/>
    <mergeCell ref="K15:L16"/>
    <mergeCell ref="R5:S5"/>
    <mergeCell ref="K8:L9"/>
    <mergeCell ref="K10:L11"/>
    <mergeCell ref="M5:M6"/>
    <mergeCell ref="K5:L5"/>
    <mergeCell ref="K6:L6"/>
    <mergeCell ref="A15:B16"/>
    <mergeCell ref="S16:S17"/>
    <mergeCell ref="S36:S37"/>
    <mergeCell ref="K33:L34"/>
    <mergeCell ref="S26:S27"/>
    <mergeCell ref="S31:S32"/>
    <mergeCell ref="K25:L26"/>
    <mergeCell ref="K35:L36"/>
    <mergeCell ref="K37:L37"/>
    <mergeCell ref="S21:S22"/>
  </mergeCells>
  <dataValidations count="5">
    <dataValidation type="date" allowBlank="1" showInputMessage="1" showErrorMessage="1" sqref="Q1:S1">
      <formula1>36526</formula1>
      <formula2>73050</formula2>
    </dataValidation>
    <dataValidation type="whole" allowBlank="1" showInputMessage="1" showErrorMessage="1" errorTitle="Chybná hodnota" error="Zadaná hodnota musí být celé nezáporné číslo menší nebo rovno 25." sqref="F8:F11 P28:P31 P23:P26 P18:P21 P13:P16 P8:P11 F33:F36 F28:F31 F23:F26 F18:F21 P33:P36 F13:F16">
      <formula1>0</formula1>
      <formula2>25</formula2>
    </dataValidation>
    <dataValidation type="whole" allowBlank="1" showInputMessage="1" showErrorMessage="1" sqref="K57:K58 A57:A58">
      <formula1>1</formula1>
      <formula2>200</formula2>
    </dataValidation>
    <dataValidation type="whole" allowBlank="1" showInputMessage="1" showErrorMessage="1" sqref="S57:S58 N57:N58 I57:I58 D57:D58 K37:L37 K32:L32 K27:L27 K22:L22 K17:L17 K12:L12 A37:B37 A32:B32 A27:B27 A22:B22 A17:B17 A12:B12">
      <formula1>0</formula1>
      <formula2>99999</formula2>
    </dataValidation>
    <dataValidation type="whole" allowBlank="1" showInputMessage="1" showErrorMessage="1" errorTitle="Chybná hodnota" error="Zadaná hodnota musí být celé nezáporné číslo menší nebo rovno 225." sqref="N33:O36 N28:O31 N23:O26 N18:O21 N13:O16 N8:O11 D33:E36 D28:E31 D23:E26 D18:E21 D13:E16 D8:E11">
      <formula1>0</formula1>
      <formula2>225</formula2>
    </dataValidation>
  </dataValidations>
  <printOptions horizontalCentered="1" verticalCentered="1"/>
  <pageMargins left="0.39370078740157" right="0.39370078740157" top="0.19685039370078999" bottom="0.19685039370078999" header="0.51181102362205" footer="0.51181102362205"/>
  <pageSetup paperSize="9" fitToHeight="2" orientation="landscape"/>
  <headerFooter alignWithMargins="0"/>
  <rowBreaks count="1" manualBreakCount="1">
    <brk id="43" man="1"/>
  </rowBreaks>
  <drawing r:id="rId1"/>
</worksheet>
</file>

<file path=xl/worksheets/sheet6.xml><?xml version="1.0" encoding="utf-8"?>
<worksheet xmlns="http://schemas.openxmlformats.org/spreadsheetml/2006/main" xmlns:r="http://schemas.openxmlformats.org/officeDocument/2006/relationships">
  <sheetPr>
    <pageSetUpPr fitToPage="1"/>
  </sheetPr>
  <dimension ref="A1:T66"/>
  <sheetViews>
    <sheetView showGridLines="0" showRowColHeaders="0" workbookViewId="0">
      <selection activeCell="D1" sqref="D1:I1"/>
    </sheetView>
  </sheetViews>
  <sheetFormatPr defaultRowHeight="12.75"/>
  <cols>
    <col min="1" max="1" width="10.7109375" style="1" customWidth="1"/>
    <col min="2" max="2" width="15.7109375" style="1" customWidth="1"/>
    <col min="3" max="3" width="5.7109375" style="1" customWidth="1"/>
    <col min="4" max="5" width="6.7109375" style="1" customWidth="1"/>
    <col min="6" max="6" width="4.7109375" style="1" customWidth="1"/>
    <col min="7" max="7" width="6.7109375" style="1" customWidth="1"/>
    <col min="8" max="8" width="6.28515625" style="1" customWidth="1"/>
    <col min="9" max="9" width="6.7109375" style="1" customWidth="1"/>
    <col min="10" max="10" width="1.7109375" style="1" customWidth="1"/>
    <col min="11" max="11" width="10.7109375" style="1" customWidth="1"/>
    <col min="12" max="12" width="15.7109375" style="1" customWidth="1"/>
    <col min="13" max="13" width="5.7109375" style="1" customWidth="1"/>
    <col min="14" max="15" width="6.7109375" style="1" customWidth="1"/>
    <col min="16" max="16" width="4.7109375" style="1" customWidth="1"/>
    <col min="17" max="17" width="6.7109375" style="1" customWidth="1"/>
    <col min="18" max="18" width="6.28515625" style="1" customWidth="1"/>
    <col min="19" max="19" width="6.7109375" style="1" customWidth="1"/>
    <col min="20" max="20" width="9.140625" style="1" customWidth="1"/>
  </cols>
  <sheetData>
    <row r="1" spans="1:19" ht="26.25" customHeight="1">
      <c r="B1" s="113" t="s">
        <v>0</v>
      </c>
      <c r="C1" s="113"/>
      <c r="D1" s="115" t="s">
        <v>1</v>
      </c>
      <c r="E1" s="115"/>
      <c r="F1" s="115"/>
      <c r="G1" s="115"/>
      <c r="H1" s="115"/>
      <c r="I1" s="115"/>
      <c r="K1" s="2" t="s">
        <v>2</v>
      </c>
      <c r="L1" s="109" t="s">
        <v>3</v>
      </c>
      <c r="M1" s="109"/>
      <c r="N1" s="109"/>
      <c r="O1" s="110" t="s">
        <v>4</v>
      </c>
      <c r="P1" s="110"/>
      <c r="Q1" s="111" t="s">
        <v>5</v>
      </c>
      <c r="R1" s="112"/>
      <c r="S1" s="112"/>
    </row>
    <row r="2" spans="1:19" ht="6" customHeight="1">
      <c r="B2" s="114"/>
      <c r="C2" s="114"/>
    </row>
    <row r="3" spans="1:19" ht="20.100000000000001" customHeight="1">
      <c r="A3" s="3" t="s">
        <v>6</v>
      </c>
      <c r="B3" s="106" t="s">
        <v>7</v>
      </c>
      <c r="C3" s="107"/>
      <c r="D3" s="107"/>
      <c r="E3" s="107"/>
      <c r="F3" s="107"/>
      <c r="G3" s="107"/>
      <c r="H3" s="107"/>
      <c r="I3" s="108"/>
      <c r="K3" s="3" t="s">
        <v>8</v>
      </c>
      <c r="L3" s="106" t="s">
        <v>9</v>
      </c>
      <c r="M3" s="107"/>
      <c r="N3" s="107"/>
      <c r="O3" s="107"/>
      <c r="P3" s="107"/>
      <c r="Q3" s="107"/>
      <c r="R3" s="107"/>
      <c r="S3" s="108"/>
    </row>
    <row r="4" spans="1:19" ht="5.0999999999999996" customHeight="1"/>
    <row r="5" spans="1:19" ht="12.95" customHeight="1">
      <c r="A5" s="100" t="s">
        <v>10</v>
      </c>
      <c r="B5" s="101"/>
      <c r="C5" s="104" t="s">
        <v>11</v>
      </c>
      <c r="D5" s="116" t="s">
        <v>12</v>
      </c>
      <c r="E5" s="117"/>
      <c r="F5" s="117"/>
      <c r="G5" s="118"/>
      <c r="H5" s="119" t="s">
        <v>13</v>
      </c>
      <c r="I5" s="120"/>
      <c r="K5" s="100" t="s">
        <v>10</v>
      </c>
      <c r="L5" s="101"/>
      <c r="M5" s="104" t="s">
        <v>11</v>
      </c>
      <c r="N5" s="116" t="s">
        <v>12</v>
      </c>
      <c r="O5" s="117"/>
      <c r="P5" s="117"/>
      <c r="Q5" s="118"/>
      <c r="R5" s="119" t="s">
        <v>13</v>
      </c>
      <c r="S5" s="120"/>
    </row>
    <row r="6" spans="1:19" ht="12.95" customHeight="1">
      <c r="A6" s="102" t="s">
        <v>14</v>
      </c>
      <c r="B6" s="103"/>
      <c r="C6" s="105"/>
      <c r="D6" s="4" t="s">
        <v>15</v>
      </c>
      <c r="E6" s="5" t="s">
        <v>16</v>
      </c>
      <c r="F6" s="5" t="s">
        <v>17</v>
      </c>
      <c r="G6" s="6" t="s">
        <v>18</v>
      </c>
      <c r="H6" s="7" t="s">
        <v>19</v>
      </c>
      <c r="I6" s="8" t="s">
        <v>20</v>
      </c>
      <c r="K6" s="102" t="s">
        <v>14</v>
      </c>
      <c r="L6" s="103"/>
      <c r="M6" s="105"/>
      <c r="N6" s="4" t="s">
        <v>15</v>
      </c>
      <c r="O6" s="5" t="s">
        <v>16</v>
      </c>
      <c r="P6" s="5" t="s">
        <v>17</v>
      </c>
      <c r="Q6" s="6" t="s">
        <v>18</v>
      </c>
      <c r="R6" s="7" t="s">
        <v>19</v>
      </c>
      <c r="S6" s="8" t="s">
        <v>20</v>
      </c>
    </row>
    <row r="7" spans="1:19" ht="5.0999999999999996" customHeight="1">
      <c r="A7" s="9"/>
      <c r="B7" s="9"/>
      <c r="K7" s="9"/>
      <c r="L7" s="9"/>
    </row>
    <row r="8" spans="1:19" ht="12.95" customHeight="1">
      <c r="A8" s="88" t="s">
        <v>21</v>
      </c>
      <c r="B8" s="89"/>
      <c r="C8" s="10">
        <v>1</v>
      </c>
      <c r="D8" s="11">
        <v>143</v>
      </c>
      <c r="E8" s="12">
        <v>35</v>
      </c>
      <c r="F8" s="12">
        <v>9</v>
      </c>
      <c r="G8" s="13">
        <f>IF(AND(ISBLANK(D8),ISBLANK(E8)),"",D8+E8)</f>
        <v>178</v>
      </c>
      <c r="H8" s="14">
        <f>IF(OR(ISNUMBER($G8),ISNUMBER($Q8)),(SIGN(N($G8)-N($Q8))+1)/2,"")</f>
        <v>0</v>
      </c>
      <c r="I8" s="15"/>
      <c r="K8" s="88" t="s">
        <v>22</v>
      </c>
      <c r="L8" s="89"/>
      <c r="M8" s="10">
        <v>1</v>
      </c>
      <c r="N8" s="11">
        <v>145</v>
      </c>
      <c r="O8" s="12">
        <v>44</v>
      </c>
      <c r="P8" s="12">
        <v>10</v>
      </c>
      <c r="Q8" s="13">
        <f>IF(AND(ISBLANK(N8),ISBLANK(O8)),"",N8+O8)</f>
        <v>189</v>
      </c>
      <c r="R8" s="14">
        <f>IF(ISNUMBER($H8),1-$H8,"")</f>
        <v>1</v>
      </c>
      <c r="S8" s="15"/>
    </row>
    <row r="9" spans="1:19" ht="12.95" customHeight="1">
      <c r="A9" s="90"/>
      <c r="B9" s="91"/>
      <c r="C9" s="16">
        <v>2</v>
      </c>
      <c r="D9" s="17">
        <v>146</v>
      </c>
      <c r="E9" s="18">
        <v>62</v>
      </c>
      <c r="F9" s="18">
        <v>3</v>
      </c>
      <c r="G9" s="19">
        <f>IF(AND(ISBLANK(D9),ISBLANK(E9)),"",D9+E9)</f>
        <v>208</v>
      </c>
      <c r="H9" s="20">
        <f>IF(OR(ISNUMBER($G9),ISNUMBER($Q9)),(SIGN(N($G9)-N($Q9))+1)/2,"")</f>
        <v>1</v>
      </c>
      <c r="I9" s="15"/>
      <c r="K9" s="90"/>
      <c r="L9" s="91"/>
      <c r="M9" s="16">
        <v>2</v>
      </c>
      <c r="N9" s="17">
        <v>143</v>
      </c>
      <c r="O9" s="18">
        <v>63</v>
      </c>
      <c r="P9" s="18">
        <v>5</v>
      </c>
      <c r="Q9" s="19">
        <f>IF(AND(ISBLANK(N9),ISBLANK(O9)),"",N9+O9)</f>
        <v>206</v>
      </c>
      <c r="R9" s="20">
        <f>IF(ISNUMBER($H9),1-$H9,"")</f>
        <v>0</v>
      </c>
      <c r="S9" s="15"/>
    </row>
    <row r="10" spans="1:19" ht="12.95" customHeight="1">
      <c r="A10" s="92" t="s">
        <v>23</v>
      </c>
      <c r="B10" s="93"/>
      <c r="C10" s="16">
        <v>3</v>
      </c>
      <c r="D10" s="17"/>
      <c r="E10" s="18"/>
      <c r="F10" s="18"/>
      <c r="G10" s="19" t="str">
        <f>IF(AND(ISBLANK(D10),ISBLANK(E10)),"",D10+E10)</f>
        <v/>
      </c>
      <c r="H10" s="20" t="str">
        <f>IF(OR(ISNUMBER($G10),ISNUMBER($Q10)),(SIGN(N($G10)-N($Q10))+1)/2,"")</f>
        <v/>
      </c>
      <c r="I10" s="15"/>
      <c r="K10" s="92" t="s">
        <v>24</v>
      </c>
      <c r="L10" s="93"/>
      <c r="M10" s="16">
        <v>3</v>
      </c>
      <c r="N10" s="17"/>
      <c r="O10" s="18"/>
      <c r="P10" s="18"/>
      <c r="Q10" s="19" t="str">
        <f>IF(AND(ISBLANK(N10),ISBLANK(O10)),"",N10+O10)</f>
        <v/>
      </c>
      <c r="R10" s="20" t="str">
        <f>IF(ISNUMBER($H10),1-$H10,"")</f>
        <v/>
      </c>
      <c r="S10" s="15"/>
    </row>
    <row r="11" spans="1:19" ht="12.95" customHeight="1">
      <c r="A11" s="94"/>
      <c r="B11" s="95"/>
      <c r="C11" s="21">
        <v>4</v>
      </c>
      <c r="D11" s="22"/>
      <c r="E11" s="23"/>
      <c r="F11" s="23"/>
      <c r="G11" s="24" t="str">
        <f>IF(AND(ISBLANK(D11),ISBLANK(E11)),"",D11+E11)</f>
        <v/>
      </c>
      <c r="H11" s="25" t="str">
        <f>IF(OR(ISNUMBER($G11),ISNUMBER($Q11)),(SIGN(N($G11)-N($Q11))+1)/2,"")</f>
        <v/>
      </c>
      <c r="I11" s="98">
        <f>IF(ISNUMBER(H12),(SIGN(1000*($H12-$R12)+$G12-$Q12)+1)/2,"")</f>
        <v>0</v>
      </c>
      <c r="K11" s="94"/>
      <c r="L11" s="95"/>
      <c r="M11" s="21">
        <v>4</v>
      </c>
      <c r="N11" s="22"/>
      <c r="O11" s="23"/>
      <c r="P11" s="23"/>
      <c r="Q11" s="24" t="str">
        <f>IF(AND(ISBLANK(N11),ISBLANK(O11)),"",N11+O11)</f>
        <v/>
      </c>
      <c r="R11" s="25" t="str">
        <f>IF(ISNUMBER($H11),1-$H11,"")</f>
        <v/>
      </c>
      <c r="S11" s="98">
        <f>IF(ISNUMBER($I11),1-$I11,"")</f>
        <v>1</v>
      </c>
    </row>
    <row r="12" spans="1:19" ht="15.95" customHeight="1">
      <c r="A12" s="96">
        <v>853</v>
      </c>
      <c r="B12" s="97"/>
      <c r="C12" s="26" t="s">
        <v>18</v>
      </c>
      <c r="D12" s="27">
        <f>IF(ISNUMBER($G12),SUM(D8:D11),"")</f>
        <v>289</v>
      </c>
      <c r="E12" s="28">
        <f>IF(ISNUMBER($G12),SUM(E8:E11),"")</f>
        <v>97</v>
      </c>
      <c r="F12" s="28">
        <f>IF(ISNUMBER($G12),SUM(F8:F11),"")</f>
        <v>12</v>
      </c>
      <c r="G12" s="29">
        <f>IF(SUM($G8:$G11)+SUM($Q8:$Q11)&gt;0,SUM(G8:G11),"")</f>
        <v>386</v>
      </c>
      <c r="H12" s="27">
        <f>IF(ISNUMBER($G12),SUM(H8:H11),"")</f>
        <v>1</v>
      </c>
      <c r="I12" s="99"/>
      <c r="K12" s="96">
        <v>5879</v>
      </c>
      <c r="L12" s="97"/>
      <c r="M12" s="26" t="s">
        <v>18</v>
      </c>
      <c r="N12" s="27">
        <f>IF(ISNUMBER($G12),SUM(N8:N11),"")</f>
        <v>288</v>
      </c>
      <c r="O12" s="28">
        <f>IF(ISNUMBER($G12),SUM(O8:O11),"")</f>
        <v>107</v>
      </c>
      <c r="P12" s="28">
        <f>IF(ISNUMBER($G12),SUM(P8:P11),"")</f>
        <v>15</v>
      </c>
      <c r="Q12" s="29">
        <f>IF(SUM($G8:$G11)+SUM($Q8:$Q11)&gt;0,SUM(Q8:Q11),"")</f>
        <v>395</v>
      </c>
      <c r="R12" s="27">
        <f>IF(ISNUMBER($G12),SUM(R8:R11),"")</f>
        <v>1</v>
      </c>
      <c r="S12" s="99"/>
    </row>
    <row r="13" spans="1:19" ht="12.95" customHeight="1">
      <c r="A13" s="88" t="s">
        <v>25</v>
      </c>
      <c r="B13" s="89"/>
      <c r="C13" s="10">
        <v>1</v>
      </c>
      <c r="D13" s="11">
        <v>154</v>
      </c>
      <c r="E13" s="12">
        <v>62</v>
      </c>
      <c r="F13" s="12">
        <v>5</v>
      </c>
      <c r="G13" s="13">
        <f>IF(AND(ISBLANK(D13),ISBLANK(E13)),"",D13+E13)</f>
        <v>216</v>
      </c>
      <c r="H13" s="14">
        <f>IF(OR(ISNUMBER($G13),ISNUMBER($Q13)),(SIGN(N($G13)-N($Q13))+1)/2,"")</f>
        <v>1</v>
      </c>
      <c r="I13" s="15"/>
      <c r="K13" s="88" t="s">
        <v>26</v>
      </c>
      <c r="L13" s="89"/>
      <c r="M13" s="10">
        <v>1</v>
      </c>
      <c r="N13" s="11">
        <v>126</v>
      </c>
      <c r="O13" s="12">
        <v>53</v>
      </c>
      <c r="P13" s="12">
        <v>5</v>
      </c>
      <c r="Q13" s="13">
        <f>IF(AND(ISBLANK(N13),ISBLANK(O13)),"",N13+O13)</f>
        <v>179</v>
      </c>
      <c r="R13" s="14">
        <f>IF(ISNUMBER($H13),1-$H13,"")</f>
        <v>0</v>
      </c>
      <c r="S13" s="15"/>
    </row>
    <row r="14" spans="1:19" ht="12.95" customHeight="1">
      <c r="A14" s="90"/>
      <c r="B14" s="91"/>
      <c r="C14" s="16">
        <v>2</v>
      </c>
      <c r="D14" s="17">
        <v>143</v>
      </c>
      <c r="E14" s="18">
        <v>58</v>
      </c>
      <c r="F14" s="18">
        <v>8</v>
      </c>
      <c r="G14" s="19">
        <f>IF(AND(ISBLANK(D14),ISBLANK(E14)),"",D14+E14)</f>
        <v>201</v>
      </c>
      <c r="H14" s="20">
        <f>IF(OR(ISNUMBER($G14),ISNUMBER($Q14)),(SIGN(N($G14)-N($Q14))+1)/2,"")</f>
        <v>1</v>
      </c>
      <c r="I14" s="15"/>
      <c r="K14" s="90"/>
      <c r="L14" s="91"/>
      <c r="M14" s="16">
        <v>2</v>
      </c>
      <c r="N14" s="17">
        <v>133</v>
      </c>
      <c r="O14" s="18">
        <v>34</v>
      </c>
      <c r="P14" s="18">
        <v>12</v>
      </c>
      <c r="Q14" s="19">
        <f>IF(AND(ISBLANK(N14),ISBLANK(O14)),"",N14+O14)</f>
        <v>167</v>
      </c>
      <c r="R14" s="20">
        <f>IF(ISNUMBER($H14),1-$H14,"")</f>
        <v>0</v>
      </c>
      <c r="S14" s="15"/>
    </row>
    <row r="15" spans="1:19" ht="12.95" customHeight="1">
      <c r="A15" s="92" t="s">
        <v>27</v>
      </c>
      <c r="B15" s="93"/>
      <c r="C15" s="16">
        <v>3</v>
      </c>
      <c r="D15" s="17"/>
      <c r="E15" s="18"/>
      <c r="F15" s="18"/>
      <c r="G15" s="19" t="str">
        <f>IF(AND(ISBLANK(D15),ISBLANK(E15)),"",D15+E15)</f>
        <v/>
      </c>
      <c r="H15" s="20" t="str">
        <f>IF(OR(ISNUMBER($G15),ISNUMBER($Q15)),(SIGN(N($G15)-N($Q15))+1)/2,"")</f>
        <v/>
      </c>
      <c r="I15" s="15"/>
      <c r="K15" s="92" t="s">
        <v>28</v>
      </c>
      <c r="L15" s="93"/>
      <c r="M15" s="16">
        <v>3</v>
      </c>
      <c r="N15" s="17"/>
      <c r="O15" s="18"/>
      <c r="P15" s="18"/>
      <c r="Q15" s="19" t="str">
        <f>IF(AND(ISBLANK(N15),ISBLANK(O15)),"",N15+O15)</f>
        <v/>
      </c>
      <c r="R15" s="20" t="str">
        <f>IF(ISNUMBER($H15),1-$H15,"")</f>
        <v/>
      </c>
      <c r="S15" s="15"/>
    </row>
    <row r="16" spans="1:19" ht="12.95" customHeight="1">
      <c r="A16" s="94"/>
      <c r="B16" s="95"/>
      <c r="C16" s="21">
        <v>4</v>
      </c>
      <c r="D16" s="22"/>
      <c r="E16" s="23"/>
      <c r="F16" s="23"/>
      <c r="G16" s="24" t="str">
        <f>IF(AND(ISBLANK(D16),ISBLANK(E16)),"",D16+E16)</f>
        <v/>
      </c>
      <c r="H16" s="25" t="str">
        <f>IF(OR(ISNUMBER($G16),ISNUMBER($Q16)),(SIGN(N($G16)-N($Q16))+1)/2,"")</f>
        <v/>
      </c>
      <c r="I16" s="98">
        <f>IF(ISNUMBER(H17),(SIGN(1000*($H17-$R17)+$G17-$Q17)+1)/2,"")</f>
        <v>1</v>
      </c>
      <c r="K16" s="94"/>
      <c r="L16" s="95"/>
      <c r="M16" s="21">
        <v>4</v>
      </c>
      <c r="N16" s="22"/>
      <c r="O16" s="23"/>
      <c r="P16" s="23"/>
      <c r="Q16" s="24" t="str">
        <f>IF(AND(ISBLANK(N16),ISBLANK(O16)),"",N16+O16)</f>
        <v/>
      </c>
      <c r="R16" s="25" t="str">
        <f>IF(ISNUMBER($H16),1-$H16,"")</f>
        <v/>
      </c>
      <c r="S16" s="98">
        <f>IF(ISNUMBER($I16),1-$I16,"")</f>
        <v>0</v>
      </c>
    </row>
    <row r="17" spans="1:19" ht="15.95" customHeight="1">
      <c r="A17" s="96">
        <v>2725</v>
      </c>
      <c r="B17" s="97"/>
      <c r="C17" s="26" t="s">
        <v>18</v>
      </c>
      <c r="D17" s="27">
        <f>IF(ISNUMBER($G17),SUM(D13:D16),"")</f>
        <v>297</v>
      </c>
      <c r="E17" s="28">
        <f>IF(ISNUMBER($G17),SUM(E13:E16),"")</f>
        <v>120</v>
      </c>
      <c r="F17" s="28">
        <f>IF(ISNUMBER($G17),SUM(F13:F16),"")</f>
        <v>13</v>
      </c>
      <c r="G17" s="29">
        <f>IF(SUM($G13:$G16)+SUM($Q13:$Q16)&gt;0,SUM(G13:G16),"")</f>
        <v>417</v>
      </c>
      <c r="H17" s="27">
        <f>IF(ISNUMBER($G17),SUM(H13:H16),"")</f>
        <v>2</v>
      </c>
      <c r="I17" s="99"/>
      <c r="K17" s="96">
        <v>18966</v>
      </c>
      <c r="L17" s="97"/>
      <c r="M17" s="26" t="s">
        <v>18</v>
      </c>
      <c r="N17" s="27">
        <f>IF(ISNUMBER($G17),SUM(N13:N16),"")</f>
        <v>259</v>
      </c>
      <c r="O17" s="28">
        <f>IF(ISNUMBER($G17),SUM(O13:O16),"")</f>
        <v>87</v>
      </c>
      <c r="P17" s="28">
        <f>IF(ISNUMBER($G17),SUM(P13:P16),"")</f>
        <v>17</v>
      </c>
      <c r="Q17" s="29">
        <f>IF(SUM($G13:$G16)+SUM($Q13:$Q16)&gt;0,SUM(Q13:Q16),"")</f>
        <v>346</v>
      </c>
      <c r="R17" s="27">
        <f>IF(ISNUMBER($G17),SUM(R13:R16),"")</f>
        <v>0</v>
      </c>
      <c r="S17" s="99"/>
    </row>
    <row r="18" spans="1:19" ht="12.95" customHeight="1">
      <c r="A18" s="88" t="s">
        <v>29</v>
      </c>
      <c r="B18" s="89"/>
      <c r="C18" s="10">
        <v>1</v>
      </c>
      <c r="D18" s="11">
        <v>137</v>
      </c>
      <c r="E18" s="12">
        <v>54</v>
      </c>
      <c r="F18" s="12">
        <v>8</v>
      </c>
      <c r="G18" s="13">
        <f>IF(AND(ISBLANK(D18),ISBLANK(E18)),"",D18+E18)</f>
        <v>191</v>
      </c>
      <c r="H18" s="14">
        <f>IF(OR(ISNUMBER($G18),ISNUMBER($Q18)),(SIGN(N($G18)-N($Q18))+1)/2,"")</f>
        <v>1</v>
      </c>
      <c r="I18" s="15"/>
      <c r="K18" s="88" t="s">
        <v>30</v>
      </c>
      <c r="L18" s="89"/>
      <c r="M18" s="10">
        <v>1</v>
      </c>
      <c r="N18" s="11">
        <v>133</v>
      </c>
      <c r="O18" s="12">
        <v>35</v>
      </c>
      <c r="P18" s="12">
        <v>14</v>
      </c>
      <c r="Q18" s="13">
        <f>IF(AND(ISBLANK(N18),ISBLANK(O18)),"",N18+O18)</f>
        <v>168</v>
      </c>
      <c r="R18" s="14">
        <f>IF(ISNUMBER($H18),1-$H18,"")</f>
        <v>0</v>
      </c>
      <c r="S18" s="15"/>
    </row>
    <row r="19" spans="1:19" ht="12.95" customHeight="1">
      <c r="A19" s="90"/>
      <c r="B19" s="91"/>
      <c r="C19" s="16">
        <v>2</v>
      </c>
      <c r="D19" s="17">
        <v>134</v>
      </c>
      <c r="E19" s="18">
        <v>52</v>
      </c>
      <c r="F19" s="18">
        <v>4</v>
      </c>
      <c r="G19" s="19">
        <f>IF(AND(ISBLANK(D19),ISBLANK(E19)),"",D19+E19)</f>
        <v>186</v>
      </c>
      <c r="H19" s="20">
        <f>IF(OR(ISNUMBER($G19),ISNUMBER($Q19)),(SIGN(N($G19)-N($Q19))+1)/2,"")</f>
        <v>0</v>
      </c>
      <c r="I19" s="15"/>
      <c r="K19" s="90"/>
      <c r="L19" s="91"/>
      <c r="M19" s="16">
        <v>2</v>
      </c>
      <c r="N19" s="17">
        <v>136</v>
      </c>
      <c r="O19" s="18">
        <v>58</v>
      </c>
      <c r="P19" s="18">
        <v>5</v>
      </c>
      <c r="Q19" s="19">
        <f>IF(AND(ISBLANK(N19),ISBLANK(O19)),"",N19+O19)</f>
        <v>194</v>
      </c>
      <c r="R19" s="20">
        <f>IF(ISNUMBER($H19),1-$H19,"")</f>
        <v>1</v>
      </c>
      <c r="S19" s="15"/>
    </row>
    <row r="20" spans="1:19" ht="12.95" customHeight="1">
      <c r="A20" s="92" t="s">
        <v>28</v>
      </c>
      <c r="B20" s="93"/>
      <c r="C20" s="16">
        <v>3</v>
      </c>
      <c r="D20" s="17"/>
      <c r="E20" s="18"/>
      <c r="F20" s="18"/>
      <c r="G20" s="19" t="str">
        <f>IF(AND(ISBLANK(D20),ISBLANK(E20)),"",D20+E20)</f>
        <v/>
      </c>
      <c r="H20" s="20" t="str">
        <f>IF(OR(ISNUMBER($G20),ISNUMBER($Q20)),(SIGN(N($G20)-N($Q20))+1)/2,"")</f>
        <v/>
      </c>
      <c r="I20" s="15"/>
      <c r="K20" s="92" t="s">
        <v>31</v>
      </c>
      <c r="L20" s="93"/>
      <c r="M20" s="16">
        <v>3</v>
      </c>
      <c r="N20" s="17"/>
      <c r="O20" s="18"/>
      <c r="P20" s="18"/>
      <c r="Q20" s="19" t="str">
        <f>IF(AND(ISBLANK(N20),ISBLANK(O20)),"",N20+O20)</f>
        <v/>
      </c>
      <c r="R20" s="20" t="str">
        <f>IF(ISNUMBER($H20),1-$H20,"")</f>
        <v/>
      </c>
      <c r="S20" s="15"/>
    </row>
    <row r="21" spans="1:19" ht="12.95" customHeight="1">
      <c r="A21" s="94"/>
      <c r="B21" s="95"/>
      <c r="C21" s="21">
        <v>4</v>
      </c>
      <c r="D21" s="22"/>
      <c r="E21" s="23"/>
      <c r="F21" s="23"/>
      <c r="G21" s="24" t="str">
        <f>IF(AND(ISBLANK(D21),ISBLANK(E21)),"",D21+E21)</f>
        <v/>
      </c>
      <c r="H21" s="25" t="str">
        <f>IF(OR(ISNUMBER($G21),ISNUMBER($Q21)),(SIGN(N($G21)-N($Q21))+1)/2,"")</f>
        <v/>
      </c>
      <c r="I21" s="98">
        <f>IF(ISNUMBER(H22),(SIGN(1000*($H22-$R22)+$G22-$Q22)+1)/2,"")</f>
        <v>1</v>
      </c>
      <c r="K21" s="94"/>
      <c r="L21" s="95"/>
      <c r="M21" s="21">
        <v>4</v>
      </c>
      <c r="N21" s="22"/>
      <c r="O21" s="23"/>
      <c r="P21" s="23"/>
      <c r="Q21" s="24" t="str">
        <f>IF(AND(ISBLANK(N21),ISBLANK(O21)),"",N21+O21)</f>
        <v/>
      </c>
      <c r="R21" s="25" t="str">
        <f>IF(ISNUMBER($H21),1-$H21,"")</f>
        <v/>
      </c>
      <c r="S21" s="98">
        <f>IF(ISNUMBER($I21),1-$I21,"")</f>
        <v>0</v>
      </c>
    </row>
    <row r="22" spans="1:19" ht="15.95" customHeight="1">
      <c r="A22" s="96">
        <v>23693</v>
      </c>
      <c r="B22" s="97"/>
      <c r="C22" s="26" t="s">
        <v>18</v>
      </c>
      <c r="D22" s="27">
        <f>IF(ISNUMBER($G22),SUM(D18:D21),"")</f>
        <v>271</v>
      </c>
      <c r="E22" s="28">
        <f>IF(ISNUMBER($G22),SUM(E18:E21),"")</f>
        <v>106</v>
      </c>
      <c r="F22" s="28">
        <f>IF(ISNUMBER($G22),SUM(F18:F21),"")</f>
        <v>12</v>
      </c>
      <c r="G22" s="29">
        <f>IF(SUM($G18:$G21)+SUM($Q18:$Q21)&gt;0,SUM(G18:G21),"")</f>
        <v>377</v>
      </c>
      <c r="H22" s="27">
        <f>IF(ISNUMBER($G22),SUM(H18:H21),"")</f>
        <v>1</v>
      </c>
      <c r="I22" s="99"/>
      <c r="K22" s="96">
        <v>5880</v>
      </c>
      <c r="L22" s="97"/>
      <c r="M22" s="26" t="s">
        <v>18</v>
      </c>
      <c r="N22" s="27">
        <f>IF(ISNUMBER($G22),SUM(N18:N21),"")</f>
        <v>269</v>
      </c>
      <c r="O22" s="28">
        <f>IF(ISNUMBER($G22),SUM(O18:O21),"")</f>
        <v>93</v>
      </c>
      <c r="P22" s="28">
        <f>IF(ISNUMBER($G22),SUM(P18:P21),"")</f>
        <v>19</v>
      </c>
      <c r="Q22" s="29">
        <f>IF(SUM($G18:$G21)+SUM($Q18:$Q21)&gt;0,SUM(Q18:Q21),"")</f>
        <v>362</v>
      </c>
      <c r="R22" s="27">
        <f>IF(ISNUMBER($G22),SUM(R18:R21),"")</f>
        <v>1</v>
      </c>
      <c r="S22" s="99"/>
    </row>
    <row r="23" spans="1:19" ht="12.95" customHeight="1">
      <c r="A23" s="88" t="s">
        <v>32</v>
      </c>
      <c r="B23" s="89"/>
      <c r="C23" s="10">
        <v>1</v>
      </c>
      <c r="D23" s="11">
        <v>142</v>
      </c>
      <c r="E23" s="12">
        <v>44</v>
      </c>
      <c r="F23" s="12">
        <v>9</v>
      </c>
      <c r="G23" s="13">
        <f>IF(AND(ISBLANK(D23),ISBLANK(E23)),"",D23+E23)</f>
        <v>186</v>
      </c>
      <c r="H23" s="14">
        <f>IF(OR(ISNUMBER($G23),ISNUMBER($Q23)),(SIGN(N($G23)-N($Q23))+1)/2,"")</f>
        <v>1</v>
      </c>
      <c r="I23" s="15"/>
      <c r="K23" s="88" t="s">
        <v>33</v>
      </c>
      <c r="L23" s="89"/>
      <c r="M23" s="10">
        <v>1</v>
      </c>
      <c r="N23" s="11">
        <v>121</v>
      </c>
      <c r="O23" s="12">
        <v>26</v>
      </c>
      <c r="P23" s="12">
        <v>14</v>
      </c>
      <c r="Q23" s="13">
        <f>IF(AND(ISBLANK(N23),ISBLANK(O23)),"",N23+O23)</f>
        <v>147</v>
      </c>
      <c r="R23" s="14">
        <f>IF(ISNUMBER($H23),1-$H23,"")</f>
        <v>0</v>
      </c>
      <c r="S23" s="15"/>
    </row>
    <row r="24" spans="1:19" ht="12.95" customHeight="1">
      <c r="A24" s="90"/>
      <c r="B24" s="91"/>
      <c r="C24" s="16">
        <v>2</v>
      </c>
      <c r="D24" s="17">
        <v>144</v>
      </c>
      <c r="E24" s="18">
        <v>42</v>
      </c>
      <c r="F24" s="18">
        <v>10</v>
      </c>
      <c r="G24" s="19">
        <f>IF(AND(ISBLANK(D24),ISBLANK(E24)),"",D24+E24)</f>
        <v>186</v>
      </c>
      <c r="H24" s="20">
        <f>IF(OR(ISNUMBER($G24),ISNUMBER($Q24)),(SIGN(N($G24)-N($Q24))+1)/2,"")</f>
        <v>1</v>
      </c>
      <c r="I24" s="15"/>
      <c r="K24" s="90"/>
      <c r="L24" s="91"/>
      <c r="M24" s="16">
        <v>2</v>
      </c>
      <c r="N24" s="17">
        <v>131</v>
      </c>
      <c r="O24" s="18">
        <v>53</v>
      </c>
      <c r="P24" s="18">
        <v>6</v>
      </c>
      <c r="Q24" s="19">
        <f>IF(AND(ISBLANK(N24),ISBLANK(O24)),"",N24+O24)</f>
        <v>184</v>
      </c>
      <c r="R24" s="20">
        <f>IF(ISNUMBER($H24),1-$H24,"")</f>
        <v>0</v>
      </c>
      <c r="S24" s="15"/>
    </row>
    <row r="25" spans="1:19" ht="12.95" customHeight="1">
      <c r="A25" s="92" t="s">
        <v>34</v>
      </c>
      <c r="B25" s="93"/>
      <c r="C25" s="16">
        <v>3</v>
      </c>
      <c r="D25" s="17"/>
      <c r="E25" s="18"/>
      <c r="F25" s="18"/>
      <c r="G25" s="19" t="str">
        <f>IF(AND(ISBLANK(D25),ISBLANK(E25)),"",D25+E25)</f>
        <v/>
      </c>
      <c r="H25" s="20" t="str">
        <f>IF(OR(ISNUMBER($G25),ISNUMBER($Q25)),(SIGN(N($G25)-N($Q25))+1)/2,"")</f>
        <v/>
      </c>
      <c r="I25" s="15"/>
      <c r="K25" s="92" t="s">
        <v>31</v>
      </c>
      <c r="L25" s="93"/>
      <c r="M25" s="16">
        <v>3</v>
      </c>
      <c r="N25" s="17"/>
      <c r="O25" s="18"/>
      <c r="P25" s="18"/>
      <c r="Q25" s="19" t="str">
        <f>IF(AND(ISBLANK(N25),ISBLANK(O25)),"",N25+O25)</f>
        <v/>
      </c>
      <c r="R25" s="20" t="str">
        <f>IF(ISNUMBER($H25),1-$H25,"")</f>
        <v/>
      </c>
      <c r="S25" s="15"/>
    </row>
    <row r="26" spans="1:19" ht="12.95" customHeight="1">
      <c r="A26" s="94"/>
      <c r="B26" s="95"/>
      <c r="C26" s="21">
        <v>4</v>
      </c>
      <c r="D26" s="22"/>
      <c r="E26" s="23"/>
      <c r="F26" s="23"/>
      <c r="G26" s="24" t="str">
        <f>IF(AND(ISBLANK(D26),ISBLANK(E26)),"",D26+E26)</f>
        <v/>
      </c>
      <c r="H26" s="25" t="str">
        <f>IF(OR(ISNUMBER($G26),ISNUMBER($Q26)),(SIGN(N($G26)-N($Q26))+1)/2,"")</f>
        <v/>
      </c>
      <c r="I26" s="98">
        <f>IF(ISNUMBER(H27),(SIGN(1000*($H27-$R27)+$G27-$Q27)+1)/2,"")</f>
        <v>1</v>
      </c>
      <c r="K26" s="94"/>
      <c r="L26" s="95"/>
      <c r="M26" s="21">
        <v>4</v>
      </c>
      <c r="N26" s="22"/>
      <c r="O26" s="23"/>
      <c r="P26" s="23"/>
      <c r="Q26" s="24" t="str">
        <f>IF(AND(ISBLANK(N26),ISBLANK(O26)),"",N26+O26)</f>
        <v/>
      </c>
      <c r="R26" s="25" t="str">
        <f>IF(ISNUMBER($H26),1-$H26,"")</f>
        <v/>
      </c>
      <c r="S26" s="98">
        <f>IF(ISNUMBER($I26),1-$I26,"")</f>
        <v>0</v>
      </c>
    </row>
    <row r="27" spans="1:19" ht="15.95" customHeight="1">
      <c r="A27" s="96">
        <v>2707</v>
      </c>
      <c r="B27" s="97"/>
      <c r="C27" s="26" t="s">
        <v>18</v>
      </c>
      <c r="D27" s="27">
        <f>IF(ISNUMBER($G27),SUM(D23:D26),"")</f>
        <v>286</v>
      </c>
      <c r="E27" s="28">
        <f>IF(ISNUMBER($G27),SUM(E23:E26),"")</f>
        <v>86</v>
      </c>
      <c r="F27" s="28">
        <f>IF(ISNUMBER($G27),SUM(F23:F26),"")</f>
        <v>19</v>
      </c>
      <c r="G27" s="29">
        <f>IF(SUM($G23:$G26)+SUM($Q23:$Q26)&gt;0,SUM(G23:G26),"")</f>
        <v>372</v>
      </c>
      <c r="H27" s="27">
        <f>IF(ISNUMBER($G27),SUM(H23:H26),"")</f>
        <v>2</v>
      </c>
      <c r="I27" s="99"/>
      <c r="K27" s="96">
        <v>9626</v>
      </c>
      <c r="L27" s="97"/>
      <c r="M27" s="26" t="s">
        <v>18</v>
      </c>
      <c r="N27" s="27">
        <f>IF(ISNUMBER($G27),SUM(N23:N26),"")</f>
        <v>252</v>
      </c>
      <c r="O27" s="28">
        <f>IF(ISNUMBER($G27),SUM(O23:O26),"")</f>
        <v>79</v>
      </c>
      <c r="P27" s="28">
        <f>IF(ISNUMBER($G27),SUM(P23:P26),"")</f>
        <v>20</v>
      </c>
      <c r="Q27" s="29">
        <f>IF(SUM($G23:$G26)+SUM($Q23:$Q26)&gt;0,SUM(Q23:Q26),"")</f>
        <v>331</v>
      </c>
      <c r="R27" s="27">
        <f>IF(ISNUMBER($G27),SUM(R23:R26),"")</f>
        <v>0</v>
      </c>
      <c r="S27" s="99"/>
    </row>
    <row r="28" spans="1:19" ht="12.95" customHeight="1">
      <c r="A28" s="88" t="s">
        <v>35</v>
      </c>
      <c r="B28" s="89"/>
      <c r="C28" s="10">
        <v>1</v>
      </c>
      <c r="D28" s="11">
        <v>129</v>
      </c>
      <c r="E28" s="12">
        <v>42</v>
      </c>
      <c r="F28" s="12">
        <v>8</v>
      </c>
      <c r="G28" s="13">
        <f>IF(AND(ISBLANK(D28),ISBLANK(E28)),"",D28+E28)</f>
        <v>171</v>
      </c>
      <c r="H28" s="14">
        <f>IF(OR(ISNUMBER($G28),ISNUMBER($Q28)),(SIGN(N($G28)-N($Q28))+1)/2,"")</f>
        <v>0</v>
      </c>
      <c r="I28" s="15"/>
      <c r="K28" s="88" t="s">
        <v>36</v>
      </c>
      <c r="L28" s="89"/>
      <c r="M28" s="10">
        <v>1</v>
      </c>
      <c r="N28" s="11">
        <v>136</v>
      </c>
      <c r="O28" s="12">
        <v>53</v>
      </c>
      <c r="P28" s="12">
        <v>2</v>
      </c>
      <c r="Q28" s="13">
        <f>IF(AND(ISBLANK(N28),ISBLANK(O28)),"",N28+O28)</f>
        <v>189</v>
      </c>
      <c r="R28" s="14">
        <f>IF(ISNUMBER($H28),1-$H28,"")</f>
        <v>1</v>
      </c>
      <c r="S28" s="15"/>
    </row>
    <row r="29" spans="1:19" ht="12.95" customHeight="1">
      <c r="A29" s="90"/>
      <c r="B29" s="91"/>
      <c r="C29" s="16">
        <v>2</v>
      </c>
      <c r="D29" s="17">
        <v>128</v>
      </c>
      <c r="E29" s="18">
        <v>34</v>
      </c>
      <c r="F29" s="18">
        <v>11</v>
      </c>
      <c r="G29" s="19">
        <f>IF(AND(ISBLANK(D29),ISBLANK(E29)),"",D29+E29)</f>
        <v>162</v>
      </c>
      <c r="H29" s="20">
        <f>IF(OR(ISNUMBER($G29),ISNUMBER($Q29)),(SIGN(N($G29)-N($Q29))+1)/2,"")</f>
        <v>0</v>
      </c>
      <c r="I29" s="15"/>
      <c r="K29" s="90"/>
      <c r="L29" s="91"/>
      <c r="M29" s="16">
        <v>2</v>
      </c>
      <c r="N29" s="17">
        <v>148</v>
      </c>
      <c r="O29" s="18">
        <v>54</v>
      </c>
      <c r="P29" s="18">
        <v>7</v>
      </c>
      <c r="Q29" s="19">
        <f>IF(AND(ISBLANK(N29),ISBLANK(O29)),"",N29+O29)</f>
        <v>202</v>
      </c>
      <c r="R29" s="20">
        <f>IF(ISNUMBER($H29),1-$H29,"")</f>
        <v>1</v>
      </c>
      <c r="S29" s="15"/>
    </row>
    <row r="30" spans="1:19" ht="12.95" customHeight="1">
      <c r="A30" s="92" t="s">
        <v>37</v>
      </c>
      <c r="B30" s="93"/>
      <c r="C30" s="16">
        <v>3</v>
      </c>
      <c r="D30" s="17"/>
      <c r="E30" s="18"/>
      <c r="F30" s="18"/>
      <c r="G30" s="19" t="str">
        <f>IF(AND(ISBLANK(D30),ISBLANK(E30)),"",D30+E30)</f>
        <v/>
      </c>
      <c r="H30" s="20" t="str">
        <f>IF(OR(ISNUMBER($G30),ISNUMBER($Q30)),(SIGN(N($G30)-N($Q30))+1)/2,"")</f>
        <v/>
      </c>
      <c r="I30" s="15"/>
      <c r="K30" s="92" t="s">
        <v>31</v>
      </c>
      <c r="L30" s="93"/>
      <c r="M30" s="16">
        <v>3</v>
      </c>
      <c r="N30" s="17"/>
      <c r="O30" s="18"/>
      <c r="P30" s="18"/>
      <c r="Q30" s="19" t="str">
        <f>IF(AND(ISBLANK(N30),ISBLANK(O30)),"",N30+O30)</f>
        <v/>
      </c>
      <c r="R30" s="20" t="str">
        <f>IF(ISNUMBER($H30),1-$H30,"")</f>
        <v/>
      </c>
      <c r="S30" s="15"/>
    </row>
    <row r="31" spans="1:19" ht="12.95" customHeight="1">
      <c r="A31" s="94"/>
      <c r="B31" s="95"/>
      <c r="C31" s="21">
        <v>4</v>
      </c>
      <c r="D31" s="22"/>
      <c r="E31" s="23"/>
      <c r="F31" s="23"/>
      <c r="G31" s="24" t="str">
        <f>IF(AND(ISBLANK(D31),ISBLANK(E31)),"",D31+E31)</f>
        <v/>
      </c>
      <c r="H31" s="25" t="str">
        <f>IF(OR(ISNUMBER($G31),ISNUMBER($Q31)),(SIGN(N($G31)-N($Q31))+1)/2,"")</f>
        <v/>
      </c>
      <c r="I31" s="98">
        <f>IF(ISNUMBER(H32),(SIGN(1000*($H32-$R32)+$G32-$Q32)+1)/2,"")</f>
        <v>0</v>
      </c>
      <c r="K31" s="94"/>
      <c r="L31" s="95"/>
      <c r="M31" s="21">
        <v>4</v>
      </c>
      <c r="N31" s="22"/>
      <c r="O31" s="23"/>
      <c r="P31" s="23"/>
      <c r="Q31" s="24" t="str">
        <f>IF(AND(ISBLANK(N31),ISBLANK(O31)),"",N31+O31)</f>
        <v/>
      </c>
      <c r="R31" s="25" t="str">
        <f>IF(ISNUMBER($H31),1-$H31,"")</f>
        <v/>
      </c>
      <c r="S31" s="98">
        <f>IF(ISNUMBER($I31),1-$I31,"")</f>
        <v>1</v>
      </c>
    </row>
    <row r="32" spans="1:19" ht="15.95" customHeight="1">
      <c r="A32" s="96">
        <v>19345</v>
      </c>
      <c r="B32" s="97"/>
      <c r="C32" s="26" t="s">
        <v>18</v>
      </c>
      <c r="D32" s="27">
        <f>IF(ISNUMBER($G32),SUM(D28:D31),"")</f>
        <v>257</v>
      </c>
      <c r="E32" s="28">
        <f>IF(ISNUMBER($G32),SUM(E28:E31),"")</f>
        <v>76</v>
      </c>
      <c r="F32" s="28">
        <f>IF(ISNUMBER($G32),SUM(F28:F31),"")</f>
        <v>19</v>
      </c>
      <c r="G32" s="29">
        <f>IF(SUM($G28:$G31)+SUM($Q28:$Q31)&gt;0,SUM(G28:G31),"")</f>
        <v>333</v>
      </c>
      <c r="H32" s="27">
        <f>IF(ISNUMBER($G32),SUM(H28:H31),"")</f>
        <v>0</v>
      </c>
      <c r="I32" s="99"/>
      <c r="K32" s="96">
        <v>5169</v>
      </c>
      <c r="L32" s="97"/>
      <c r="M32" s="26" t="s">
        <v>18</v>
      </c>
      <c r="N32" s="27">
        <f>IF(ISNUMBER($G32),SUM(N28:N31),"")</f>
        <v>284</v>
      </c>
      <c r="O32" s="28">
        <f>IF(ISNUMBER($G32),SUM(O28:O31),"")</f>
        <v>107</v>
      </c>
      <c r="P32" s="28">
        <f>IF(ISNUMBER($G32),SUM(P28:P31),"")</f>
        <v>9</v>
      </c>
      <c r="Q32" s="29">
        <f>IF(SUM($G28:$G31)+SUM($Q28:$Q31)&gt;0,SUM(Q28:Q31),"")</f>
        <v>391</v>
      </c>
      <c r="R32" s="27">
        <f>IF(ISNUMBER($G32),SUM(R28:R31),"")</f>
        <v>2</v>
      </c>
      <c r="S32" s="99"/>
    </row>
    <row r="33" spans="1:19" ht="12.95" customHeight="1">
      <c r="A33" s="88" t="s">
        <v>38</v>
      </c>
      <c r="B33" s="89"/>
      <c r="C33" s="10">
        <v>1</v>
      </c>
      <c r="D33" s="11">
        <v>152</v>
      </c>
      <c r="E33" s="12">
        <v>61</v>
      </c>
      <c r="F33" s="12">
        <v>3</v>
      </c>
      <c r="G33" s="13">
        <f>IF(AND(ISBLANK(D33),ISBLANK(E33)),"",D33+E33)</f>
        <v>213</v>
      </c>
      <c r="H33" s="14">
        <f>IF(OR(ISNUMBER($G33),ISNUMBER($Q33)),(SIGN(N($G33)-N($Q33))+1)/2,"")</f>
        <v>1</v>
      </c>
      <c r="I33" s="15"/>
      <c r="K33" s="88" t="s">
        <v>39</v>
      </c>
      <c r="L33" s="89"/>
      <c r="M33" s="10">
        <v>1</v>
      </c>
      <c r="N33" s="11">
        <v>142</v>
      </c>
      <c r="O33" s="12">
        <v>42</v>
      </c>
      <c r="P33" s="12">
        <v>7</v>
      </c>
      <c r="Q33" s="13">
        <f>IF(AND(ISBLANK(N33),ISBLANK(O33)),"",N33+O33)</f>
        <v>184</v>
      </c>
      <c r="R33" s="14">
        <f>IF(ISNUMBER($H33),1-$H33,"")</f>
        <v>0</v>
      </c>
      <c r="S33" s="15"/>
    </row>
    <row r="34" spans="1:19" ht="12.95" customHeight="1">
      <c r="A34" s="90"/>
      <c r="B34" s="91"/>
      <c r="C34" s="16">
        <v>2</v>
      </c>
      <c r="D34" s="17">
        <v>163</v>
      </c>
      <c r="E34" s="18">
        <v>71</v>
      </c>
      <c r="F34" s="18">
        <v>2</v>
      </c>
      <c r="G34" s="19">
        <f>IF(AND(ISBLANK(D34),ISBLANK(E34)),"",D34+E34)</f>
        <v>234</v>
      </c>
      <c r="H34" s="20">
        <f>IF(OR(ISNUMBER($G34),ISNUMBER($Q34)),(SIGN(N($G34)-N($Q34))+1)/2,"")</f>
        <v>1</v>
      </c>
      <c r="I34" s="15"/>
      <c r="K34" s="90"/>
      <c r="L34" s="91"/>
      <c r="M34" s="16">
        <v>2</v>
      </c>
      <c r="N34" s="17">
        <v>136</v>
      </c>
      <c r="O34" s="18">
        <v>80</v>
      </c>
      <c r="P34" s="18">
        <v>5</v>
      </c>
      <c r="Q34" s="19">
        <f>IF(AND(ISBLANK(N34),ISBLANK(O34)),"",N34+O34)</f>
        <v>216</v>
      </c>
      <c r="R34" s="20">
        <f>IF(ISNUMBER($H34),1-$H34,"")</f>
        <v>0</v>
      </c>
      <c r="S34" s="15"/>
    </row>
    <row r="35" spans="1:19" ht="12.95" customHeight="1">
      <c r="A35" s="92" t="s">
        <v>40</v>
      </c>
      <c r="B35" s="93"/>
      <c r="C35" s="16">
        <v>3</v>
      </c>
      <c r="D35" s="17"/>
      <c r="E35" s="18"/>
      <c r="F35" s="18"/>
      <c r="G35" s="19" t="str">
        <f>IF(AND(ISBLANK(D35),ISBLANK(E35)),"",D35+E35)</f>
        <v/>
      </c>
      <c r="H35" s="20" t="str">
        <f>IF(OR(ISNUMBER($G35),ISNUMBER($Q35)),(SIGN(N($G35)-N($Q35))+1)/2,"")</f>
        <v/>
      </c>
      <c r="I35" s="15"/>
      <c r="K35" s="92" t="s">
        <v>41</v>
      </c>
      <c r="L35" s="93"/>
      <c r="M35" s="16">
        <v>3</v>
      </c>
      <c r="N35" s="17"/>
      <c r="O35" s="18"/>
      <c r="P35" s="18"/>
      <c r="Q35" s="19" t="str">
        <f>IF(AND(ISBLANK(N35),ISBLANK(O35)),"",N35+O35)</f>
        <v/>
      </c>
      <c r="R35" s="20" t="str">
        <f>IF(ISNUMBER($H35),1-$H35,"")</f>
        <v/>
      </c>
      <c r="S35" s="15"/>
    </row>
    <row r="36" spans="1:19" ht="12.95" customHeight="1">
      <c r="A36" s="94"/>
      <c r="B36" s="95"/>
      <c r="C36" s="21">
        <v>4</v>
      </c>
      <c r="D36" s="22"/>
      <c r="E36" s="23"/>
      <c r="F36" s="23"/>
      <c r="G36" s="24" t="str">
        <f>IF(AND(ISBLANK(D36),ISBLANK(E36)),"",D36+E36)</f>
        <v/>
      </c>
      <c r="H36" s="25" t="str">
        <f>IF(OR(ISNUMBER($G36),ISNUMBER($Q36)),(SIGN(N($G36)-N($Q36))+1)/2,"")</f>
        <v/>
      </c>
      <c r="I36" s="98">
        <f>IF(ISNUMBER(H37),(SIGN(1000*($H37-$R37)+$G37-$Q37)+1)/2,"")</f>
        <v>1</v>
      </c>
      <c r="K36" s="94"/>
      <c r="L36" s="95"/>
      <c r="M36" s="21">
        <v>4</v>
      </c>
      <c r="N36" s="22"/>
      <c r="O36" s="23"/>
      <c r="P36" s="23"/>
      <c r="Q36" s="24" t="str">
        <f>IF(AND(ISBLANK(N36),ISBLANK(O36)),"",N36+O36)</f>
        <v/>
      </c>
      <c r="R36" s="25" t="str">
        <f>IF(ISNUMBER($H36),1-$H36,"")</f>
        <v/>
      </c>
      <c r="S36" s="98">
        <f>IF(ISNUMBER($I36),1-$I36,"")</f>
        <v>0</v>
      </c>
    </row>
    <row r="37" spans="1:19" ht="15.95" customHeight="1">
      <c r="A37" s="96">
        <v>10871</v>
      </c>
      <c r="B37" s="97"/>
      <c r="C37" s="26" t="s">
        <v>18</v>
      </c>
      <c r="D37" s="580">
        <f>IF(ISNUMBER($G37),SUM(D33:D36),"")</f>
        <v>315</v>
      </c>
      <c r="E37" s="28">
        <f>IF(ISNUMBER($G37),SUM(E33:E36),"")</f>
        <v>132</v>
      </c>
      <c r="F37" s="28">
        <f>IF(ISNUMBER($G37),SUM(F33:F36),"")</f>
        <v>5</v>
      </c>
      <c r="G37" s="29">
        <f>IF(SUM($G33:$G36)+SUM($Q33:$Q36)&gt;0,SUM(G33:G36),"")</f>
        <v>447</v>
      </c>
      <c r="H37" s="27">
        <f>IF(ISNUMBER($G37),SUM(H33:H36),"")</f>
        <v>2</v>
      </c>
      <c r="I37" s="99"/>
      <c r="K37" s="96">
        <v>10844</v>
      </c>
      <c r="L37" s="97"/>
      <c r="M37" s="26" t="s">
        <v>18</v>
      </c>
      <c r="N37" s="27">
        <f>IF(ISNUMBER($G37),SUM(N33:N36),"")</f>
        <v>278</v>
      </c>
      <c r="O37" s="28">
        <f>IF(ISNUMBER($G37),SUM(O33:O36),"")</f>
        <v>122</v>
      </c>
      <c r="P37" s="28">
        <f>IF(ISNUMBER($G37),SUM(P33:P36),"")</f>
        <v>12</v>
      </c>
      <c r="Q37" s="29">
        <f>IF(SUM($G33:$G36)+SUM($Q33:$Q36)&gt;0,SUM(Q33:Q36),"")</f>
        <v>400</v>
      </c>
      <c r="R37" s="27">
        <f>IF(ISNUMBER($G37),SUM(R33:R36),"")</f>
        <v>0</v>
      </c>
      <c r="S37" s="99"/>
    </row>
    <row r="38" spans="1:19" ht="5.0999999999999996" customHeight="1"/>
    <row r="39" spans="1:19" ht="20.100000000000001" customHeight="1">
      <c r="A39" s="30"/>
      <c r="B39" s="31"/>
      <c r="C39" s="32" t="s">
        <v>42</v>
      </c>
      <c r="D39" s="33">
        <f>IF(ISNUMBER($G39),SUM(D12,D17,D22,D27,D32,D37),"")</f>
        <v>1715</v>
      </c>
      <c r="E39" s="34">
        <f>IF(ISNUMBER($G39),SUM(E12,E17,E22,E27,E32,E37),"")</f>
        <v>617</v>
      </c>
      <c r="F39" s="34">
        <f>IF(ISNUMBER($G39),SUM(F12,F17,F22,F27,F32,F37),"")</f>
        <v>80</v>
      </c>
      <c r="G39" s="35">
        <f>IF(SUM($G$8:$G$37)+SUM($Q$8:$Q$37)&gt;0,SUM(G12,G17,G22,G27,G32,G37),"")</f>
        <v>2332</v>
      </c>
      <c r="H39" s="36">
        <f>IF(SUM($G$8:$G$37)+SUM($Q$8:$Q$37)&gt;0,SUM(H12,H17,H22,H27,H32,H37),"")</f>
        <v>8</v>
      </c>
      <c r="I39" s="37">
        <f>IF(ISNUMBER($G39),(SIGN($G39-$Q39)+1)/IF(COUNT(I$11,I$16,I$21,I$26,I$31,I$36)&gt;3,1,2),"")</f>
        <v>2</v>
      </c>
      <c r="K39" s="30"/>
      <c r="L39" s="31"/>
      <c r="M39" s="32" t="s">
        <v>42</v>
      </c>
      <c r="N39" s="33">
        <f>IF(ISNUMBER($G39),SUM(N12,N17,N22,N27,N32,N37),"")</f>
        <v>1630</v>
      </c>
      <c r="O39" s="34">
        <f>IF(ISNUMBER($G39),SUM(O12,O17,O22,O27,O32,O37),"")</f>
        <v>595</v>
      </c>
      <c r="P39" s="34">
        <f>IF(ISNUMBER($G39),SUM(P12,P17,P22,P27,P32,P37),"")</f>
        <v>92</v>
      </c>
      <c r="Q39" s="35">
        <f>IF(SUM($G$8:$G$37)+SUM($Q$8:$Q$37)&gt;0,SUM(Q12,Q17,Q22,Q27,Q32,Q37),"")</f>
        <v>2225</v>
      </c>
      <c r="R39" s="36">
        <f>IF(SUM($G$8:$G$37)+SUM($Q$8:$Q$37)&gt;0,SUM(R12,R17,R22,R27,R32,R37),"")</f>
        <v>4</v>
      </c>
      <c r="S39" s="37">
        <f>IF(ISNUMBER($I39),IF(COUNT(S$11,S$16,S$21,S$26,S$31,S$36)&gt;3,2,1)-$I39,"")</f>
        <v>0</v>
      </c>
    </row>
    <row r="40" spans="1:19" ht="5.0999999999999996" customHeight="1"/>
    <row r="41" spans="1:19" ht="18" customHeight="1">
      <c r="A41" s="38"/>
      <c r="B41" s="42" t="s">
        <v>43</v>
      </c>
      <c r="C41" s="76" t="s">
        <v>44</v>
      </c>
      <c r="D41" s="76"/>
      <c r="E41" s="76"/>
      <c r="G41" s="85" t="s">
        <v>45</v>
      </c>
      <c r="H41" s="85"/>
      <c r="I41" s="39">
        <f>IF(ISNUMBER(I$39),SUM(I11,I16,I21,I26,I31,I36,I39),"")</f>
        <v>6</v>
      </c>
      <c r="K41" s="38"/>
      <c r="L41" s="42" t="s">
        <v>43</v>
      </c>
      <c r="M41" s="76" t="s">
        <v>46</v>
      </c>
      <c r="N41" s="76"/>
      <c r="O41" s="76"/>
      <c r="Q41" s="85" t="s">
        <v>45</v>
      </c>
      <c r="R41" s="85"/>
      <c r="S41" s="39">
        <f>IF(ISNUMBER(S$39),SUM(S11,S16,S21,S26,S31,S36,S39),"")</f>
        <v>2</v>
      </c>
    </row>
    <row r="42" spans="1:19" ht="18" customHeight="1">
      <c r="A42" s="38"/>
      <c r="B42" s="42" t="s">
        <v>47</v>
      </c>
      <c r="C42" s="77"/>
      <c r="D42" s="77"/>
      <c r="E42" s="77"/>
      <c r="G42" s="41"/>
      <c r="H42" s="41"/>
      <c r="I42" s="41"/>
      <c r="K42" s="38"/>
      <c r="L42" s="42" t="s">
        <v>47</v>
      </c>
      <c r="M42" s="77"/>
      <c r="N42" s="77"/>
      <c r="O42" s="77"/>
      <c r="Q42" s="41"/>
      <c r="R42" s="41"/>
      <c r="S42" s="41"/>
    </row>
    <row r="43" spans="1:19" ht="20.100000000000001" customHeight="1">
      <c r="A43" s="42" t="s">
        <v>48</v>
      </c>
      <c r="B43" s="42" t="s">
        <v>49</v>
      </c>
      <c r="C43" s="73" t="s">
        <v>50</v>
      </c>
      <c r="D43" s="73"/>
      <c r="E43" s="73"/>
      <c r="F43" s="73"/>
      <c r="G43" s="73"/>
      <c r="H43" s="73"/>
      <c r="I43" s="42"/>
      <c r="J43" s="42"/>
      <c r="K43" s="42" t="s">
        <v>51</v>
      </c>
      <c r="L43" s="73" t="s">
        <v>52</v>
      </c>
      <c r="M43" s="73"/>
      <c r="O43" s="42" t="s">
        <v>47</v>
      </c>
      <c r="P43" s="73"/>
      <c r="Q43" s="73"/>
      <c r="R43" s="73"/>
      <c r="S43" s="73"/>
    </row>
    <row r="44" spans="1:19" ht="9.9499999999999993" customHeight="1">
      <c r="E44" s="38"/>
      <c r="H44" s="38"/>
    </row>
    <row r="45" spans="1:19" ht="30" customHeight="1">
      <c r="A45" s="40" t="str">
        <f>"Technické podmínky utkání:   " &amp; $B$3 &amp; IF(ISBLANK($B$3),""," – ") &amp; $L$3</f>
        <v>Technické podmínky utkání:   KK Konstruktiva Praha E – SK Meteor Praha C</v>
      </c>
    </row>
    <row r="46" spans="1:19" ht="20.100000000000001" customHeight="1">
      <c r="B46" s="2" t="s">
        <v>53</v>
      </c>
      <c r="C46" s="75" t="s">
        <v>54</v>
      </c>
      <c r="D46" s="75"/>
      <c r="I46" s="2" t="s">
        <v>55</v>
      </c>
      <c r="J46" s="75">
        <v>20</v>
      </c>
      <c r="K46" s="75"/>
    </row>
    <row r="47" spans="1:19" ht="20.100000000000001" customHeight="1">
      <c r="B47" s="2" t="s">
        <v>56</v>
      </c>
      <c r="C47" s="87" t="s">
        <v>57</v>
      </c>
      <c r="D47" s="87"/>
      <c r="I47" s="2" t="s">
        <v>58</v>
      </c>
      <c r="J47" s="87">
        <v>3</v>
      </c>
      <c r="K47" s="87"/>
      <c r="P47" s="2" t="s">
        <v>59</v>
      </c>
      <c r="Q47" s="86" t="s">
        <v>60</v>
      </c>
      <c r="R47" s="86"/>
      <c r="S47" s="86"/>
    </row>
    <row r="48" spans="1:19" ht="9.9499999999999993" customHeight="1"/>
    <row r="49" spans="1:19" ht="15" customHeight="1">
      <c r="A49" s="79" t="s">
        <v>61</v>
      </c>
      <c r="B49" s="80"/>
      <c r="C49" s="80"/>
      <c r="D49" s="80"/>
      <c r="E49" s="80"/>
      <c r="F49" s="80"/>
      <c r="G49" s="80"/>
      <c r="H49" s="80"/>
      <c r="I49" s="80"/>
      <c r="J49" s="80"/>
      <c r="K49" s="80"/>
      <c r="L49" s="80"/>
      <c r="M49" s="80"/>
      <c r="N49" s="80"/>
      <c r="O49" s="80"/>
      <c r="P49" s="80"/>
      <c r="Q49" s="80"/>
      <c r="R49" s="80"/>
      <c r="S49" s="81"/>
    </row>
    <row r="50" spans="1:19" ht="81" customHeight="1">
      <c r="A50" s="82"/>
      <c r="B50" s="83"/>
      <c r="C50" s="83"/>
      <c r="D50" s="83"/>
      <c r="E50" s="83"/>
      <c r="F50" s="83"/>
      <c r="G50" s="83"/>
      <c r="H50" s="83"/>
      <c r="I50" s="83"/>
      <c r="J50" s="83"/>
      <c r="K50" s="83"/>
      <c r="L50" s="83"/>
      <c r="M50" s="83"/>
      <c r="N50" s="83"/>
      <c r="O50" s="83"/>
      <c r="P50" s="83"/>
      <c r="Q50" s="83"/>
      <c r="R50" s="83"/>
      <c r="S50" s="84"/>
    </row>
    <row r="51" spans="1:19" ht="5.0999999999999996" customHeight="1"/>
    <row r="52" spans="1:19" ht="15" customHeight="1">
      <c r="A52" s="79" t="s">
        <v>62</v>
      </c>
      <c r="B52" s="80"/>
      <c r="C52" s="80"/>
      <c r="D52" s="80"/>
      <c r="E52" s="80"/>
      <c r="F52" s="80"/>
      <c r="G52" s="80"/>
      <c r="H52" s="80"/>
      <c r="I52" s="80"/>
      <c r="J52" s="80"/>
      <c r="K52" s="80"/>
      <c r="L52" s="80"/>
      <c r="M52" s="80"/>
      <c r="N52" s="80"/>
      <c r="O52" s="80"/>
      <c r="P52" s="80"/>
      <c r="Q52" s="80"/>
      <c r="R52" s="80"/>
      <c r="S52" s="81"/>
    </row>
    <row r="53" spans="1:19" ht="6" customHeight="1">
      <c r="A53" s="43"/>
      <c r="B53" s="44"/>
      <c r="C53" s="44"/>
      <c r="D53" s="44"/>
      <c r="E53" s="44"/>
      <c r="F53" s="44"/>
      <c r="G53" s="44"/>
      <c r="H53" s="44"/>
      <c r="I53" s="44"/>
      <c r="J53" s="44"/>
      <c r="K53" s="44"/>
      <c r="L53" s="44"/>
      <c r="M53" s="44"/>
      <c r="N53" s="44"/>
      <c r="O53" s="44"/>
      <c r="P53" s="44"/>
      <c r="Q53" s="44"/>
      <c r="R53" s="44"/>
      <c r="S53" s="45"/>
    </row>
    <row r="54" spans="1:19" ht="21" customHeight="1">
      <c r="A54" s="61" t="s">
        <v>6</v>
      </c>
      <c r="B54" s="44"/>
      <c r="C54" s="44"/>
      <c r="D54" s="44"/>
      <c r="E54" s="44"/>
      <c r="F54" s="44"/>
      <c r="G54" s="44"/>
      <c r="H54" s="44"/>
      <c r="I54" s="44"/>
      <c r="J54" s="44"/>
      <c r="K54" s="60" t="s">
        <v>8</v>
      </c>
      <c r="L54" s="44"/>
      <c r="M54" s="44"/>
      <c r="N54" s="44"/>
      <c r="O54" s="44"/>
      <c r="P54" s="44"/>
      <c r="Q54" s="44"/>
      <c r="R54" s="44"/>
      <c r="S54" s="45"/>
    </row>
    <row r="55" spans="1:19" ht="21" customHeight="1">
      <c r="A55" s="52"/>
      <c r="B55" s="59" t="s">
        <v>63</v>
      </c>
      <c r="C55" s="46"/>
      <c r="D55" s="47"/>
      <c r="E55" s="59" t="s">
        <v>64</v>
      </c>
      <c r="F55" s="46"/>
      <c r="G55" s="46"/>
      <c r="H55" s="46"/>
      <c r="I55" s="47"/>
      <c r="J55" s="44"/>
      <c r="K55" s="54"/>
      <c r="L55" s="59" t="s">
        <v>63</v>
      </c>
      <c r="M55" s="46"/>
      <c r="N55" s="47"/>
      <c r="O55" s="59" t="s">
        <v>64</v>
      </c>
      <c r="P55" s="46"/>
      <c r="Q55" s="46"/>
      <c r="R55" s="46"/>
      <c r="S55" s="57"/>
    </row>
    <row r="56" spans="1:19" ht="21" customHeight="1">
      <c r="A56" s="53" t="s">
        <v>65</v>
      </c>
      <c r="B56" s="48" t="s">
        <v>66</v>
      </c>
      <c r="C56" s="49"/>
      <c r="D56" s="50" t="s">
        <v>67</v>
      </c>
      <c r="E56" s="48" t="s">
        <v>66</v>
      </c>
      <c r="F56" s="51"/>
      <c r="G56" s="51"/>
      <c r="H56" s="55"/>
      <c r="I56" s="50" t="s">
        <v>67</v>
      </c>
      <c r="J56" s="44"/>
      <c r="K56" s="56" t="s">
        <v>65</v>
      </c>
      <c r="L56" s="48" t="s">
        <v>66</v>
      </c>
      <c r="M56" s="49"/>
      <c r="N56" s="50" t="s">
        <v>67</v>
      </c>
      <c r="O56" s="48" t="s">
        <v>66</v>
      </c>
      <c r="P56" s="51"/>
      <c r="Q56" s="51"/>
      <c r="R56" s="55"/>
      <c r="S56" s="58" t="s">
        <v>67</v>
      </c>
    </row>
    <row r="57" spans="1:19" ht="21" customHeight="1">
      <c r="A57" s="67">
        <v>51</v>
      </c>
      <c r="B57" s="71" t="s">
        <v>68</v>
      </c>
      <c r="C57" s="72"/>
      <c r="D57" s="68">
        <v>23635</v>
      </c>
      <c r="E57" s="71" t="s">
        <v>69</v>
      </c>
      <c r="F57" s="74"/>
      <c r="G57" s="74"/>
      <c r="H57" s="72"/>
      <c r="I57" s="68">
        <v>853</v>
      </c>
      <c r="J57" s="44"/>
      <c r="K57" s="69"/>
      <c r="L57" s="71"/>
      <c r="M57" s="72"/>
      <c r="N57" s="68"/>
      <c r="O57" s="71"/>
      <c r="P57" s="74"/>
      <c r="Q57" s="74"/>
      <c r="R57" s="72"/>
      <c r="S57" s="70"/>
    </row>
    <row r="58" spans="1:19" ht="21" customHeight="1">
      <c r="A58" s="67">
        <v>51</v>
      </c>
      <c r="B58" s="71" t="s">
        <v>70</v>
      </c>
      <c r="C58" s="72"/>
      <c r="D58" s="68">
        <v>25453</v>
      </c>
      <c r="E58" s="71" t="s">
        <v>71</v>
      </c>
      <c r="F58" s="74"/>
      <c r="G58" s="74"/>
      <c r="H58" s="72"/>
      <c r="I58" s="68">
        <v>19345</v>
      </c>
      <c r="J58" s="44"/>
      <c r="K58" s="69"/>
      <c r="L58" s="71"/>
      <c r="M58" s="72"/>
      <c r="N58" s="68"/>
      <c r="O58" s="71"/>
      <c r="P58" s="74"/>
      <c r="Q58" s="74"/>
      <c r="R58" s="72"/>
      <c r="S58" s="70"/>
    </row>
    <row r="59" spans="1:19" ht="12" customHeight="1">
      <c r="A59" s="62"/>
      <c r="B59" s="63"/>
      <c r="C59" s="63"/>
      <c r="D59" s="63"/>
      <c r="E59" s="63"/>
      <c r="F59" s="63"/>
      <c r="G59" s="63"/>
      <c r="H59" s="63"/>
      <c r="I59" s="63"/>
      <c r="J59" s="63"/>
      <c r="K59" s="63"/>
      <c r="L59" s="63"/>
      <c r="M59" s="63"/>
      <c r="N59" s="63"/>
      <c r="O59" s="63"/>
      <c r="P59" s="63"/>
      <c r="Q59" s="63"/>
      <c r="R59" s="63"/>
      <c r="S59" s="64"/>
    </row>
    <row r="60" spans="1:19" ht="5.0999999999999996" customHeight="1"/>
    <row r="61" spans="1:19" ht="15" customHeight="1">
      <c r="A61" s="79" t="s">
        <v>72</v>
      </c>
      <c r="B61" s="80"/>
      <c r="C61" s="80"/>
      <c r="D61" s="80"/>
      <c r="E61" s="80"/>
      <c r="F61" s="80"/>
      <c r="G61" s="80"/>
      <c r="H61" s="80"/>
      <c r="I61" s="80"/>
      <c r="J61" s="80"/>
      <c r="K61" s="80"/>
      <c r="L61" s="80"/>
      <c r="M61" s="80"/>
      <c r="N61" s="80"/>
      <c r="O61" s="80"/>
      <c r="P61" s="80"/>
      <c r="Q61" s="80"/>
      <c r="R61" s="80"/>
      <c r="S61" s="81"/>
    </row>
    <row r="62" spans="1:19" ht="81" customHeight="1">
      <c r="A62" s="82"/>
      <c r="B62" s="83"/>
      <c r="C62" s="83"/>
      <c r="D62" s="83"/>
      <c r="E62" s="83"/>
      <c r="F62" s="83"/>
      <c r="G62" s="83"/>
      <c r="H62" s="83"/>
      <c r="I62" s="83"/>
      <c r="J62" s="83"/>
      <c r="K62" s="83"/>
      <c r="L62" s="83"/>
      <c r="M62" s="83"/>
      <c r="N62" s="83"/>
      <c r="O62" s="83"/>
      <c r="P62" s="83"/>
      <c r="Q62" s="83"/>
      <c r="R62" s="83"/>
      <c r="S62" s="84"/>
    </row>
    <row r="63" spans="1:19" ht="5.0999999999999996" customHeight="1"/>
    <row r="64" spans="1:19" ht="15" customHeight="1">
      <c r="A64" s="79" t="s">
        <v>73</v>
      </c>
      <c r="B64" s="80"/>
      <c r="C64" s="80"/>
      <c r="D64" s="80"/>
      <c r="E64" s="80"/>
      <c r="F64" s="80"/>
      <c r="G64" s="80"/>
      <c r="H64" s="80"/>
      <c r="I64" s="80"/>
      <c r="J64" s="80"/>
      <c r="K64" s="80"/>
      <c r="L64" s="80"/>
      <c r="M64" s="80"/>
      <c r="N64" s="80"/>
      <c r="O64" s="80"/>
      <c r="P64" s="80"/>
      <c r="Q64" s="80"/>
      <c r="R64" s="80"/>
      <c r="S64" s="81"/>
    </row>
    <row r="65" spans="1:19" ht="81" customHeight="1">
      <c r="A65" s="82"/>
      <c r="B65" s="83"/>
      <c r="C65" s="83"/>
      <c r="D65" s="83"/>
      <c r="E65" s="83"/>
      <c r="F65" s="83"/>
      <c r="G65" s="83"/>
      <c r="H65" s="83"/>
      <c r="I65" s="83"/>
      <c r="J65" s="83"/>
      <c r="K65" s="83"/>
      <c r="L65" s="83"/>
      <c r="M65" s="83"/>
      <c r="N65" s="83"/>
      <c r="O65" s="83"/>
      <c r="P65" s="83"/>
      <c r="Q65" s="83"/>
      <c r="R65" s="83"/>
      <c r="S65" s="84"/>
    </row>
    <row r="66" spans="1:19" ht="30" customHeight="1">
      <c r="A66" s="65"/>
      <c r="B66" s="66" t="s">
        <v>74</v>
      </c>
      <c r="C66" s="78" t="s">
        <v>75</v>
      </c>
      <c r="D66" s="78"/>
      <c r="E66" s="78"/>
      <c r="F66" s="78"/>
      <c r="G66" s="78"/>
      <c r="H66" s="78"/>
    </row>
  </sheetData>
  <sheetProtection password="FC6B" sheet="1" objects="1" scenarios="1" formatCells="0" formatColumns="0" formatRows="0" insertColumns="0" insertRows="0" insertHyperlinks="0" deleteColumns="0" deleteRows="0" sort="0" autoFilter="0" pivotTables="0"/>
  <mergeCells count="95">
    <mergeCell ref="A15:B16"/>
    <mergeCell ref="S16:S17"/>
    <mergeCell ref="S36:S37"/>
    <mergeCell ref="K33:L34"/>
    <mergeCell ref="S26:S27"/>
    <mergeCell ref="S31:S32"/>
    <mergeCell ref="K25:L26"/>
    <mergeCell ref="K35:L36"/>
    <mergeCell ref="K37:L37"/>
    <mergeCell ref="S21:S22"/>
    <mergeCell ref="K18:L19"/>
    <mergeCell ref="K20:L21"/>
    <mergeCell ref="K22:L22"/>
    <mergeCell ref="K15:L16"/>
    <mergeCell ref="R5:S5"/>
    <mergeCell ref="K8:L9"/>
    <mergeCell ref="K10:L11"/>
    <mergeCell ref="M5:M6"/>
    <mergeCell ref="K5:L5"/>
    <mergeCell ref="K6:L6"/>
    <mergeCell ref="S11:S12"/>
    <mergeCell ref="A33:B34"/>
    <mergeCell ref="I11:I12"/>
    <mergeCell ref="A35:B36"/>
    <mergeCell ref="A37:B37"/>
    <mergeCell ref="N5:Q5"/>
    <mergeCell ref="K12:L12"/>
    <mergeCell ref="K17:L17"/>
    <mergeCell ref="A17:B17"/>
    <mergeCell ref="A18:B19"/>
    <mergeCell ref="A20:B21"/>
    <mergeCell ref="I16:I17"/>
    <mergeCell ref="I21:I22"/>
    <mergeCell ref="K13:L14"/>
    <mergeCell ref="A10:B11"/>
    <mergeCell ref="A12:B12"/>
    <mergeCell ref="A13:B14"/>
    <mergeCell ref="L3:S3"/>
    <mergeCell ref="L1:N1"/>
    <mergeCell ref="O1:P1"/>
    <mergeCell ref="Q1:S1"/>
    <mergeCell ref="B3:I3"/>
    <mergeCell ref="B1:C2"/>
    <mergeCell ref="D1:I1"/>
    <mergeCell ref="I26:I27"/>
    <mergeCell ref="I36:I37"/>
    <mergeCell ref="A5:B5"/>
    <mergeCell ref="A6:B6"/>
    <mergeCell ref="A22:B22"/>
    <mergeCell ref="A23:B24"/>
    <mergeCell ref="A25:B26"/>
    <mergeCell ref="A27:B27"/>
    <mergeCell ref="A8:B9"/>
    <mergeCell ref="A28:B29"/>
    <mergeCell ref="C5:C6"/>
    <mergeCell ref="D5:G5"/>
    <mergeCell ref="H5:I5"/>
    <mergeCell ref="A30:B31"/>
    <mergeCell ref="A32:B32"/>
    <mergeCell ref="I31:I32"/>
    <mergeCell ref="K23:L24"/>
    <mergeCell ref="K28:L29"/>
    <mergeCell ref="K30:L31"/>
    <mergeCell ref="K32:L32"/>
    <mergeCell ref="K27:L27"/>
    <mergeCell ref="Q41:R41"/>
    <mergeCell ref="A52:S52"/>
    <mergeCell ref="Q47:S47"/>
    <mergeCell ref="A49:S49"/>
    <mergeCell ref="A50:S50"/>
    <mergeCell ref="J46:K46"/>
    <mergeCell ref="C47:D47"/>
    <mergeCell ref="J47:K47"/>
    <mergeCell ref="G41:H41"/>
    <mergeCell ref="C66:H66"/>
    <mergeCell ref="A61:S61"/>
    <mergeCell ref="A62:S62"/>
    <mergeCell ref="A64:S64"/>
    <mergeCell ref="A65:S65"/>
    <mergeCell ref="C41:E41"/>
    <mergeCell ref="C42:E42"/>
    <mergeCell ref="C43:H43"/>
    <mergeCell ref="L43:M43"/>
    <mergeCell ref="M42:O42"/>
    <mergeCell ref="M41:O41"/>
    <mergeCell ref="B57:C57"/>
    <mergeCell ref="B58:C58"/>
    <mergeCell ref="P43:S43"/>
    <mergeCell ref="L57:M57"/>
    <mergeCell ref="L58:M58"/>
    <mergeCell ref="E57:H57"/>
    <mergeCell ref="E58:H58"/>
    <mergeCell ref="O57:R57"/>
    <mergeCell ref="O58:R58"/>
    <mergeCell ref="C46:D46"/>
  </mergeCells>
  <dataValidations count="183">
    <dataValidation type="whole" allowBlank="1" showInputMessage="1" showErrorMessage="1" errorTitle="Chybná hodnota" error="Zadaná hodnota musí být celé nezáporné číslo menší nebo rovno 225." sqref="D8">
      <formula1>0</formula1>
      <formula2>225</formula2>
    </dataValidation>
    <dataValidation type="whole" allowBlank="1" showInputMessage="1" showErrorMessage="1" errorTitle="Chybná hodnota" error="Zadaná hodnota musí být celé nezáporné číslo menší nebo rovno 225." sqref="D9">
      <formula1>0</formula1>
      <formula2>225</formula2>
    </dataValidation>
    <dataValidation type="whole" allowBlank="1" showInputMessage="1" showErrorMessage="1" errorTitle="Chybná hodnota" error="Zadaná hodnota musí být celé nezáporné číslo menší nebo rovno 225." sqref="D10">
      <formula1>0</formula1>
      <formula2>225</formula2>
    </dataValidation>
    <dataValidation type="whole" allowBlank="1" showInputMessage="1" showErrorMessage="1" errorTitle="Chybná hodnota" error="Zadaná hodnota musí být celé nezáporné číslo menší nebo rovno 225." sqref="D11">
      <formula1>0</formula1>
      <formula2>225</formula2>
    </dataValidation>
    <dataValidation type="whole" allowBlank="1" showInputMessage="1" showErrorMessage="1" errorTitle="Chybná hodnota" error="Zadaná hodnota musí být celé nezáporné číslo menší nebo rovno 225." sqref="E8">
      <formula1>0</formula1>
      <formula2>225</formula2>
    </dataValidation>
    <dataValidation type="whole" allowBlank="1" showInputMessage="1" showErrorMessage="1" errorTitle="Chybná hodnota" error="Zadaná hodnota musí být celé nezáporné číslo menší nebo rovno 225." sqref="E9">
      <formula1>0</formula1>
      <formula2>225</formula2>
    </dataValidation>
    <dataValidation type="whole" allowBlank="1" showInputMessage="1" showErrorMessage="1" errorTitle="Chybná hodnota" error="Zadaná hodnota musí být celé nezáporné číslo menší nebo rovno 225." sqref="E10">
      <formula1>0</formula1>
      <formula2>225</formula2>
    </dataValidation>
    <dataValidation type="whole" allowBlank="1" showInputMessage="1" showErrorMessage="1" errorTitle="Chybná hodnota" error="Zadaná hodnota musí být celé nezáporné číslo menší nebo rovno 225." sqref="E11">
      <formula1>0</formula1>
      <formula2>225</formula2>
    </dataValidation>
    <dataValidation type="whole" allowBlank="1" showInputMessage="1" showErrorMessage="1" errorTitle="Chybná hodnota" error="Zadaná hodnota musí být celé nezáporné číslo menší nebo rovno 225." sqref="D13">
      <formula1>0</formula1>
      <formula2>225</formula2>
    </dataValidation>
    <dataValidation type="whole" allowBlank="1" showInputMessage="1" showErrorMessage="1" errorTitle="Chybná hodnota" error="Zadaná hodnota musí být celé nezáporné číslo menší nebo rovno 225." sqref="D14">
      <formula1>0</formula1>
      <formula2>225</formula2>
    </dataValidation>
    <dataValidation type="whole" allowBlank="1" showInputMessage="1" showErrorMessage="1" errorTitle="Chybná hodnota" error="Zadaná hodnota musí být celé nezáporné číslo menší nebo rovno 225." sqref="D15">
      <formula1>0</formula1>
      <formula2>225</formula2>
    </dataValidation>
    <dataValidation type="whole" allowBlank="1" showInputMessage="1" showErrorMessage="1" errorTitle="Chybná hodnota" error="Zadaná hodnota musí být celé nezáporné číslo menší nebo rovno 225." sqref="D16">
      <formula1>0</formula1>
      <formula2>225</formula2>
    </dataValidation>
    <dataValidation type="whole" allowBlank="1" showInputMessage="1" showErrorMessage="1" errorTitle="Chybná hodnota" error="Zadaná hodnota musí být celé nezáporné číslo menší nebo rovno 225." sqref="E13">
      <formula1>0</formula1>
      <formula2>225</formula2>
    </dataValidation>
    <dataValidation type="whole" allowBlank="1" showInputMessage="1" showErrorMessage="1" errorTitle="Chybná hodnota" error="Zadaná hodnota musí být celé nezáporné číslo menší nebo rovno 225." sqref="E14">
      <formula1>0</formula1>
      <formula2>225</formula2>
    </dataValidation>
    <dataValidation type="whole" allowBlank="1" showInputMessage="1" showErrorMessage="1" errorTitle="Chybná hodnota" error="Zadaná hodnota musí být celé nezáporné číslo menší nebo rovno 225." sqref="E15">
      <formula1>0</formula1>
      <formula2>225</formula2>
    </dataValidation>
    <dataValidation type="whole" allowBlank="1" showInputMessage="1" showErrorMessage="1" errorTitle="Chybná hodnota" error="Zadaná hodnota musí být celé nezáporné číslo menší nebo rovno 225." sqref="E16">
      <formula1>0</formula1>
      <formula2>225</formula2>
    </dataValidation>
    <dataValidation type="whole" allowBlank="1" showInputMessage="1" showErrorMessage="1" errorTitle="Chybná hodnota" error="Zadaná hodnota musí být celé nezáporné číslo menší nebo rovno 225." sqref="D18">
      <formula1>0</formula1>
      <formula2>225</formula2>
    </dataValidation>
    <dataValidation type="whole" allowBlank="1" showInputMessage="1" showErrorMessage="1" errorTitle="Chybná hodnota" error="Zadaná hodnota musí být celé nezáporné číslo menší nebo rovno 225." sqref="D19">
      <formula1>0</formula1>
      <formula2>225</formula2>
    </dataValidation>
    <dataValidation type="whole" allowBlank="1" showInputMessage="1" showErrorMessage="1" errorTitle="Chybná hodnota" error="Zadaná hodnota musí být celé nezáporné číslo menší nebo rovno 225." sqref="D20">
      <formula1>0</formula1>
      <formula2>225</formula2>
    </dataValidation>
    <dataValidation type="whole" allowBlank="1" showInputMessage="1" showErrorMessage="1" errorTitle="Chybná hodnota" error="Zadaná hodnota musí být celé nezáporné číslo menší nebo rovno 225." sqref="D21">
      <formula1>0</formula1>
      <formula2>225</formula2>
    </dataValidation>
    <dataValidation type="whole" allowBlank="1" showInputMessage="1" showErrorMessage="1" errorTitle="Chybná hodnota" error="Zadaná hodnota musí být celé nezáporné číslo menší nebo rovno 225." sqref="E18">
      <formula1>0</formula1>
      <formula2>225</formula2>
    </dataValidation>
    <dataValidation type="whole" allowBlank="1" showInputMessage="1" showErrorMessage="1" errorTitle="Chybná hodnota" error="Zadaná hodnota musí být celé nezáporné číslo menší nebo rovno 225." sqref="E19">
      <formula1>0</formula1>
      <formula2>225</formula2>
    </dataValidation>
    <dataValidation type="whole" allowBlank="1" showInputMessage="1" showErrorMessage="1" errorTitle="Chybná hodnota" error="Zadaná hodnota musí být celé nezáporné číslo menší nebo rovno 225." sqref="E20">
      <formula1>0</formula1>
      <formula2>225</formula2>
    </dataValidation>
    <dataValidation type="whole" allowBlank="1" showInputMessage="1" showErrorMessage="1" errorTitle="Chybná hodnota" error="Zadaná hodnota musí být celé nezáporné číslo menší nebo rovno 225." sqref="E21">
      <formula1>0</formula1>
      <formula2>225</formula2>
    </dataValidation>
    <dataValidation type="whole" allowBlank="1" showInputMessage="1" showErrorMessage="1" errorTitle="Chybná hodnota" error="Zadaná hodnota musí být celé nezáporné číslo menší nebo rovno 225." sqref="D23">
      <formula1>0</formula1>
      <formula2>225</formula2>
    </dataValidation>
    <dataValidation type="whole" allowBlank="1" showInputMessage="1" showErrorMessage="1" errorTitle="Chybná hodnota" error="Zadaná hodnota musí být celé nezáporné číslo menší nebo rovno 225." sqref="D24">
      <formula1>0</formula1>
      <formula2>225</formula2>
    </dataValidation>
    <dataValidation type="whole" allowBlank="1" showInputMessage="1" showErrorMessage="1" errorTitle="Chybná hodnota" error="Zadaná hodnota musí být celé nezáporné číslo menší nebo rovno 225." sqref="D25">
      <formula1>0</formula1>
      <formula2>225</formula2>
    </dataValidation>
    <dataValidation type="whole" allowBlank="1" showInputMessage="1" showErrorMessage="1" errorTitle="Chybná hodnota" error="Zadaná hodnota musí být celé nezáporné číslo menší nebo rovno 225." sqref="D26">
      <formula1>0</formula1>
      <formula2>225</formula2>
    </dataValidation>
    <dataValidation type="whole" allowBlank="1" showInputMessage="1" showErrorMessage="1" errorTitle="Chybná hodnota" error="Zadaná hodnota musí být celé nezáporné číslo menší nebo rovno 225." sqref="E23">
      <formula1>0</formula1>
      <formula2>225</formula2>
    </dataValidation>
    <dataValidation type="whole" allowBlank="1" showInputMessage="1" showErrorMessage="1" errorTitle="Chybná hodnota" error="Zadaná hodnota musí být celé nezáporné číslo menší nebo rovno 225." sqref="E24">
      <formula1>0</formula1>
      <formula2>225</formula2>
    </dataValidation>
    <dataValidation type="whole" allowBlank="1" showInputMessage="1" showErrorMessage="1" errorTitle="Chybná hodnota" error="Zadaná hodnota musí být celé nezáporné číslo menší nebo rovno 225." sqref="E25">
      <formula1>0</formula1>
      <formula2>225</formula2>
    </dataValidation>
    <dataValidation type="whole" allowBlank="1" showInputMessage="1" showErrorMessage="1" errorTitle="Chybná hodnota" error="Zadaná hodnota musí být celé nezáporné číslo menší nebo rovno 225." sqref="E26">
      <formula1>0</formula1>
      <formula2>225</formula2>
    </dataValidation>
    <dataValidation type="whole" allowBlank="1" showInputMessage="1" showErrorMessage="1" errorTitle="Chybná hodnota" error="Zadaná hodnota musí být celé nezáporné číslo menší nebo rovno 225." sqref="D28">
      <formula1>0</formula1>
      <formula2>225</formula2>
    </dataValidation>
    <dataValidation type="whole" allowBlank="1" showInputMessage="1" showErrorMessage="1" errorTitle="Chybná hodnota" error="Zadaná hodnota musí být celé nezáporné číslo menší nebo rovno 225." sqref="D29">
      <formula1>0</formula1>
      <formula2>225</formula2>
    </dataValidation>
    <dataValidation type="whole" allowBlank="1" showInputMessage="1" showErrorMessage="1" errorTitle="Chybná hodnota" error="Zadaná hodnota musí být celé nezáporné číslo menší nebo rovno 225." sqref="D30">
      <formula1>0</formula1>
      <formula2>225</formula2>
    </dataValidation>
    <dataValidation type="whole" allowBlank="1" showInputMessage="1" showErrorMessage="1" errorTitle="Chybná hodnota" error="Zadaná hodnota musí být celé nezáporné číslo menší nebo rovno 225." sqref="D31">
      <formula1>0</formula1>
      <formula2>225</formula2>
    </dataValidation>
    <dataValidation type="whole" allowBlank="1" showInputMessage="1" showErrorMessage="1" errorTitle="Chybná hodnota" error="Zadaná hodnota musí být celé nezáporné číslo menší nebo rovno 225." sqref="E28">
      <formula1>0</formula1>
      <formula2>225</formula2>
    </dataValidation>
    <dataValidation type="whole" allowBlank="1" showInputMessage="1" showErrorMessage="1" errorTitle="Chybná hodnota" error="Zadaná hodnota musí být celé nezáporné číslo menší nebo rovno 225." sqref="E29">
      <formula1>0</formula1>
      <formula2>225</formula2>
    </dataValidation>
    <dataValidation type="whole" allowBlank="1" showInputMessage="1" showErrorMessage="1" errorTitle="Chybná hodnota" error="Zadaná hodnota musí být celé nezáporné číslo menší nebo rovno 225." sqref="E30">
      <formula1>0</formula1>
      <formula2>225</formula2>
    </dataValidation>
    <dataValidation type="whole" allowBlank="1" showInputMessage="1" showErrorMessage="1" errorTitle="Chybná hodnota" error="Zadaná hodnota musí být celé nezáporné číslo menší nebo rovno 225." sqref="E31">
      <formula1>0</formula1>
      <formula2>225</formula2>
    </dataValidation>
    <dataValidation type="whole" allowBlank="1" showInputMessage="1" showErrorMessage="1" errorTitle="Chybná hodnota" error="Zadaná hodnota musí být celé nezáporné číslo menší nebo rovno 225." sqref="D33">
      <formula1>0</formula1>
      <formula2>225</formula2>
    </dataValidation>
    <dataValidation type="whole" allowBlank="1" showInputMessage="1" showErrorMessage="1" errorTitle="Chybná hodnota" error="Zadaná hodnota musí být celé nezáporné číslo menší nebo rovno 225." sqref="D34">
      <formula1>0</formula1>
      <formula2>225</formula2>
    </dataValidation>
    <dataValidation type="whole" allowBlank="1" showInputMessage="1" showErrorMessage="1" errorTitle="Chybná hodnota" error="Zadaná hodnota musí být celé nezáporné číslo menší nebo rovno 225." sqref="D35">
      <formula1>0</formula1>
      <formula2>225</formula2>
    </dataValidation>
    <dataValidation type="whole" allowBlank="1" showInputMessage="1" showErrorMessage="1" errorTitle="Chybná hodnota" error="Zadaná hodnota musí být celé nezáporné číslo menší nebo rovno 225." sqref="D36">
      <formula1>0</formula1>
      <formula2>225</formula2>
    </dataValidation>
    <dataValidation type="whole" allowBlank="1" showInputMessage="1" showErrorMessage="1" errorTitle="Chybná hodnota" error="Zadaná hodnota musí být celé nezáporné číslo menší nebo rovno 225." sqref="E33">
      <formula1>0</formula1>
      <formula2>225</formula2>
    </dataValidation>
    <dataValidation type="whole" allowBlank="1" showInputMessage="1" showErrorMessage="1" errorTitle="Chybná hodnota" error="Zadaná hodnota musí být celé nezáporné číslo menší nebo rovno 225." sqref="E34">
      <formula1>0</formula1>
      <formula2>225</formula2>
    </dataValidation>
    <dataValidation type="whole" allowBlank="1" showInputMessage="1" showErrorMessage="1" errorTitle="Chybná hodnota" error="Zadaná hodnota musí být celé nezáporné číslo menší nebo rovno 225." sqref="E35">
      <formula1>0</formula1>
      <formula2>225</formula2>
    </dataValidation>
    <dataValidation type="whole" allowBlank="1" showInputMessage="1" showErrorMessage="1" errorTitle="Chybná hodnota" error="Zadaná hodnota musí být celé nezáporné číslo menší nebo rovno 225." sqref="E36">
      <formula1>0</formula1>
      <formula2>225</formula2>
    </dataValidation>
    <dataValidation type="whole" allowBlank="1" showInputMessage="1" showErrorMessage="1" errorTitle="Chybná hodnota" error="Zadaná hodnota musí být celé nezáporné číslo menší nebo rovno 225." sqref="N8">
      <formula1>0</formula1>
      <formula2>225</formula2>
    </dataValidation>
    <dataValidation type="whole" allowBlank="1" showInputMessage="1" showErrorMessage="1" errorTitle="Chybná hodnota" error="Zadaná hodnota musí být celé nezáporné číslo menší nebo rovno 225." sqref="N9">
      <formula1>0</formula1>
      <formula2>225</formula2>
    </dataValidation>
    <dataValidation type="whole" allowBlank="1" showInputMessage="1" showErrorMessage="1" errorTitle="Chybná hodnota" error="Zadaná hodnota musí být celé nezáporné číslo menší nebo rovno 225." sqref="N10">
      <formula1>0</formula1>
      <formula2>225</formula2>
    </dataValidation>
    <dataValidation type="whole" allowBlank="1" showInputMessage="1" showErrorMessage="1" errorTitle="Chybná hodnota" error="Zadaná hodnota musí být celé nezáporné číslo menší nebo rovno 225." sqref="N11">
      <formula1>0</formula1>
      <formula2>225</formula2>
    </dataValidation>
    <dataValidation type="whole" allowBlank="1" showInputMessage="1" showErrorMessage="1" errorTitle="Chybná hodnota" error="Zadaná hodnota musí být celé nezáporné číslo menší nebo rovno 225." sqref="O8">
      <formula1>0</formula1>
      <formula2>225</formula2>
    </dataValidation>
    <dataValidation type="whole" allowBlank="1" showInputMessage="1" showErrorMessage="1" errorTitle="Chybná hodnota" error="Zadaná hodnota musí být celé nezáporné číslo menší nebo rovno 225." sqref="O9">
      <formula1>0</formula1>
      <formula2>225</formula2>
    </dataValidation>
    <dataValidation type="whole" allowBlank="1" showInputMessage="1" showErrorMessage="1" errorTitle="Chybná hodnota" error="Zadaná hodnota musí být celé nezáporné číslo menší nebo rovno 225." sqref="O10">
      <formula1>0</formula1>
      <formula2>225</formula2>
    </dataValidation>
    <dataValidation type="whole" allowBlank="1" showInputMessage="1" showErrorMessage="1" errorTitle="Chybná hodnota" error="Zadaná hodnota musí být celé nezáporné číslo menší nebo rovno 225." sqref="O11">
      <formula1>0</formula1>
      <formula2>225</formula2>
    </dataValidation>
    <dataValidation type="whole" allowBlank="1" showInputMessage="1" showErrorMessage="1" errorTitle="Chybná hodnota" error="Zadaná hodnota musí být celé nezáporné číslo menší nebo rovno 225." sqref="N13">
      <formula1>0</formula1>
      <formula2>225</formula2>
    </dataValidation>
    <dataValidation type="whole" allowBlank="1" showInputMessage="1" showErrorMessage="1" errorTitle="Chybná hodnota" error="Zadaná hodnota musí být celé nezáporné číslo menší nebo rovno 225." sqref="N14">
      <formula1>0</formula1>
      <formula2>225</formula2>
    </dataValidation>
    <dataValidation type="whole" allowBlank="1" showInputMessage="1" showErrorMessage="1" errorTitle="Chybná hodnota" error="Zadaná hodnota musí být celé nezáporné číslo menší nebo rovno 225." sqref="N15">
      <formula1>0</formula1>
      <formula2>225</formula2>
    </dataValidation>
    <dataValidation type="whole" allowBlank="1" showInputMessage="1" showErrorMessage="1" errorTitle="Chybná hodnota" error="Zadaná hodnota musí být celé nezáporné číslo menší nebo rovno 225." sqref="N16">
      <formula1>0</formula1>
      <formula2>225</formula2>
    </dataValidation>
    <dataValidation type="whole" allowBlank="1" showInputMessage="1" showErrorMessage="1" errorTitle="Chybná hodnota" error="Zadaná hodnota musí být celé nezáporné číslo menší nebo rovno 225." sqref="O13">
      <formula1>0</formula1>
      <formula2>225</formula2>
    </dataValidation>
    <dataValidation type="whole" allowBlank="1" showInputMessage="1" showErrorMessage="1" errorTitle="Chybná hodnota" error="Zadaná hodnota musí být celé nezáporné číslo menší nebo rovno 225." sqref="O14">
      <formula1>0</formula1>
      <formula2>225</formula2>
    </dataValidation>
    <dataValidation type="whole" allowBlank="1" showInputMessage="1" showErrorMessage="1" errorTitle="Chybná hodnota" error="Zadaná hodnota musí být celé nezáporné číslo menší nebo rovno 225." sqref="O15">
      <formula1>0</formula1>
      <formula2>225</formula2>
    </dataValidation>
    <dataValidation type="whole" allowBlank="1" showInputMessage="1" showErrorMessage="1" errorTitle="Chybná hodnota" error="Zadaná hodnota musí být celé nezáporné číslo menší nebo rovno 225." sqref="O16">
      <formula1>0</formula1>
      <formula2>225</formula2>
    </dataValidation>
    <dataValidation type="whole" allowBlank="1" showInputMessage="1" showErrorMessage="1" errorTitle="Chybná hodnota" error="Zadaná hodnota musí být celé nezáporné číslo menší nebo rovno 225." sqref="N18">
      <formula1>0</formula1>
      <formula2>225</formula2>
    </dataValidation>
    <dataValidation type="whole" allowBlank="1" showInputMessage="1" showErrorMessage="1" errorTitle="Chybná hodnota" error="Zadaná hodnota musí být celé nezáporné číslo menší nebo rovno 225." sqref="N19">
      <formula1>0</formula1>
      <formula2>225</formula2>
    </dataValidation>
    <dataValidation type="whole" allowBlank="1" showInputMessage="1" showErrorMessage="1" errorTitle="Chybná hodnota" error="Zadaná hodnota musí být celé nezáporné číslo menší nebo rovno 225." sqref="N20">
      <formula1>0</formula1>
      <formula2>225</formula2>
    </dataValidation>
    <dataValidation type="whole" allowBlank="1" showInputMessage="1" showErrorMessage="1" errorTitle="Chybná hodnota" error="Zadaná hodnota musí být celé nezáporné číslo menší nebo rovno 225." sqref="N21">
      <formula1>0</formula1>
      <formula2>225</formula2>
    </dataValidation>
    <dataValidation type="whole" allowBlank="1" showInputMessage="1" showErrorMessage="1" errorTitle="Chybná hodnota" error="Zadaná hodnota musí být celé nezáporné číslo menší nebo rovno 225." sqref="O18">
      <formula1>0</formula1>
      <formula2>225</formula2>
    </dataValidation>
    <dataValidation type="whole" allowBlank="1" showInputMessage="1" showErrorMessage="1" errorTitle="Chybná hodnota" error="Zadaná hodnota musí být celé nezáporné číslo menší nebo rovno 225." sqref="O19">
      <formula1>0</formula1>
      <formula2>225</formula2>
    </dataValidation>
    <dataValidation type="whole" allowBlank="1" showInputMessage="1" showErrorMessage="1" errorTitle="Chybná hodnota" error="Zadaná hodnota musí být celé nezáporné číslo menší nebo rovno 225." sqref="O20">
      <formula1>0</formula1>
      <formula2>225</formula2>
    </dataValidation>
    <dataValidation type="whole" allowBlank="1" showInputMessage="1" showErrorMessage="1" errorTitle="Chybná hodnota" error="Zadaná hodnota musí být celé nezáporné číslo menší nebo rovno 225." sqref="O21">
      <formula1>0</formula1>
      <formula2>225</formula2>
    </dataValidation>
    <dataValidation type="whole" allowBlank="1" showInputMessage="1" showErrorMessage="1" errorTitle="Chybná hodnota" error="Zadaná hodnota musí být celé nezáporné číslo menší nebo rovno 225." sqref="N23">
      <formula1>0</formula1>
      <formula2>225</formula2>
    </dataValidation>
    <dataValidation type="whole" allowBlank="1" showInputMessage="1" showErrorMessage="1" errorTitle="Chybná hodnota" error="Zadaná hodnota musí být celé nezáporné číslo menší nebo rovno 225." sqref="N24">
      <formula1>0</formula1>
      <formula2>225</formula2>
    </dataValidation>
    <dataValidation type="whole" allowBlank="1" showInputMessage="1" showErrorMessage="1" errorTitle="Chybná hodnota" error="Zadaná hodnota musí být celé nezáporné číslo menší nebo rovno 225." sqref="N25">
      <formula1>0</formula1>
      <formula2>225</formula2>
    </dataValidation>
    <dataValidation type="whole" allowBlank="1" showInputMessage="1" showErrorMessage="1" errorTitle="Chybná hodnota" error="Zadaná hodnota musí být celé nezáporné číslo menší nebo rovno 225." sqref="N26">
      <formula1>0</formula1>
      <formula2>225</formula2>
    </dataValidation>
    <dataValidation type="whole" allowBlank="1" showInputMessage="1" showErrorMessage="1" errorTitle="Chybná hodnota" error="Zadaná hodnota musí být celé nezáporné číslo menší nebo rovno 225." sqref="O23">
      <formula1>0</formula1>
      <formula2>225</formula2>
    </dataValidation>
    <dataValidation type="whole" allowBlank="1" showInputMessage="1" showErrorMessage="1" errorTitle="Chybná hodnota" error="Zadaná hodnota musí být celé nezáporné číslo menší nebo rovno 225." sqref="O24">
      <formula1>0</formula1>
      <formula2>225</formula2>
    </dataValidation>
    <dataValidation type="whole" allowBlank="1" showInputMessage="1" showErrorMessage="1" errorTitle="Chybná hodnota" error="Zadaná hodnota musí být celé nezáporné číslo menší nebo rovno 225." sqref="O25">
      <formula1>0</formula1>
      <formula2>225</formula2>
    </dataValidation>
    <dataValidation type="whole" allowBlank="1" showInputMessage="1" showErrorMessage="1" errorTitle="Chybná hodnota" error="Zadaná hodnota musí být celé nezáporné číslo menší nebo rovno 225." sqref="O26">
      <formula1>0</formula1>
      <formula2>225</formula2>
    </dataValidation>
    <dataValidation type="whole" allowBlank="1" showInputMessage="1" showErrorMessage="1" errorTitle="Chybná hodnota" error="Zadaná hodnota musí být celé nezáporné číslo menší nebo rovno 225." sqref="N28">
      <formula1>0</formula1>
      <formula2>225</formula2>
    </dataValidation>
    <dataValidation type="whole" allowBlank="1" showInputMessage="1" showErrorMessage="1" errorTitle="Chybná hodnota" error="Zadaná hodnota musí být celé nezáporné číslo menší nebo rovno 225." sqref="N29">
      <formula1>0</formula1>
      <formula2>225</formula2>
    </dataValidation>
    <dataValidation type="whole" allowBlank="1" showInputMessage="1" showErrorMessage="1" errorTitle="Chybná hodnota" error="Zadaná hodnota musí být celé nezáporné číslo menší nebo rovno 225." sqref="N30">
      <formula1>0</formula1>
      <formula2>225</formula2>
    </dataValidation>
    <dataValidation type="whole" allowBlank="1" showInputMessage="1" showErrorMessage="1" errorTitle="Chybná hodnota" error="Zadaná hodnota musí být celé nezáporné číslo menší nebo rovno 225." sqref="N31">
      <formula1>0</formula1>
      <formula2>225</formula2>
    </dataValidation>
    <dataValidation type="whole" allowBlank="1" showInputMessage="1" showErrorMessage="1" errorTitle="Chybná hodnota" error="Zadaná hodnota musí být celé nezáporné číslo menší nebo rovno 225." sqref="O28">
      <formula1>0</formula1>
      <formula2>225</formula2>
    </dataValidation>
    <dataValidation type="whole" allowBlank="1" showInputMessage="1" showErrorMessage="1" errorTitle="Chybná hodnota" error="Zadaná hodnota musí být celé nezáporné číslo menší nebo rovno 225." sqref="O29">
      <formula1>0</formula1>
      <formula2>225</formula2>
    </dataValidation>
    <dataValidation type="whole" allowBlank="1" showInputMessage="1" showErrorMessage="1" errorTitle="Chybná hodnota" error="Zadaná hodnota musí být celé nezáporné číslo menší nebo rovno 225." sqref="O30">
      <formula1>0</formula1>
      <formula2>225</formula2>
    </dataValidation>
    <dataValidation type="whole" allowBlank="1" showInputMessage="1" showErrorMessage="1" errorTitle="Chybná hodnota" error="Zadaná hodnota musí být celé nezáporné číslo menší nebo rovno 225." sqref="O31">
      <formula1>0</formula1>
      <formula2>225</formula2>
    </dataValidation>
    <dataValidation type="whole" allowBlank="1" showInputMessage="1" showErrorMessage="1" errorTitle="Chybná hodnota" error="Zadaná hodnota musí být celé nezáporné číslo menší nebo rovno 225." sqref="N33">
      <formula1>0</formula1>
      <formula2>225</formula2>
    </dataValidation>
    <dataValidation type="whole" allowBlank="1" showInputMessage="1" showErrorMessage="1" errorTitle="Chybná hodnota" error="Zadaná hodnota musí být celé nezáporné číslo menší nebo rovno 225." sqref="N34">
      <formula1>0</formula1>
      <formula2>225</formula2>
    </dataValidation>
    <dataValidation type="whole" allowBlank="1" showInputMessage="1" showErrorMessage="1" errorTitle="Chybná hodnota" error="Zadaná hodnota musí být celé nezáporné číslo menší nebo rovno 225." sqref="N35">
      <formula1>0</formula1>
      <formula2>225</formula2>
    </dataValidation>
    <dataValidation type="whole" allowBlank="1" showInputMessage="1" showErrorMessage="1" errorTitle="Chybná hodnota" error="Zadaná hodnota musí být celé nezáporné číslo menší nebo rovno 225." sqref="N36">
      <formula1>0</formula1>
      <formula2>225</formula2>
    </dataValidation>
    <dataValidation type="whole" allowBlank="1" showInputMessage="1" showErrorMessage="1" errorTitle="Chybná hodnota" error="Zadaná hodnota musí být celé nezáporné číslo menší nebo rovno 225." sqref="O33">
      <formula1>0</formula1>
      <formula2>225</formula2>
    </dataValidation>
    <dataValidation type="whole" allowBlank="1" showInputMessage="1" showErrorMessage="1" errorTitle="Chybná hodnota" error="Zadaná hodnota musí být celé nezáporné číslo menší nebo rovno 225." sqref="O34">
      <formula1>0</formula1>
      <formula2>225</formula2>
    </dataValidation>
    <dataValidation type="whole" allowBlank="1" showInputMessage="1" showErrorMessage="1" errorTitle="Chybná hodnota" error="Zadaná hodnota musí být celé nezáporné číslo menší nebo rovno 225." sqref="O35">
      <formula1>0</formula1>
      <formula2>225</formula2>
    </dataValidation>
    <dataValidation type="whole" allowBlank="1" showInputMessage="1" showErrorMessage="1" errorTitle="Chybná hodnota" error="Zadaná hodnota musí být celé nezáporné číslo menší nebo rovno 225." sqref="O36">
      <formula1>0</formula1>
      <formula2>225</formula2>
    </dataValidation>
    <dataValidation type="whole" allowBlank="1" showInputMessage="1" showErrorMessage="1" errorTitle="Chybná hodnota" error="Zadaná hodnota musí být celé nezáporné číslo menší nebo rovno 25." sqref="F13">
      <formula1>0</formula1>
      <formula2>25</formula2>
    </dataValidation>
    <dataValidation type="whole" allowBlank="1" showInputMessage="1" showErrorMessage="1" errorTitle="Chybná hodnota" error="Zadaná hodnota musí být celé nezáporné číslo menší nebo rovno 25." sqref="F14">
      <formula1>0</formula1>
      <formula2>25</formula2>
    </dataValidation>
    <dataValidation type="whole" allowBlank="1" showInputMessage="1" showErrorMessage="1" errorTitle="Chybná hodnota" error="Zadaná hodnota musí být celé nezáporné číslo menší nebo rovno 25." sqref="F15">
      <formula1>0</formula1>
      <formula2>25</formula2>
    </dataValidation>
    <dataValidation type="whole" allowBlank="1" showInputMessage="1" showErrorMessage="1" errorTitle="Chybná hodnota" error="Zadaná hodnota musí být celé nezáporné číslo menší nebo rovno 25." sqref="F16">
      <formula1>0</formula1>
      <formula2>25</formula2>
    </dataValidation>
    <dataValidation type="whole" allowBlank="1" showInputMessage="1" showErrorMessage="1" errorTitle="Chybná hodnota" error="Zadaná hodnota musí být celé nezáporné číslo menší nebo rovno 25." sqref="P33">
      <formula1>0</formula1>
      <formula2>25</formula2>
    </dataValidation>
    <dataValidation type="whole" allowBlank="1" showInputMessage="1" showErrorMessage="1" errorTitle="Chybná hodnota" error="Zadaná hodnota musí být celé nezáporné číslo menší nebo rovno 25." sqref="P34">
      <formula1>0</formula1>
      <formula2>25</formula2>
    </dataValidation>
    <dataValidation type="whole" allowBlank="1" showInputMessage="1" showErrorMessage="1" errorTitle="Chybná hodnota" error="Zadaná hodnota musí být celé nezáporné číslo menší nebo rovno 25." sqref="P35">
      <formula1>0</formula1>
      <formula2>25</formula2>
    </dataValidation>
    <dataValidation type="whole" allowBlank="1" showInputMessage="1" showErrorMessage="1" errorTitle="Chybná hodnota" error="Zadaná hodnota musí být celé nezáporné číslo menší nebo rovno 25." sqref="P36">
      <formula1>0</formula1>
      <formula2>25</formula2>
    </dataValidation>
    <dataValidation type="whole" allowBlank="1" showInputMessage="1" showErrorMessage="1" errorTitle="Chybná hodnota" error="Zadaná hodnota musí být celé nezáporné číslo menší nebo rovno 25." sqref="F18">
      <formula1>0</formula1>
      <formula2>25</formula2>
    </dataValidation>
    <dataValidation type="whole" allowBlank="1" showInputMessage="1" showErrorMessage="1" errorTitle="Chybná hodnota" error="Zadaná hodnota musí být celé nezáporné číslo menší nebo rovno 25." sqref="F19">
      <formula1>0</formula1>
      <formula2>25</formula2>
    </dataValidation>
    <dataValidation type="whole" allowBlank="1" showInputMessage="1" showErrorMessage="1" errorTitle="Chybná hodnota" error="Zadaná hodnota musí být celé nezáporné číslo menší nebo rovno 25." sqref="F20">
      <formula1>0</formula1>
      <formula2>25</formula2>
    </dataValidation>
    <dataValidation type="whole" allowBlank="1" showInputMessage="1" showErrorMessage="1" errorTitle="Chybná hodnota" error="Zadaná hodnota musí být celé nezáporné číslo menší nebo rovno 25." sqref="F21">
      <formula1>0</formula1>
      <formula2>25</formula2>
    </dataValidation>
    <dataValidation type="whole" allowBlank="1" showInputMessage="1" showErrorMessage="1" errorTitle="Chybná hodnota" error="Zadaná hodnota musí být celé nezáporné číslo menší nebo rovno 25." sqref="F23">
      <formula1>0</formula1>
      <formula2>25</formula2>
    </dataValidation>
    <dataValidation type="whole" allowBlank="1" showInputMessage="1" showErrorMessage="1" errorTitle="Chybná hodnota" error="Zadaná hodnota musí být celé nezáporné číslo menší nebo rovno 25." sqref="F24">
      <formula1>0</formula1>
      <formula2>25</formula2>
    </dataValidation>
    <dataValidation type="whole" allowBlank="1" showInputMessage="1" showErrorMessage="1" errorTitle="Chybná hodnota" error="Zadaná hodnota musí být celé nezáporné číslo menší nebo rovno 25." sqref="F25">
      <formula1>0</formula1>
      <formula2>25</formula2>
    </dataValidation>
    <dataValidation type="whole" allowBlank="1" showInputMessage="1" showErrorMessage="1" errorTitle="Chybná hodnota" error="Zadaná hodnota musí být celé nezáporné číslo menší nebo rovno 25." sqref="F26">
      <formula1>0</formula1>
      <formula2>25</formula2>
    </dataValidation>
    <dataValidation type="whole" allowBlank="1" showInputMessage="1" showErrorMessage="1" errorTitle="Chybná hodnota" error="Zadaná hodnota musí být celé nezáporné číslo menší nebo rovno 25." sqref="F28">
      <formula1>0</formula1>
      <formula2>25</formula2>
    </dataValidation>
    <dataValidation type="whole" allowBlank="1" showInputMessage="1" showErrorMessage="1" errorTitle="Chybná hodnota" error="Zadaná hodnota musí být celé nezáporné číslo menší nebo rovno 25." sqref="F29">
      <formula1>0</formula1>
      <formula2>25</formula2>
    </dataValidation>
    <dataValidation type="whole" allowBlank="1" showInputMessage="1" showErrorMessage="1" errorTitle="Chybná hodnota" error="Zadaná hodnota musí být celé nezáporné číslo menší nebo rovno 25." sqref="F30">
      <formula1>0</formula1>
      <formula2>25</formula2>
    </dataValidation>
    <dataValidation type="whole" allowBlank="1" showInputMessage="1" showErrorMessage="1" errorTitle="Chybná hodnota" error="Zadaná hodnota musí být celé nezáporné číslo menší nebo rovno 25." sqref="F31">
      <formula1>0</formula1>
      <formula2>25</formula2>
    </dataValidation>
    <dataValidation type="whole" allowBlank="1" showInputMessage="1" showErrorMessage="1" errorTitle="Chybná hodnota" error="Zadaná hodnota musí být celé nezáporné číslo menší nebo rovno 25." sqref="F33">
      <formula1>0</formula1>
      <formula2>25</formula2>
    </dataValidation>
    <dataValidation type="whole" allowBlank="1" showInputMessage="1" showErrorMessage="1" errorTitle="Chybná hodnota" error="Zadaná hodnota musí být celé nezáporné číslo menší nebo rovno 25." sqref="F34">
      <formula1>0</formula1>
      <formula2>25</formula2>
    </dataValidation>
    <dataValidation type="whole" allowBlank="1" showInputMessage="1" showErrorMessage="1" errorTitle="Chybná hodnota" error="Zadaná hodnota musí být celé nezáporné číslo menší nebo rovno 25." sqref="F35">
      <formula1>0</formula1>
      <formula2>25</formula2>
    </dataValidation>
    <dataValidation type="whole" allowBlank="1" showInputMessage="1" showErrorMessage="1" errorTitle="Chybná hodnota" error="Zadaná hodnota musí být celé nezáporné číslo menší nebo rovno 25." sqref="F36">
      <formula1>0</formula1>
      <formula2>25</formula2>
    </dataValidation>
    <dataValidation type="whole" allowBlank="1" showInputMessage="1" showErrorMessage="1" errorTitle="Chybná hodnota" error="Zadaná hodnota musí být celé nezáporné číslo menší nebo rovno 25." sqref="P8">
      <formula1>0</formula1>
      <formula2>25</formula2>
    </dataValidation>
    <dataValidation type="whole" allowBlank="1" showInputMessage="1" showErrorMessage="1" errorTitle="Chybná hodnota" error="Zadaná hodnota musí být celé nezáporné číslo menší nebo rovno 25." sqref="P9">
      <formula1>0</formula1>
      <formula2>25</formula2>
    </dataValidation>
    <dataValidation type="whole" allowBlank="1" showInputMessage="1" showErrorMessage="1" errorTitle="Chybná hodnota" error="Zadaná hodnota musí být celé nezáporné číslo menší nebo rovno 25." sqref="P10">
      <formula1>0</formula1>
      <formula2>25</formula2>
    </dataValidation>
    <dataValidation type="whole" allowBlank="1" showInputMessage="1" showErrorMessage="1" errorTitle="Chybná hodnota" error="Zadaná hodnota musí být celé nezáporné číslo menší nebo rovno 25." sqref="P11">
      <formula1>0</formula1>
      <formula2>25</formula2>
    </dataValidation>
    <dataValidation type="whole" allowBlank="1" showInputMessage="1" showErrorMessage="1" errorTitle="Chybná hodnota" error="Zadaná hodnota musí být celé nezáporné číslo menší nebo rovno 25." sqref="P13">
      <formula1>0</formula1>
      <formula2>25</formula2>
    </dataValidation>
    <dataValidation type="whole" allowBlank="1" showInputMessage="1" showErrorMessage="1" errorTitle="Chybná hodnota" error="Zadaná hodnota musí být celé nezáporné číslo menší nebo rovno 25." sqref="P14">
      <formula1>0</formula1>
      <formula2>25</formula2>
    </dataValidation>
    <dataValidation type="whole" allowBlank="1" showInputMessage="1" showErrorMessage="1" errorTitle="Chybná hodnota" error="Zadaná hodnota musí být celé nezáporné číslo menší nebo rovno 25." sqref="P15">
      <formula1>0</formula1>
      <formula2>25</formula2>
    </dataValidation>
    <dataValidation type="whole" allowBlank="1" showInputMessage="1" showErrorMessage="1" errorTitle="Chybná hodnota" error="Zadaná hodnota musí být celé nezáporné číslo menší nebo rovno 25." sqref="P16">
      <formula1>0</formula1>
      <formula2>25</formula2>
    </dataValidation>
    <dataValidation type="whole" allowBlank="1" showInputMessage="1" showErrorMessage="1" errorTitle="Chybná hodnota" error="Zadaná hodnota musí být celé nezáporné číslo menší nebo rovno 25." sqref="P18">
      <formula1>0</formula1>
      <formula2>25</formula2>
    </dataValidation>
    <dataValidation type="whole" allowBlank="1" showInputMessage="1" showErrorMessage="1" errorTitle="Chybná hodnota" error="Zadaná hodnota musí být celé nezáporné číslo menší nebo rovno 25." sqref="P19">
      <formula1>0</formula1>
      <formula2>25</formula2>
    </dataValidation>
    <dataValidation type="whole" allowBlank="1" showInputMessage="1" showErrorMessage="1" errorTitle="Chybná hodnota" error="Zadaná hodnota musí být celé nezáporné číslo menší nebo rovno 25." sqref="P20">
      <formula1>0</formula1>
      <formula2>25</formula2>
    </dataValidation>
    <dataValidation type="whole" allowBlank="1" showInputMessage="1" showErrorMessage="1" errorTitle="Chybná hodnota" error="Zadaná hodnota musí být celé nezáporné číslo menší nebo rovno 25." sqref="P21">
      <formula1>0</formula1>
      <formula2>25</formula2>
    </dataValidation>
    <dataValidation type="whole" allowBlank="1" showInputMessage="1" showErrorMessage="1" errorTitle="Chybná hodnota" error="Zadaná hodnota musí být celé nezáporné číslo menší nebo rovno 25." sqref="P23">
      <formula1>0</formula1>
      <formula2>25</formula2>
    </dataValidation>
    <dataValidation type="whole" allowBlank="1" showInputMessage="1" showErrorMessage="1" errorTitle="Chybná hodnota" error="Zadaná hodnota musí být celé nezáporné číslo menší nebo rovno 25." sqref="P24">
      <formula1>0</formula1>
      <formula2>25</formula2>
    </dataValidation>
    <dataValidation type="whole" allowBlank="1" showInputMessage="1" showErrorMessage="1" errorTitle="Chybná hodnota" error="Zadaná hodnota musí být celé nezáporné číslo menší nebo rovno 25." sqref="P25">
      <formula1>0</formula1>
      <formula2>25</formula2>
    </dataValidation>
    <dataValidation type="whole" allowBlank="1" showInputMessage="1" showErrorMessage="1" errorTitle="Chybná hodnota" error="Zadaná hodnota musí být celé nezáporné číslo menší nebo rovno 25." sqref="P26">
      <formula1>0</formula1>
      <formula2>25</formula2>
    </dataValidation>
    <dataValidation type="whole" allowBlank="1" showInputMessage="1" showErrorMessage="1" errorTitle="Chybná hodnota" error="Zadaná hodnota musí být celé nezáporné číslo menší nebo rovno 25." sqref="P28">
      <formula1>0</formula1>
      <formula2>25</formula2>
    </dataValidation>
    <dataValidation type="whole" allowBlank="1" showInputMessage="1" showErrorMessage="1" errorTitle="Chybná hodnota" error="Zadaná hodnota musí být celé nezáporné číslo menší nebo rovno 25." sqref="P29">
      <formula1>0</formula1>
      <formula2>25</formula2>
    </dataValidation>
    <dataValidation type="whole" allowBlank="1" showInputMessage="1" showErrorMessage="1" errorTitle="Chybná hodnota" error="Zadaná hodnota musí být celé nezáporné číslo menší nebo rovno 25." sqref="P30">
      <formula1>0</formula1>
      <formula2>25</formula2>
    </dataValidation>
    <dataValidation type="whole" allowBlank="1" showInputMessage="1" showErrorMessage="1" errorTitle="Chybná hodnota" error="Zadaná hodnota musí být celé nezáporné číslo menší nebo rovno 25." sqref="P31">
      <formula1>0</formula1>
      <formula2>25</formula2>
    </dataValidation>
    <dataValidation type="whole" allowBlank="1" showInputMessage="1" showErrorMessage="1" sqref="A12">
      <formula1>0</formula1>
      <formula2>99999</formula2>
    </dataValidation>
    <dataValidation type="whole" allowBlank="1" showInputMessage="1" showErrorMessage="1" sqref="B12">
      <formula1>0</formula1>
      <formula2>99999</formula2>
    </dataValidation>
    <dataValidation type="whole" allowBlank="1" showInputMessage="1" showErrorMessage="1" sqref="A17">
      <formula1>0</formula1>
      <formula2>99999</formula2>
    </dataValidation>
    <dataValidation type="whole" allowBlank="1" showInputMessage="1" showErrorMessage="1" sqref="B17">
      <formula1>0</formula1>
      <formula2>99999</formula2>
    </dataValidation>
    <dataValidation type="whole" allowBlank="1" showInputMessage="1" showErrorMessage="1" sqref="A22">
      <formula1>0</formula1>
      <formula2>99999</formula2>
    </dataValidation>
    <dataValidation type="whole" allowBlank="1" showInputMessage="1" showErrorMessage="1" sqref="B22">
      <formula1>0</formula1>
      <formula2>99999</formula2>
    </dataValidation>
    <dataValidation type="whole" allowBlank="1" showInputMessage="1" showErrorMessage="1" sqref="A27">
      <formula1>0</formula1>
      <formula2>99999</formula2>
    </dataValidation>
    <dataValidation type="whole" allowBlank="1" showInputMessage="1" showErrorMessage="1" sqref="B27">
      <formula1>0</formula1>
      <formula2>99999</formula2>
    </dataValidation>
    <dataValidation type="whole" allowBlank="1" showInputMessage="1" showErrorMessage="1" sqref="A32">
      <formula1>0</formula1>
      <formula2>99999</formula2>
    </dataValidation>
    <dataValidation type="whole" allowBlank="1" showInputMessage="1" showErrorMessage="1" sqref="B32">
      <formula1>0</formula1>
      <formula2>99999</formula2>
    </dataValidation>
    <dataValidation type="whole" allowBlank="1" showInputMessage="1" showErrorMessage="1" sqref="A37">
      <formula1>0</formula1>
      <formula2>99999</formula2>
    </dataValidation>
    <dataValidation type="whole" allowBlank="1" showInputMessage="1" showErrorMessage="1" sqref="B37">
      <formula1>0</formula1>
      <formula2>99999</formula2>
    </dataValidation>
    <dataValidation type="whole" allowBlank="1" showInputMessage="1" showErrorMessage="1" sqref="K12">
      <formula1>0</formula1>
      <formula2>99999</formula2>
    </dataValidation>
    <dataValidation type="whole" allowBlank="1" showInputMessage="1" showErrorMessage="1" sqref="L12">
      <formula1>0</formula1>
      <formula2>99999</formula2>
    </dataValidation>
    <dataValidation type="whole" allowBlank="1" showInputMessage="1" showErrorMessage="1" sqref="K17">
      <formula1>0</formula1>
      <formula2>99999</formula2>
    </dataValidation>
    <dataValidation type="whole" allowBlank="1" showInputMessage="1" showErrorMessage="1" sqref="L17">
      <formula1>0</formula1>
      <formula2>99999</formula2>
    </dataValidation>
    <dataValidation type="whole" allowBlank="1" showInputMessage="1" showErrorMessage="1" sqref="K22">
      <formula1>0</formula1>
      <formula2>99999</formula2>
    </dataValidation>
    <dataValidation type="whole" allowBlank="1" showInputMessage="1" showErrorMessage="1" sqref="L22">
      <formula1>0</formula1>
      <formula2>99999</formula2>
    </dataValidation>
    <dataValidation type="whole" allowBlank="1" showInputMessage="1" showErrorMessage="1" sqref="K27">
      <formula1>0</formula1>
      <formula2>99999</formula2>
    </dataValidation>
    <dataValidation type="whole" allowBlank="1" showInputMessage="1" showErrorMessage="1" sqref="L27">
      <formula1>0</formula1>
      <formula2>99999</formula2>
    </dataValidation>
    <dataValidation type="whole" allowBlank="1" showInputMessage="1" showErrorMessage="1" sqref="K32">
      <formula1>0</formula1>
      <formula2>99999</formula2>
    </dataValidation>
    <dataValidation type="whole" allowBlank="1" showInputMessage="1" showErrorMessage="1" sqref="L32">
      <formula1>0</formula1>
      <formula2>99999</formula2>
    </dataValidation>
    <dataValidation type="whole" allowBlank="1" showInputMessage="1" showErrorMessage="1" sqref="K37">
      <formula1>0</formula1>
      <formula2>99999</formula2>
    </dataValidation>
    <dataValidation type="whole" allowBlank="1" showInputMessage="1" showErrorMessage="1" sqref="L37">
      <formula1>0</formula1>
      <formula2>99999</formula2>
    </dataValidation>
    <dataValidation type="whole" allowBlank="1" showInputMessage="1" showErrorMessage="1" sqref="D57">
      <formula1>0</formula1>
      <formula2>99999</formula2>
    </dataValidation>
    <dataValidation type="whole" allowBlank="1" showInputMessage="1" showErrorMessage="1" sqref="D58">
      <formula1>0</formula1>
      <formula2>99999</formula2>
    </dataValidation>
    <dataValidation type="whole" allowBlank="1" showInputMessage="1" showErrorMessage="1" sqref="I57">
      <formula1>0</formula1>
      <formula2>99999</formula2>
    </dataValidation>
    <dataValidation type="whole" allowBlank="1" showInputMessage="1" showErrorMessage="1" sqref="I58">
      <formula1>0</formula1>
      <formula2>99999</formula2>
    </dataValidation>
    <dataValidation type="whole" allowBlank="1" showInputMessage="1" showErrorMessage="1" sqref="N57">
      <formula1>0</formula1>
      <formula2>99999</formula2>
    </dataValidation>
    <dataValidation type="whole" allowBlank="1" showInputMessage="1" showErrorMessage="1" sqref="N58">
      <formula1>0</formula1>
      <formula2>99999</formula2>
    </dataValidation>
    <dataValidation type="whole" allowBlank="1" showInputMessage="1" showErrorMessage="1" sqref="S57">
      <formula1>0</formula1>
      <formula2>99999</formula2>
    </dataValidation>
    <dataValidation type="whole" allowBlank="1" showInputMessage="1" showErrorMessage="1" sqref="S58">
      <formula1>0</formula1>
      <formula2>99999</formula2>
    </dataValidation>
    <dataValidation type="whole" allowBlank="1" showInputMessage="1" showErrorMessage="1" sqref="A57">
      <formula1>1</formula1>
      <formula2>200</formula2>
    </dataValidation>
    <dataValidation type="whole" allowBlank="1" showInputMessage="1" showErrorMessage="1" sqref="A58">
      <formula1>1</formula1>
      <formula2>200</formula2>
    </dataValidation>
    <dataValidation type="whole" allowBlank="1" showInputMessage="1" showErrorMessage="1" sqref="K57">
      <formula1>1</formula1>
      <formula2>200</formula2>
    </dataValidation>
    <dataValidation type="whole" allowBlank="1" showInputMessage="1" showErrorMessage="1" sqref="K58">
      <formula1>1</formula1>
      <formula2>200</formula2>
    </dataValidation>
    <dataValidation type="whole" allowBlank="1" showInputMessage="1" showErrorMessage="1" errorTitle="Chybná hodnota" error="Zadaná hodnota musí být celé nezáporné číslo menší nebo rovno 25." sqref="F8">
      <formula1>0</formula1>
      <formula2>25</formula2>
    </dataValidation>
    <dataValidation type="whole" allowBlank="1" showInputMessage="1" showErrorMessage="1" errorTitle="Chybná hodnota" error="Zadaná hodnota musí být celé nezáporné číslo menší nebo rovno 25." sqref="F9">
      <formula1>0</formula1>
      <formula2>25</formula2>
    </dataValidation>
    <dataValidation type="whole" allowBlank="1" showInputMessage="1" showErrorMessage="1" errorTitle="Chybná hodnota" error="Zadaná hodnota musí být celé nezáporné číslo menší nebo rovno 25." sqref="F10">
      <formula1>0</formula1>
      <formula2>25</formula2>
    </dataValidation>
    <dataValidation type="whole" allowBlank="1" showInputMessage="1" showErrorMessage="1" errorTitle="Chybná hodnota" error="Zadaná hodnota musí být celé nezáporné číslo menší nebo rovno 25." sqref="F11">
      <formula1>0</formula1>
      <formula2>25</formula2>
    </dataValidation>
    <dataValidation type="date" allowBlank="1" showInputMessage="1" showErrorMessage="1" sqref="Q1">
      <formula1>36526</formula1>
      <formula2>73050</formula2>
    </dataValidation>
    <dataValidation type="date" allowBlank="1" showInputMessage="1" showErrorMessage="1" sqref="R1">
      <formula1>36526</formula1>
      <formula2>73050</formula2>
    </dataValidation>
    <dataValidation type="date" allowBlank="1" showInputMessage="1" showErrorMessage="1" sqref="S1">
      <formula1>36526</formula1>
      <formula2>73050</formula2>
    </dataValidation>
  </dataValidations>
  <printOptions horizontalCentered="1" verticalCentered="1"/>
  <pageMargins left="0.39370078740157" right="0.39370078740157" top="0.19685039370078999" bottom="0.19685039370078999" header="0.51181102362205" footer="0.51181102362205"/>
  <pageSetup paperSize="9" fitToHeight="2" orientation="landscape"/>
  <headerFooter alignWithMargins="0"/>
  <rowBreaks count="1" manualBreakCount="1">
    <brk id="43" man="1"/>
  </rowBreaks>
  <drawing r:id="rId1"/>
</worksheet>
</file>

<file path=xl/worksheets/sheet7.xml><?xml version="1.0" encoding="utf-8"?>
<worksheet xmlns="http://schemas.openxmlformats.org/spreadsheetml/2006/main" xmlns:r="http://schemas.openxmlformats.org/officeDocument/2006/relationships">
  <sheetPr>
    <pageSetUpPr fitToPage="1"/>
  </sheetPr>
  <dimension ref="A1:T66"/>
  <sheetViews>
    <sheetView showGridLines="0" showRowColHeaders="0" workbookViewId="0">
      <selection activeCell="P43" sqref="P43:S43"/>
    </sheetView>
  </sheetViews>
  <sheetFormatPr defaultRowHeight="12.75"/>
  <cols>
    <col min="1" max="1" width="10.7109375" style="459" customWidth="1"/>
    <col min="2" max="2" width="15.7109375" style="459" customWidth="1"/>
    <col min="3" max="3" width="5.7109375" style="459" customWidth="1"/>
    <col min="4" max="5" width="6.7109375" style="459" customWidth="1"/>
    <col min="6" max="6" width="4.7109375" style="459" customWidth="1"/>
    <col min="7" max="7" width="6.7109375" style="459" customWidth="1"/>
    <col min="8" max="8" width="6.28515625" style="459" customWidth="1"/>
    <col min="9" max="9" width="6.7109375" style="459" customWidth="1"/>
    <col min="10" max="10" width="1.7109375" style="459" customWidth="1"/>
    <col min="11" max="11" width="10.7109375" style="459" customWidth="1"/>
    <col min="12" max="12" width="15.7109375" style="459" customWidth="1"/>
    <col min="13" max="13" width="5.7109375" style="459" customWidth="1"/>
    <col min="14" max="15" width="6.7109375" style="459" customWidth="1"/>
    <col min="16" max="16" width="4.7109375" style="459" customWidth="1"/>
    <col min="17" max="17" width="6.7109375" style="459" customWidth="1"/>
    <col min="18" max="18" width="6.28515625" style="459" customWidth="1"/>
    <col min="19" max="19" width="6.7109375" style="459" customWidth="1"/>
    <col min="20" max="20" width="9.140625" style="459" customWidth="1"/>
    <col min="21" max="16384" width="9.140625" style="458"/>
  </cols>
  <sheetData>
    <row r="1" spans="1:19" ht="26.25" customHeight="1">
      <c r="B1" s="576" t="s">
        <v>0</v>
      </c>
      <c r="C1" s="576"/>
      <c r="D1" s="575" t="s">
        <v>1</v>
      </c>
      <c r="E1" s="575"/>
      <c r="F1" s="575"/>
      <c r="G1" s="575"/>
      <c r="H1" s="575"/>
      <c r="I1" s="575"/>
      <c r="K1" s="499" t="s">
        <v>2</v>
      </c>
      <c r="L1" s="574" t="s">
        <v>422</v>
      </c>
      <c r="M1" s="574"/>
      <c r="N1" s="574"/>
      <c r="O1" s="573" t="s">
        <v>4</v>
      </c>
      <c r="P1" s="573"/>
      <c r="Q1" s="572" t="s">
        <v>5</v>
      </c>
      <c r="R1" s="571"/>
      <c r="S1" s="571"/>
    </row>
    <row r="2" spans="1:19" ht="6" customHeight="1" thickBot="1">
      <c r="B2" s="570"/>
      <c r="C2" s="570"/>
    </row>
    <row r="3" spans="1:19" ht="20.100000000000001" customHeight="1" thickBot="1">
      <c r="A3" s="569" t="s">
        <v>6</v>
      </c>
      <c r="B3" s="568" t="s">
        <v>421</v>
      </c>
      <c r="C3" s="567"/>
      <c r="D3" s="567"/>
      <c r="E3" s="567"/>
      <c r="F3" s="567"/>
      <c r="G3" s="567"/>
      <c r="H3" s="567"/>
      <c r="I3" s="566"/>
      <c r="K3" s="569" t="s">
        <v>8</v>
      </c>
      <c r="L3" s="568" t="s">
        <v>420</v>
      </c>
      <c r="M3" s="567"/>
      <c r="N3" s="567"/>
      <c r="O3" s="567"/>
      <c r="P3" s="567"/>
      <c r="Q3" s="567"/>
      <c r="R3" s="567"/>
      <c r="S3" s="566"/>
    </row>
    <row r="4" spans="1:19" ht="5.0999999999999996" customHeight="1" thickBot="1"/>
    <row r="5" spans="1:19" ht="12.95" customHeight="1">
      <c r="A5" s="565" t="s">
        <v>10</v>
      </c>
      <c r="B5" s="564"/>
      <c r="C5" s="563" t="s">
        <v>11</v>
      </c>
      <c r="D5" s="562" t="s">
        <v>12</v>
      </c>
      <c r="E5" s="561"/>
      <c r="F5" s="561"/>
      <c r="G5" s="560"/>
      <c r="H5" s="559" t="s">
        <v>13</v>
      </c>
      <c r="I5" s="558"/>
      <c r="K5" s="565" t="s">
        <v>10</v>
      </c>
      <c r="L5" s="564"/>
      <c r="M5" s="563" t="s">
        <v>11</v>
      </c>
      <c r="N5" s="562" t="s">
        <v>12</v>
      </c>
      <c r="O5" s="561"/>
      <c r="P5" s="561"/>
      <c r="Q5" s="560"/>
      <c r="R5" s="559" t="s">
        <v>13</v>
      </c>
      <c r="S5" s="558"/>
    </row>
    <row r="6" spans="1:19" ht="12.95" customHeight="1" thickBot="1">
      <c r="A6" s="557" t="s">
        <v>14</v>
      </c>
      <c r="B6" s="556"/>
      <c r="C6" s="555"/>
      <c r="D6" s="554" t="s">
        <v>15</v>
      </c>
      <c r="E6" s="553" t="s">
        <v>16</v>
      </c>
      <c r="F6" s="553" t="s">
        <v>17</v>
      </c>
      <c r="G6" s="552" t="s">
        <v>18</v>
      </c>
      <c r="H6" s="551" t="s">
        <v>19</v>
      </c>
      <c r="I6" s="550" t="s">
        <v>20</v>
      </c>
      <c r="K6" s="557" t="s">
        <v>14</v>
      </c>
      <c r="L6" s="556"/>
      <c r="M6" s="555"/>
      <c r="N6" s="554" t="s">
        <v>15</v>
      </c>
      <c r="O6" s="553" t="s">
        <v>16</v>
      </c>
      <c r="P6" s="553" t="s">
        <v>17</v>
      </c>
      <c r="Q6" s="552" t="s">
        <v>18</v>
      </c>
      <c r="R6" s="551" t="s">
        <v>19</v>
      </c>
      <c r="S6" s="550" t="s">
        <v>20</v>
      </c>
    </row>
    <row r="7" spans="1:19" ht="5.0999999999999996" customHeight="1" thickBot="1"/>
    <row r="8" spans="1:19" ht="12.95" customHeight="1">
      <c r="A8" s="549" t="s">
        <v>38</v>
      </c>
      <c r="B8" s="548"/>
      <c r="C8" s="547">
        <v>1</v>
      </c>
      <c r="D8" s="546">
        <v>137</v>
      </c>
      <c r="E8" s="545">
        <v>63</v>
      </c>
      <c r="F8" s="545">
        <v>1</v>
      </c>
      <c r="G8" s="544">
        <f>IF(AND(ISBLANK(D8),ISBLANK(E8)),"",D8+E8)</f>
        <v>200</v>
      </c>
      <c r="H8" s="543">
        <f>IF(OR(ISNUMBER($G8),ISNUMBER($Q8)),(SIGN(N($G8)-N($Q8))+1)/2,"")</f>
        <v>0.5</v>
      </c>
      <c r="I8" s="533"/>
      <c r="K8" s="549" t="s">
        <v>419</v>
      </c>
      <c r="L8" s="548"/>
      <c r="M8" s="547">
        <v>1</v>
      </c>
      <c r="N8" s="546">
        <v>138</v>
      </c>
      <c r="O8" s="545">
        <v>62</v>
      </c>
      <c r="P8" s="545">
        <v>7</v>
      </c>
      <c r="Q8" s="544">
        <f>IF(AND(ISBLANK(N8),ISBLANK(O8)),"",N8+O8)</f>
        <v>200</v>
      </c>
      <c r="R8" s="543">
        <f>IF(ISNUMBER($H8),1-$H8,"")</f>
        <v>0.5</v>
      </c>
      <c r="S8" s="533"/>
    </row>
    <row r="9" spans="1:19" ht="12.95" customHeight="1">
      <c r="A9" s="542"/>
      <c r="B9" s="541"/>
      <c r="C9" s="538">
        <v>2</v>
      </c>
      <c r="D9" s="537">
        <v>144</v>
      </c>
      <c r="E9" s="536">
        <v>60</v>
      </c>
      <c r="F9" s="536">
        <v>3</v>
      </c>
      <c r="G9" s="535">
        <f>IF(AND(ISBLANK(D9),ISBLANK(E9)),"",D9+E9)</f>
        <v>204</v>
      </c>
      <c r="H9" s="534">
        <f>IF(OR(ISNUMBER($G9),ISNUMBER($Q9)),(SIGN(N($G9)-N($Q9))+1)/2,"")</f>
        <v>1</v>
      </c>
      <c r="I9" s="533"/>
      <c r="K9" s="542"/>
      <c r="L9" s="541"/>
      <c r="M9" s="538">
        <v>2</v>
      </c>
      <c r="N9" s="537">
        <v>144</v>
      </c>
      <c r="O9" s="536">
        <v>53</v>
      </c>
      <c r="P9" s="536">
        <v>7</v>
      </c>
      <c r="Q9" s="535">
        <f>IF(AND(ISBLANK(N9),ISBLANK(O9)),"",N9+O9)</f>
        <v>197</v>
      </c>
      <c r="R9" s="534">
        <f>IF(ISNUMBER($H9),1-$H9,"")</f>
        <v>0</v>
      </c>
      <c r="S9" s="533"/>
    </row>
    <row r="10" spans="1:19" ht="12.95" customHeight="1" thickBot="1">
      <c r="A10" s="540" t="s">
        <v>200</v>
      </c>
      <c r="B10" s="539"/>
      <c r="C10" s="538">
        <v>3</v>
      </c>
      <c r="D10" s="537"/>
      <c r="E10" s="536"/>
      <c r="F10" s="536"/>
      <c r="G10" s="535" t="str">
        <f>IF(AND(ISBLANK(D10),ISBLANK(E10)),"",D10+E10)</f>
        <v/>
      </c>
      <c r="H10" s="534" t="str">
        <f>IF(OR(ISNUMBER($G10),ISNUMBER($Q10)),(SIGN(N($G10)-N($Q10))+1)/2,"")</f>
        <v/>
      </c>
      <c r="I10" s="533"/>
      <c r="K10" s="540" t="s">
        <v>23</v>
      </c>
      <c r="L10" s="539"/>
      <c r="M10" s="538">
        <v>3</v>
      </c>
      <c r="N10" s="537"/>
      <c r="O10" s="536"/>
      <c r="P10" s="536"/>
      <c r="Q10" s="535" t="str">
        <f>IF(AND(ISBLANK(N10),ISBLANK(O10)),"",N10+O10)</f>
        <v/>
      </c>
      <c r="R10" s="534" t="str">
        <f>IF(ISNUMBER($H10),1-$H10,"")</f>
        <v/>
      </c>
      <c r="S10" s="533"/>
    </row>
    <row r="11" spans="1:19" ht="12.95" customHeight="1">
      <c r="A11" s="532"/>
      <c r="B11" s="531"/>
      <c r="C11" s="530">
        <v>4</v>
      </c>
      <c r="D11" s="529"/>
      <c r="E11" s="528"/>
      <c r="F11" s="528"/>
      <c r="G11" s="527" t="str">
        <f>IF(AND(ISBLANK(D11),ISBLANK(E11)),"",D11+E11)</f>
        <v/>
      </c>
      <c r="H11" s="526" t="str">
        <f>IF(OR(ISNUMBER($G11),ISNUMBER($Q11)),(SIGN(N($G11)-N($Q11))+1)/2,"")</f>
        <v/>
      </c>
      <c r="I11" s="525">
        <f>IF(ISNUMBER(H12),(SIGN(1000*($H12-$R12)+$G12-$Q12)+1)/2,"")</f>
        <v>1</v>
      </c>
      <c r="K11" s="532"/>
      <c r="L11" s="531"/>
      <c r="M11" s="530">
        <v>4</v>
      </c>
      <c r="N11" s="529"/>
      <c r="O11" s="528"/>
      <c r="P11" s="528"/>
      <c r="Q11" s="527" t="str">
        <f>IF(AND(ISBLANK(N11),ISBLANK(O11)),"",N11+O11)</f>
        <v/>
      </c>
      <c r="R11" s="526" t="str">
        <f>IF(ISNUMBER($H11),1-$H11,"")</f>
        <v/>
      </c>
      <c r="S11" s="525">
        <f>IF(ISNUMBER($I11),1-$I11,"")</f>
        <v>0</v>
      </c>
    </row>
    <row r="12" spans="1:19" ht="15.95" customHeight="1" thickBot="1">
      <c r="A12" s="524">
        <v>13398</v>
      </c>
      <c r="B12" s="523"/>
      <c r="C12" s="522" t="s">
        <v>18</v>
      </c>
      <c r="D12" s="519">
        <f>IF(ISNUMBER($G12),SUM(D8:D11),"")</f>
        <v>281</v>
      </c>
      <c r="E12" s="521">
        <f>IF(ISNUMBER($G12),SUM(E8:E11),"")</f>
        <v>123</v>
      </c>
      <c r="F12" s="521">
        <f>IF(ISNUMBER($G12),SUM(F8:F11),"")</f>
        <v>4</v>
      </c>
      <c r="G12" s="520">
        <f>IF(SUM($G8:$G11)+SUM($Q8:$Q11)&gt;0,SUM(G8:G11),"")</f>
        <v>404</v>
      </c>
      <c r="H12" s="519">
        <f>IF(ISNUMBER($G12),SUM(H8:H11),"")</f>
        <v>1.5</v>
      </c>
      <c r="I12" s="518"/>
      <c r="K12" s="524">
        <v>1163</v>
      </c>
      <c r="L12" s="523"/>
      <c r="M12" s="522" t="s">
        <v>18</v>
      </c>
      <c r="N12" s="519">
        <f>IF(ISNUMBER($G12),SUM(N8:N11),"")</f>
        <v>282</v>
      </c>
      <c r="O12" s="521">
        <f>IF(ISNUMBER($G12),SUM(O8:O11),"")</f>
        <v>115</v>
      </c>
      <c r="P12" s="521">
        <f>IF(ISNUMBER($G12),SUM(P8:P11),"")</f>
        <v>14</v>
      </c>
      <c r="Q12" s="520">
        <f>IF(SUM($G8:$G11)+SUM($Q8:$Q11)&gt;0,SUM(Q8:Q11),"")</f>
        <v>397</v>
      </c>
      <c r="R12" s="519">
        <f>IF(ISNUMBER($G12),SUM(R8:R11),"")</f>
        <v>0.5</v>
      </c>
      <c r="S12" s="518"/>
    </row>
    <row r="13" spans="1:19" ht="12.95" customHeight="1">
      <c r="A13" s="549" t="s">
        <v>418</v>
      </c>
      <c r="B13" s="548"/>
      <c r="C13" s="547">
        <v>1</v>
      </c>
      <c r="D13" s="546">
        <v>159</v>
      </c>
      <c r="E13" s="545">
        <v>71</v>
      </c>
      <c r="F13" s="545">
        <v>1</v>
      </c>
      <c r="G13" s="544">
        <f>IF(AND(ISBLANK(D13),ISBLANK(E13)),"",D13+E13)</f>
        <v>230</v>
      </c>
      <c r="H13" s="543">
        <f>IF(OR(ISNUMBER($G13),ISNUMBER($Q13)),(SIGN(N($G13)-N($Q13))+1)/2,"")</f>
        <v>1</v>
      </c>
      <c r="I13" s="533"/>
      <c r="K13" s="549" t="s">
        <v>417</v>
      </c>
      <c r="L13" s="548"/>
      <c r="M13" s="547">
        <v>1</v>
      </c>
      <c r="N13" s="546">
        <v>146</v>
      </c>
      <c r="O13" s="545">
        <v>71</v>
      </c>
      <c r="P13" s="545">
        <v>3</v>
      </c>
      <c r="Q13" s="544">
        <f>IF(AND(ISBLANK(N13),ISBLANK(O13)),"",N13+O13)</f>
        <v>217</v>
      </c>
      <c r="R13" s="543">
        <f>IF(ISNUMBER($H13),1-$H13,"")</f>
        <v>0</v>
      </c>
      <c r="S13" s="533"/>
    </row>
    <row r="14" spans="1:19" ht="12.95" customHeight="1">
      <c r="A14" s="542"/>
      <c r="B14" s="541"/>
      <c r="C14" s="538">
        <v>2</v>
      </c>
      <c r="D14" s="537">
        <v>143</v>
      </c>
      <c r="E14" s="536">
        <v>62</v>
      </c>
      <c r="F14" s="536">
        <v>4</v>
      </c>
      <c r="G14" s="535">
        <f>IF(AND(ISBLANK(D14),ISBLANK(E14)),"",D14+E14)</f>
        <v>205</v>
      </c>
      <c r="H14" s="534">
        <f>IF(OR(ISNUMBER($G14),ISNUMBER($Q14)),(SIGN(N($G14)-N($Q14))+1)/2,"")</f>
        <v>0</v>
      </c>
      <c r="I14" s="533"/>
      <c r="K14" s="542"/>
      <c r="L14" s="541"/>
      <c r="M14" s="538">
        <v>2</v>
      </c>
      <c r="N14" s="537">
        <v>145</v>
      </c>
      <c r="O14" s="536">
        <v>72</v>
      </c>
      <c r="P14" s="536">
        <v>1</v>
      </c>
      <c r="Q14" s="535">
        <f>IF(AND(ISBLANK(N14),ISBLANK(O14)),"",N14+O14)</f>
        <v>217</v>
      </c>
      <c r="R14" s="534">
        <f>IF(ISNUMBER($H14),1-$H14,"")</f>
        <v>1</v>
      </c>
      <c r="S14" s="533"/>
    </row>
    <row r="15" spans="1:19" ht="12.95" customHeight="1" thickBot="1">
      <c r="A15" s="540" t="s">
        <v>416</v>
      </c>
      <c r="B15" s="539"/>
      <c r="C15" s="538">
        <v>3</v>
      </c>
      <c r="D15" s="537"/>
      <c r="E15" s="536"/>
      <c r="F15" s="536"/>
      <c r="G15" s="535" t="str">
        <f>IF(AND(ISBLANK(D15),ISBLANK(E15)),"",D15+E15)</f>
        <v/>
      </c>
      <c r="H15" s="534" t="str">
        <f>IF(OR(ISNUMBER($G15),ISNUMBER($Q15)),(SIGN(N($G15)-N($Q15))+1)/2,"")</f>
        <v/>
      </c>
      <c r="I15" s="533"/>
      <c r="K15" s="540" t="s">
        <v>187</v>
      </c>
      <c r="L15" s="539"/>
      <c r="M15" s="538">
        <v>3</v>
      </c>
      <c r="N15" s="537"/>
      <c r="O15" s="536"/>
      <c r="P15" s="536"/>
      <c r="Q15" s="535" t="str">
        <f>IF(AND(ISBLANK(N15),ISBLANK(O15)),"",N15+O15)</f>
        <v/>
      </c>
      <c r="R15" s="534" t="str">
        <f>IF(ISNUMBER($H15),1-$H15,"")</f>
        <v/>
      </c>
      <c r="S15" s="533"/>
    </row>
    <row r="16" spans="1:19" ht="12.95" customHeight="1">
      <c r="A16" s="532"/>
      <c r="B16" s="531"/>
      <c r="C16" s="530">
        <v>4</v>
      </c>
      <c r="D16" s="529"/>
      <c r="E16" s="528"/>
      <c r="F16" s="528"/>
      <c r="G16" s="527" t="str">
        <f>IF(AND(ISBLANK(D16),ISBLANK(E16)),"",D16+E16)</f>
        <v/>
      </c>
      <c r="H16" s="526" t="str">
        <f>IF(OR(ISNUMBER($G16),ISNUMBER($Q16)),(SIGN(N($G16)-N($Q16))+1)/2,"")</f>
        <v/>
      </c>
      <c r="I16" s="525">
        <f>IF(ISNUMBER(H17),(SIGN(1000*($H17-$R17)+$G17-$Q17)+1)/2,"")</f>
        <v>1</v>
      </c>
      <c r="K16" s="532"/>
      <c r="L16" s="531"/>
      <c r="M16" s="530">
        <v>4</v>
      </c>
      <c r="N16" s="529"/>
      <c r="O16" s="528"/>
      <c r="P16" s="528"/>
      <c r="Q16" s="527" t="str">
        <f>IF(AND(ISBLANK(N16),ISBLANK(O16)),"",N16+O16)</f>
        <v/>
      </c>
      <c r="R16" s="526" t="str">
        <f>IF(ISNUMBER($H16),1-$H16,"")</f>
        <v/>
      </c>
      <c r="S16" s="525">
        <f>IF(ISNUMBER($I16),1-$I16,"")</f>
        <v>0</v>
      </c>
    </row>
    <row r="17" spans="1:19" ht="15.95" customHeight="1" thickBot="1">
      <c r="A17" s="524">
        <v>20059</v>
      </c>
      <c r="B17" s="523"/>
      <c r="C17" s="522" t="s">
        <v>18</v>
      </c>
      <c r="D17" s="578">
        <f>IF(ISNUMBER($G17),SUM(D13:D16),"")</f>
        <v>302</v>
      </c>
      <c r="E17" s="521">
        <f>IF(ISNUMBER($G17),SUM(E13:E16),"")</f>
        <v>133</v>
      </c>
      <c r="F17" s="521">
        <f>IF(ISNUMBER($G17),SUM(F13:F16),"")</f>
        <v>5</v>
      </c>
      <c r="G17" s="520">
        <f>IF(SUM($G13:$G16)+SUM($Q13:$Q16)&gt;0,SUM(G13:G16),"")</f>
        <v>435</v>
      </c>
      <c r="H17" s="519">
        <f>IF(ISNUMBER($G17),SUM(H13:H16),"")</f>
        <v>1</v>
      </c>
      <c r="I17" s="518"/>
      <c r="K17" s="524">
        <v>1404</v>
      </c>
      <c r="L17" s="523"/>
      <c r="M17" s="522" t="s">
        <v>18</v>
      </c>
      <c r="N17" s="519">
        <f>IF(ISNUMBER($G17),SUM(N13:N16),"")</f>
        <v>291</v>
      </c>
      <c r="O17" s="521">
        <f>IF(ISNUMBER($G17),SUM(O13:O16),"")</f>
        <v>143</v>
      </c>
      <c r="P17" s="521">
        <f>IF(ISNUMBER($G17),SUM(P13:P16),"")</f>
        <v>4</v>
      </c>
      <c r="Q17" s="520">
        <f>IF(SUM($G13:$G16)+SUM($Q13:$Q16)&gt;0,SUM(Q13:Q16),"")</f>
        <v>434</v>
      </c>
      <c r="R17" s="519">
        <f>IF(ISNUMBER($G17),SUM(R13:R16),"")</f>
        <v>1</v>
      </c>
      <c r="S17" s="518"/>
    </row>
    <row r="18" spans="1:19" ht="12.95" customHeight="1">
      <c r="A18" s="549" t="s">
        <v>415</v>
      </c>
      <c r="B18" s="548"/>
      <c r="C18" s="547">
        <v>1</v>
      </c>
      <c r="D18" s="546">
        <v>138</v>
      </c>
      <c r="E18" s="545">
        <v>69</v>
      </c>
      <c r="F18" s="545">
        <v>6</v>
      </c>
      <c r="G18" s="544">
        <f>IF(AND(ISBLANK(D18),ISBLANK(E18)),"",D18+E18)</f>
        <v>207</v>
      </c>
      <c r="H18" s="543">
        <f>IF(OR(ISNUMBER($G18),ISNUMBER($Q18)),(SIGN(N($G18)-N($Q18))+1)/2,"")</f>
        <v>0</v>
      </c>
      <c r="I18" s="533"/>
      <c r="K18" s="549" t="s">
        <v>414</v>
      </c>
      <c r="L18" s="548"/>
      <c r="M18" s="547">
        <v>1</v>
      </c>
      <c r="N18" s="546">
        <v>149</v>
      </c>
      <c r="O18" s="545">
        <v>60</v>
      </c>
      <c r="P18" s="545">
        <v>2</v>
      </c>
      <c r="Q18" s="544">
        <f>IF(AND(ISBLANK(N18),ISBLANK(O18)),"",N18+O18)</f>
        <v>209</v>
      </c>
      <c r="R18" s="543">
        <f>IF(ISNUMBER($H18),1-$H18,"")</f>
        <v>1</v>
      </c>
      <c r="S18" s="533"/>
    </row>
    <row r="19" spans="1:19" ht="12.95" customHeight="1">
      <c r="A19" s="542"/>
      <c r="B19" s="541"/>
      <c r="C19" s="538">
        <v>2</v>
      </c>
      <c r="D19" s="537">
        <v>137</v>
      </c>
      <c r="E19" s="536">
        <v>54</v>
      </c>
      <c r="F19" s="536">
        <v>5</v>
      </c>
      <c r="G19" s="535">
        <f>IF(AND(ISBLANK(D19),ISBLANK(E19)),"",D19+E19)</f>
        <v>191</v>
      </c>
      <c r="H19" s="534">
        <f>IF(OR(ISNUMBER($G19),ISNUMBER($Q19)),(SIGN(N($G19)-N($Q19))+1)/2,"")</f>
        <v>0</v>
      </c>
      <c r="I19" s="533"/>
      <c r="K19" s="542"/>
      <c r="L19" s="541"/>
      <c r="M19" s="538">
        <v>2</v>
      </c>
      <c r="N19" s="537">
        <v>140</v>
      </c>
      <c r="O19" s="536">
        <v>54</v>
      </c>
      <c r="P19" s="536">
        <v>2</v>
      </c>
      <c r="Q19" s="535">
        <f>IF(AND(ISBLANK(N19),ISBLANK(O19)),"",N19+O19)</f>
        <v>194</v>
      </c>
      <c r="R19" s="534">
        <f>IF(ISNUMBER($H19),1-$H19,"")</f>
        <v>1</v>
      </c>
      <c r="S19" s="533"/>
    </row>
    <row r="20" spans="1:19" ht="12.95" customHeight="1" thickBot="1">
      <c r="A20" s="540" t="s">
        <v>145</v>
      </c>
      <c r="B20" s="539"/>
      <c r="C20" s="538">
        <v>3</v>
      </c>
      <c r="D20" s="537"/>
      <c r="E20" s="536"/>
      <c r="F20" s="536"/>
      <c r="G20" s="535" t="str">
        <f>IF(AND(ISBLANK(D20),ISBLANK(E20)),"",D20+E20)</f>
        <v/>
      </c>
      <c r="H20" s="534" t="str">
        <f>IF(OR(ISNUMBER($G20),ISNUMBER($Q20)),(SIGN(N($G20)-N($Q20))+1)/2,"")</f>
        <v/>
      </c>
      <c r="I20" s="533"/>
      <c r="K20" s="540" t="s">
        <v>31</v>
      </c>
      <c r="L20" s="539"/>
      <c r="M20" s="538">
        <v>3</v>
      </c>
      <c r="N20" s="537"/>
      <c r="O20" s="536"/>
      <c r="P20" s="536"/>
      <c r="Q20" s="535" t="str">
        <f>IF(AND(ISBLANK(N20),ISBLANK(O20)),"",N20+O20)</f>
        <v/>
      </c>
      <c r="R20" s="534" t="str">
        <f>IF(ISNUMBER($H20),1-$H20,"")</f>
        <v/>
      </c>
      <c r="S20" s="533"/>
    </row>
    <row r="21" spans="1:19" ht="12.95" customHeight="1">
      <c r="A21" s="532"/>
      <c r="B21" s="531"/>
      <c r="C21" s="530">
        <v>4</v>
      </c>
      <c r="D21" s="529"/>
      <c r="E21" s="528"/>
      <c r="F21" s="528"/>
      <c r="G21" s="527" t="str">
        <f>IF(AND(ISBLANK(D21),ISBLANK(E21)),"",D21+E21)</f>
        <v/>
      </c>
      <c r="H21" s="526" t="str">
        <f>IF(OR(ISNUMBER($G21),ISNUMBER($Q21)),(SIGN(N($G21)-N($Q21))+1)/2,"")</f>
        <v/>
      </c>
      <c r="I21" s="525">
        <f>IF(ISNUMBER(H22),(SIGN(1000*($H22-$R22)+$G22-$Q22)+1)/2,"")</f>
        <v>0</v>
      </c>
      <c r="K21" s="532"/>
      <c r="L21" s="531"/>
      <c r="M21" s="530">
        <v>4</v>
      </c>
      <c r="N21" s="529"/>
      <c r="O21" s="528"/>
      <c r="P21" s="528"/>
      <c r="Q21" s="527" t="str">
        <f>IF(AND(ISBLANK(N21),ISBLANK(O21)),"",N21+O21)</f>
        <v/>
      </c>
      <c r="R21" s="526" t="str">
        <f>IF(ISNUMBER($H21),1-$H21,"")</f>
        <v/>
      </c>
      <c r="S21" s="525">
        <f>IF(ISNUMBER($I21),1-$I21,"")</f>
        <v>1</v>
      </c>
    </row>
    <row r="22" spans="1:19" ht="15.95" customHeight="1" thickBot="1">
      <c r="A22" s="524">
        <v>2590</v>
      </c>
      <c r="B22" s="523"/>
      <c r="C22" s="522" t="s">
        <v>18</v>
      </c>
      <c r="D22" s="519">
        <f>IF(ISNUMBER($G22),SUM(D18:D21),"")</f>
        <v>275</v>
      </c>
      <c r="E22" s="521">
        <f>IF(ISNUMBER($G22),SUM(E18:E21),"")</f>
        <v>123</v>
      </c>
      <c r="F22" s="521">
        <f>IF(ISNUMBER($G22),SUM(F18:F21),"")</f>
        <v>11</v>
      </c>
      <c r="G22" s="520">
        <f>IF(SUM($G18:$G21)+SUM($Q18:$Q21)&gt;0,SUM(G18:G21),"")</f>
        <v>398</v>
      </c>
      <c r="H22" s="519">
        <f>IF(ISNUMBER($G22),SUM(H18:H21),"")</f>
        <v>0</v>
      </c>
      <c r="I22" s="518"/>
      <c r="K22" s="524">
        <v>1152</v>
      </c>
      <c r="L22" s="523"/>
      <c r="M22" s="522" t="s">
        <v>18</v>
      </c>
      <c r="N22" s="519">
        <f>IF(ISNUMBER($G22),SUM(N18:N21),"")</f>
        <v>289</v>
      </c>
      <c r="O22" s="521">
        <f>IF(ISNUMBER($G22),SUM(O18:O21),"")</f>
        <v>114</v>
      </c>
      <c r="P22" s="521">
        <f>IF(ISNUMBER($G22),SUM(P18:P21),"")</f>
        <v>4</v>
      </c>
      <c r="Q22" s="520">
        <f>IF(SUM($G18:$G21)+SUM($Q18:$Q21)&gt;0,SUM(Q18:Q21),"")</f>
        <v>403</v>
      </c>
      <c r="R22" s="519">
        <f>IF(ISNUMBER($G22),SUM(R18:R21),"")</f>
        <v>2</v>
      </c>
      <c r="S22" s="518"/>
    </row>
    <row r="23" spans="1:19" ht="12.95" customHeight="1">
      <c r="A23" s="549" t="s">
        <v>413</v>
      </c>
      <c r="B23" s="548"/>
      <c r="C23" s="547">
        <v>1</v>
      </c>
      <c r="D23" s="546">
        <v>162</v>
      </c>
      <c r="E23" s="545">
        <v>63</v>
      </c>
      <c r="F23" s="545">
        <v>2</v>
      </c>
      <c r="G23" s="544">
        <f>IF(AND(ISBLANK(D23),ISBLANK(E23)),"",D23+E23)</f>
        <v>225</v>
      </c>
      <c r="H23" s="543">
        <f>IF(OR(ISNUMBER($G23),ISNUMBER($Q23)),(SIGN(N($G23)-N($Q23))+1)/2,"")</f>
        <v>1</v>
      </c>
      <c r="I23" s="533"/>
      <c r="K23" s="549" t="s">
        <v>412</v>
      </c>
      <c r="L23" s="548"/>
      <c r="M23" s="547">
        <v>1</v>
      </c>
      <c r="N23" s="546">
        <v>131</v>
      </c>
      <c r="O23" s="545">
        <v>54</v>
      </c>
      <c r="P23" s="545">
        <v>2</v>
      </c>
      <c r="Q23" s="544">
        <f>IF(AND(ISBLANK(N23),ISBLANK(O23)),"",N23+O23)</f>
        <v>185</v>
      </c>
      <c r="R23" s="543">
        <f>IF(ISNUMBER($H23),1-$H23,"")</f>
        <v>0</v>
      </c>
      <c r="S23" s="533"/>
    </row>
    <row r="24" spans="1:19" ht="12.95" customHeight="1">
      <c r="A24" s="542"/>
      <c r="B24" s="541"/>
      <c r="C24" s="538">
        <v>2</v>
      </c>
      <c r="D24" s="537">
        <v>141</v>
      </c>
      <c r="E24" s="536">
        <v>79</v>
      </c>
      <c r="F24" s="536">
        <v>2</v>
      </c>
      <c r="G24" s="535">
        <f>IF(AND(ISBLANK(D24),ISBLANK(E24)),"",D24+E24)</f>
        <v>220</v>
      </c>
      <c r="H24" s="534">
        <f>IF(OR(ISNUMBER($G24),ISNUMBER($Q24)),(SIGN(N($G24)-N($Q24))+1)/2,"")</f>
        <v>1</v>
      </c>
      <c r="I24" s="533"/>
      <c r="K24" s="542"/>
      <c r="L24" s="541"/>
      <c r="M24" s="538">
        <v>2</v>
      </c>
      <c r="N24" s="537">
        <v>139</v>
      </c>
      <c r="O24" s="536">
        <v>58</v>
      </c>
      <c r="P24" s="536">
        <v>5</v>
      </c>
      <c r="Q24" s="535">
        <f>IF(AND(ISBLANK(N24),ISBLANK(O24)),"",N24+O24)</f>
        <v>197</v>
      </c>
      <c r="R24" s="534">
        <f>IF(ISNUMBER($H24),1-$H24,"")</f>
        <v>0</v>
      </c>
      <c r="S24" s="533"/>
    </row>
    <row r="25" spans="1:19" ht="12.95" customHeight="1" thickBot="1">
      <c r="A25" s="540" t="s">
        <v>255</v>
      </c>
      <c r="B25" s="539"/>
      <c r="C25" s="538">
        <v>3</v>
      </c>
      <c r="D25" s="537"/>
      <c r="E25" s="536"/>
      <c r="F25" s="536"/>
      <c r="G25" s="535" t="str">
        <f>IF(AND(ISBLANK(D25),ISBLANK(E25)),"",D25+E25)</f>
        <v/>
      </c>
      <c r="H25" s="534" t="str">
        <f>IF(OR(ISNUMBER($G25),ISNUMBER($Q25)),(SIGN(N($G25)-N($Q25))+1)/2,"")</f>
        <v/>
      </c>
      <c r="I25" s="533"/>
      <c r="K25" s="540" t="s">
        <v>145</v>
      </c>
      <c r="L25" s="539"/>
      <c r="M25" s="538">
        <v>3</v>
      </c>
      <c r="N25" s="537"/>
      <c r="O25" s="536"/>
      <c r="P25" s="536"/>
      <c r="Q25" s="535" t="str">
        <f>IF(AND(ISBLANK(N25),ISBLANK(O25)),"",N25+O25)</f>
        <v/>
      </c>
      <c r="R25" s="534" t="str">
        <f>IF(ISNUMBER($H25),1-$H25,"")</f>
        <v/>
      </c>
      <c r="S25" s="533"/>
    </row>
    <row r="26" spans="1:19" ht="12.95" customHeight="1">
      <c r="A26" s="532"/>
      <c r="B26" s="531"/>
      <c r="C26" s="530">
        <v>4</v>
      </c>
      <c r="D26" s="529"/>
      <c r="E26" s="528"/>
      <c r="F26" s="528"/>
      <c r="G26" s="527" t="str">
        <f>IF(AND(ISBLANK(D26),ISBLANK(E26)),"",D26+E26)</f>
        <v/>
      </c>
      <c r="H26" s="526" t="str">
        <f>IF(OR(ISNUMBER($G26),ISNUMBER($Q26)),(SIGN(N($G26)-N($Q26))+1)/2,"")</f>
        <v/>
      </c>
      <c r="I26" s="525">
        <f>IF(ISNUMBER(H27),(SIGN(1000*($H27-$R27)+$G27-$Q27)+1)/2,"")</f>
        <v>1</v>
      </c>
      <c r="K26" s="532"/>
      <c r="L26" s="531"/>
      <c r="M26" s="530">
        <v>4</v>
      </c>
      <c r="N26" s="529"/>
      <c r="O26" s="528"/>
      <c r="P26" s="528"/>
      <c r="Q26" s="527" t="str">
        <f>IF(AND(ISBLANK(N26),ISBLANK(O26)),"",N26+O26)</f>
        <v/>
      </c>
      <c r="R26" s="526" t="str">
        <f>IF(ISNUMBER($H26),1-$H26,"")</f>
        <v/>
      </c>
      <c r="S26" s="525">
        <f>IF(ISNUMBER($I26),1-$I26,"")</f>
        <v>0</v>
      </c>
    </row>
    <row r="27" spans="1:19" ht="15.95" customHeight="1" thickBot="1">
      <c r="A27" s="524">
        <v>10974</v>
      </c>
      <c r="B27" s="523"/>
      <c r="C27" s="522" t="s">
        <v>18</v>
      </c>
      <c r="D27" s="578">
        <f>IF(ISNUMBER($G27),SUM(D23:D26),"")</f>
        <v>303</v>
      </c>
      <c r="E27" s="521">
        <f>IF(ISNUMBER($G27),SUM(E23:E26),"")</f>
        <v>142</v>
      </c>
      <c r="F27" s="521">
        <f>IF(ISNUMBER($G27),SUM(F23:F26),"")</f>
        <v>4</v>
      </c>
      <c r="G27" s="520">
        <f>IF(SUM($G23:$G26)+SUM($Q23:$Q26)&gt;0,SUM(G23:G26),"")</f>
        <v>445</v>
      </c>
      <c r="H27" s="519">
        <f>IF(ISNUMBER($G27),SUM(H23:H26),"")</f>
        <v>2</v>
      </c>
      <c r="I27" s="518"/>
      <c r="K27" s="524">
        <v>1172</v>
      </c>
      <c r="L27" s="523"/>
      <c r="M27" s="522" t="s">
        <v>18</v>
      </c>
      <c r="N27" s="519">
        <f>IF(ISNUMBER($G27),SUM(N23:N26),"")</f>
        <v>270</v>
      </c>
      <c r="O27" s="521">
        <f>IF(ISNUMBER($G27),SUM(O23:O26),"")</f>
        <v>112</v>
      </c>
      <c r="P27" s="521">
        <f>IF(ISNUMBER($G27),SUM(P23:P26),"")</f>
        <v>7</v>
      </c>
      <c r="Q27" s="520">
        <f>IF(SUM($G23:$G26)+SUM($Q23:$Q26)&gt;0,SUM(Q23:Q26),"")</f>
        <v>382</v>
      </c>
      <c r="R27" s="519">
        <f>IF(ISNUMBER($G27),SUM(R23:R26),"")</f>
        <v>0</v>
      </c>
      <c r="S27" s="518"/>
    </row>
    <row r="28" spans="1:19" ht="12.95" customHeight="1">
      <c r="A28" s="549" t="s">
        <v>411</v>
      </c>
      <c r="B28" s="548"/>
      <c r="C28" s="547">
        <v>1</v>
      </c>
      <c r="D28" s="546">
        <v>133</v>
      </c>
      <c r="E28" s="545">
        <v>80</v>
      </c>
      <c r="F28" s="545">
        <v>2</v>
      </c>
      <c r="G28" s="544">
        <f>IF(AND(ISBLANK(D28),ISBLANK(E28)),"",D28+E28)</f>
        <v>213</v>
      </c>
      <c r="H28" s="543">
        <f>IF(OR(ISNUMBER($G28),ISNUMBER($Q28)),(SIGN(N($G28)-N($Q28))+1)/2,"")</f>
        <v>1</v>
      </c>
      <c r="I28" s="533"/>
      <c r="K28" s="549" t="s">
        <v>410</v>
      </c>
      <c r="L28" s="548"/>
      <c r="M28" s="547">
        <v>1</v>
      </c>
      <c r="N28" s="546">
        <v>144</v>
      </c>
      <c r="O28" s="545">
        <v>43</v>
      </c>
      <c r="P28" s="545">
        <v>5</v>
      </c>
      <c r="Q28" s="544">
        <f>IF(AND(ISBLANK(N28),ISBLANK(O28)),"",N28+O28)</f>
        <v>187</v>
      </c>
      <c r="R28" s="543">
        <f>IF(ISNUMBER($H28),1-$H28,"")</f>
        <v>0</v>
      </c>
      <c r="S28" s="533"/>
    </row>
    <row r="29" spans="1:19" ht="12.95" customHeight="1">
      <c r="A29" s="542"/>
      <c r="B29" s="541"/>
      <c r="C29" s="538">
        <v>2</v>
      </c>
      <c r="D29" s="537">
        <v>133</v>
      </c>
      <c r="E29" s="536">
        <v>59</v>
      </c>
      <c r="F29" s="536">
        <v>4</v>
      </c>
      <c r="G29" s="535">
        <f>IF(AND(ISBLANK(D29),ISBLANK(E29)),"",D29+E29)</f>
        <v>192</v>
      </c>
      <c r="H29" s="534">
        <f>IF(OR(ISNUMBER($G29),ISNUMBER($Q29)),(SIGN(N($G29)-N($Q29))+1)/2,"")</f>
        <v>0</v>
      </c>
      <c r="I29" s="533"/>
      <c r="K29" s="542"/>
      <c r="L29" s="541"/>
      <c r="M29" s="538">
        <v>2</v>
      </c>
      <c r="N29" s="537">
        <v>137</v>
      </c>
      <c r="O29" s="536">
        <v>62</v>
      </c>
      <c r="P29" s="536">
        <v>0</v>
      </c>
      <c r="Q29" s="535">
        <f>IF(AND(ISBLANK(N29),ISBLANK(O29)),"",N29+O29)</f>
        <v>199</v>
      </c>
      <c r="R29" s="534">
        <f>IF(ISNUMBER($H29),1-$H29,"")</f>
        <v>1</v>
      </c>
      <c r="S29" s="533"/>
    </row>
    <row r="30" spans="1:19" ht="12.95" customHeight="1" thickBot="1">
      <c r="A30" s="540" t="s">
        <v>147</v>
      </c>
      <c r="B30" s="539"/>
      <c r="C30" s="538">
        <v>3</v>
      </c>
      <c r="D30" s="537"/>
      <c r="E30" s="536"/>
      <c r="F30" s="536"/>
      <c r="G30" s="535" t="str">
        <f>IF(AND(ISBLANK(D30),ISBLANK(E30)),"",D30+E30)</f>
        <v/>
      </c>
      <c r="H30" s="534" t="str">
        <f>IF(OR(ISNUMBER($G30),ISNUMBER($Q30)),(SIGN(N($G30)-N($Q30))+1)/2,"")</f>
        <v/>
      </c>
      <c r="I30" s="533"/>
      <c r="K30" s="540" t="s">
        <v>149</v>
      </c>
      <c r="L30" s="539"/>
      <c r="M30" s="538">
        <v>3</v>
      </c>
      <c r="N30" s="537"/>
      <c r="O30" s="536"/>
      <c r="P30" s="536"/>
      <c r="Q30" s="535" t="str">
        <f>IF(AND(ISBLANK(N30),ISBLANK(O30)),"",N30+O30)</f>
        <v/>
      </c>
      <c r="R30" s="534" t="str">
        <f>IF(ISNUMBER($H30),1-$H30,"")</f>
        <v/>
      </c>
      <c r="S30" s="533"/>
    </row>
    <row r="31" spans="1:19" ht="12.95" customHeight="1">
      <c r="A31" s="532"/>
      <c r="B31" s="531"/>
      <c r="C31" s="530">
        <v>4</v>
      </c>
      <c r="D31" s="529"/>
      <c r="E31" s="528"/>
      <c r="F31" s="528"/>
      <c r="G31" s="527" t="str">
        <f>IF(AND(ISBLANK(D31),ISBLANK(E31)),"",D31+E31)</f>
        <v/>
      </c>
      <c r="H31" s="526" t="str">
        <f>IF(OR(ISNUMBER($G31),ISNUMBER($Q31)),(SIGN(N($G31)-N($Q31))+1)/2,"")</f>
        <v/>
      </c>
      <c r="I31" s="525">
        <f>IF(ISNUMBER(H32),(SIGN(1000*($H32-$R32)+$G32-$Q32)+1)/2,"")</f>
        <v>1</v>
      </c>
      <c r="K31" s="532"/>
      <c r="L31" s="531"/>
      <c r="M31" s="530">
        <v>4</v>
      </c>
      <c r="N31" s="529"/>
      <c r="O31" s="528"/>
      <c r="P31" s="528"/>
      <c r="Q31" s="527" t="str">
        <f>IF(AND(ISBLANK(N31),ISBLANK(O31)),"",N31+O31)</f>
        <v/>
      </c>
      <c r="R31" s="526" t="str">
        <f>IF(ISNUMBER($H31),1-$H31,"")</f>
        <v/>
      </c>
      <c r="S31" s="525">
        <f>IF(ISNUMBER($I31),1-$I31,"")</f>
        <v>0</v>
      </c>
    </row>
    <row r="32" spans="1:19" ht="15.95" customHeight="1" thickBot="1">
      <c r="A32" s="524">
        <v>12386</v>
      </c>
      <c r="B32" s="523"/>
      <c r="C32" s="522" t="s">
        <v>18</v>
      </c>
      <c r="D32" s="519">
        <f>IF(ISNUMBER($G32),SUM(D28:D31),"")</f>
        <v>266</v>
      </c>
      <c r="E32" s="521">
        <f>IF(ISNUMBER($G32),SUM(E28:E31),"")</f>
        <v>139</v>
      </c>
      <c r="F32" s="521">
        <f>IF(ISNUMBER($G32),SUM(F28:F31),"")</f>
        <v>6</v>
      </c>
      <c r="G32" s="520">
        <f>IF(SUM($G28:$G31)+SUM($Q28:$Q31)&gt;0,SUM(G28:G31),"")</f>
        <v>405</v>
      </c>
      <c r="H32" s="519">
        <f>IF(ISNUMBER($G32),SUM(H28:H31),"")</f>
        <v>1</v>
      </c>
      <c r="I32" s="518"/>
      <c r="K32" s="524">
        <v>5163</v>
      </c>
      <c r="L32" s="523"/>
      <c r="M32" s="522" t="s">
        <v>18</v>
      </c>
      <c r="N32" s="519">
        <f>IF(ISNUMBER($G32),SUM(N28:N31),"")</f>
        <v>281</v>
      </c>
      <c r="O32" s="521">
        <f>IF(ISNUMBER($G32),SUM(O28:O31),"")</f>
        <v>105</v>
      </c>
      <c r="P32" s="521">
        <f>IF(ISNUMBER($G32),SUM(P28:P31),"")</f>
        <v>5</v>
      </c>
      <c r="Q32" s="520">
        <f>IF(SUM($G28:$G31)+SUM($Q28:$Q31)&gt;0,SUM(Q28:Q31),"")</f>
        <v>386</v>
      </c>
      <c r="R32" s="519">
        <f>IF(ISNUMBER($G32),SUM(R28:R31),"")</f>
        <v>1</v>
      </c>
      <c r="S32" s="518"/>
    </row>
    <row r="33" spans="1:19" ht="12.95" customHeight="1">
      <c r="A33" s="549" t="s">
        <v>409</v>
      </c>
      <c r="B33" s="548"/>
      <c r="C33" s="547">
        <v>1</v>
      </c>
      <c r="D33" s="546">
        <v>129</v>
      </c>
      <c r="E33" s="545">
        <v>62</v>
      </c>
      <c r="F33" s="545">
        <v>2</v>
      </c>
      <c r="G33" s="544">
        <f>IF(AND(ISBLANK(D33),ISBLANK(E33)),"",D33+E33)</f>
        <v>191</v>
      </c>
      <c r="H33" s="543">
        <f>IF(OR(ISNUMBER($G33),ISNUMBER($Q33)),(SIGN(N($G33)-N($Q33))+1)/2,"")</f>
        <v>0</v>
      </c>
      <c r="I33" s="533"/>
      <c r="K33" s="549" t="s">
        <v>408</v>
      </c>
      <c r="L33" s="548"/>
      <c r="M33" s="547">
        <v>1</v>
      </c>
      <c r="N33" s="546">
        <v>140</v>
      </c>
      <c r="O33" s="545">
        <v>63</v>
      </c>
      <c r="P33" s="545">
        <v>2</v>
      </c>
      <c r="Q33" s="544">
        <f>IF(AND(ISBLANK(N33),ISBLANK(O33)),"",N33+O33)</f>
        <v>203</v>
      </c>
      <c r="R33" s="543">
        <f>IF(ISNUMBER($H33),1-$H33,"")</f>
        <v>1</v>
      </c>
      <c r="S33" s="533"/>
    </row>
    <row r="34" spans="1:19" ht="12.95" customHeight="1">
      <c r="A34" s="542"/>
      <c r="B34" s="541"/>
      <c r="C34" s="538">
        <v>2</v>
      </c>
      <c r="D34" s="537">
        <v>130</v>
      </c>
      <c r="E34" s="536">
        <v>71</v>
      </c>
      <c r="F34" s="536">
        <v>4</v>
      </c>
      <c r="G34" s="535">
        <f>IF(AND(ISBLANK(D34),ISBLANK(E34)),"",D34+E34)</f>
        <v>201</v>
      </c>
      <c r="H34" s="534">
        <f>IF(OR(ISNUMBER($G34),ISNUMBER($Q34)),(SIGN(N($G34)-N($Q34))+1)/2,"")</f>
        <v>0</v>
      </c>
      <c r="I34" s="533"/>
      <c r="K34" s="542"/>
      <c r="L34" s="541"/>
      <c r="M34" s="538">
        <v>2</v>
      </c>
      <c r="N34" s="537">
        <v>142</v>
      </c>
      <c r="O34" s="536">
        <v>62</v>
      </c>
      <c r="P34" s="536">
        <v>0</v>
      </c>
      <c r="Q34" s="535">
        <f>IF(AND(ISBLANK(N34),ISBLANK(O34)),"",N34+O34)</f>
        <v>204</v>
      </c>
      <c r="R34" s="534">
        <f>IF(ISNUMBER($H34),1-$H34,"")</f>
        <v>1</v>
      </c>
      <c r="S34" s="533"/>
    </row>
    <row r="35" spans="1:19" ht="12.95" customHeight="1" thickBot="1">
      <c r="A35" s="540" t="s">
        <v>257</v>
      </c>
      <c r="B35" s="539"/>
      <c r="C35" s="538">
        <v>3</v>
      </c>
      <c r="D35" s="537"/>
      <c r="E35" s="536"/>
      <c r="F35" s="536"/>
      <c r="G35" s="535" t="str">
        <f>IF(AND(ISBLANK(D35),ISBLANK(E35)),"",D35+E35)</f>
        <v/>
      </c>
      <c r="H35" s="534" t="str">
        <f>IF(OR(ISNUMBER($G35),ISNUMBER($Q35)),(SIGN(N($G35)-N($Q35))+1)/2,"")</f>
        <v/>
      </c>
      <c r="I35" s="533"/>
      <c r="K35" s="540" t="s">
        <v>407</v>
      </c>
      <c r="L35" s="539"/>
      <c r="M35" s="538">
        <v>3</v>
      </c>
      <c r="N35" s="537"/>
      <c r="O35" s="536"/>
      <c r="P35" s="536"/>
      <c r="Q35" s="535" t="str">
        <f>IF(AND(ISBLANK(N35),ISBLANK(O35)),"",N35+O35)</f>
        <v/>
      </c>
      <c r="R35" s="534" t="str">
        <f>IF(ISNUMBER($H35),1-$H35,"")</f>
        <v/>
      </c>
      <c r="S35" s="533"/>
    </row>
    <row r="36" spans="1:19" ht="12.95" customHeight="1">
      <c r="A36" s="532"/>
      <c r="B36" s="531"/>
      <c r="C36" s="530">
        <v>4</v>
      </c>
      <c r="D36" s="529"/>
      <c r="E36" s="528"/>
      <c r="F36" s="528"/>
      <c r="G36" s="527" t="str">
        <f>IF(AND(ISBLANK(D36),ISBLANK(E36)),"",D36+E36)</f>
        <v/>
      </c>
      <c r="H36" s="526" t="str">
        <f>IF(OR(ISNUMBER($G36),ISNUMBER($Q36)),(SIGN(N($G36)-N($Q36))+1)/2,"")</f>
        <v/>
      </c>
      <c r="I36" s="525">
        <f>IF(ISNUMBER(H37),(SIGN(1000*($H37-$R37)+$G37-$Q37)+1)/2,"")</f>
        <v>0</v>
      </c>
      <c r="K36" s="532"/>
      <c r="L36" s="531"/>
      <c r="M36" s="530">
        <v>4</v>
      </c>
      <c r="N36" s="529"/>
      <c r="O36" s="528"/>
      <c r="P36" s="528"/>
      <c r="Q36" s="527" t="str">
        <f>IF(AND(ISBLANK(N36),ISBLANK(O36)),"",N36+O36)</f>
        <v/>
      </c>
      <c r="R36" s="526" t="str">
        <f>IF(ISNUMBER($H36),1-$H36,"")</f>
        <v/>
      </c>
      <c r="S36" s="525">
        <f>IF(ISNUMBER($I36),1-$I36,"")</f>
        <v>1</v>
      </c>
    </row>
    <row r="37" spans="1:19" ht="15.95" customHeight="1" thickBot="1">
      <c r="A37" s="524">
        <v>24715</v>
      </c>
      <c r="B37" s="523"/>
      <c r="C37" s="522" t="s">
        <v>18</v>
      </c>
      <c r="D37" s="519">
        <f>IF(ISNUMBER($G37),SUM(D33:D36),"")</f>
        <v>259</v>
      </c>
      <c r="E37" s="521">
        <f>IF(ISNUMBER($G37),SUM(E33:E36),"")</f>
        <v>133</v>
      </c>
      <c r="F37" s="521">
        <f>IF(ISNUMBER($G37),SUM(F33:F36),"")</f>
        <v>6</v>
      </c>
      <c r="G37" s="520">
        <f>IF(SUM($G33:$G36)+SUM($Q33:$Q36)&gt;0,SUM(G33:G36),"")</f>
        <v>392</v>
      </c>
      <c r="H37" s="519">
        <f>IF(ISNUMBER($G37),SUM(H33:H36),"")</f>
        <v>0</v>
      </c>
      <c r="I37" s="518"/>
      <c r="K37" s="524">
        <v>5052</v>
      </c>
      <c r="L37" s="523"/>
      <c r="M37" s="522" t="s">
        <v>18</v>
      </c>
      <c r="N37" s="519">
        <f>IF(ISNUMBER($G37),SUM(N33:N36),"")</f>
        <v>282</v>
      </c>
      <c r="O37" s="521">
        <f>IF(ISNUMBER($G37),SUM(O33:O36),"")</f>
        <v>125</v>
      </c>
      <c r="P37" s="521">
        <f>IF(ISNUMBER($G37),SUM(P33:P36),"")</f>
        <v>2</v>
      </c>
      <c r="Q37" s="520">
        <f>IF(SUM($G33:$G36)+SUM($Q33:$Q36)&gt;0,SUM(Q33:Q36),"")</f>
        <v>407</v>
      </c>
      <c r="R37" s="519">
        <f>IF(ISNUMBER($G37),SUM(R33:R36),"")</f>
        <v>2</v>
      </c>
      <c r="S37" s="518"/>
    </row>
    <row r="38" spans="1:19" ht="5.0999999999999996" customHeight="1" thickBot="1"/>
    <row r="39" spans="1:19" ht="20.100000000000001" customHeight="1" thickBot="1">
      <c r="A39" s="517"/>
      <c r="B39" s="516"/>
      <c r="C39" s="515" t="s">
        <v>42</v>
      </c>
      <c r="D39" s="514">
        <f>IF(ISNUMBER($G39),SUM(D12,D17,D22,D27,D32,D37),"")</f>
        <v>1686</v>
      </c>
      <c r="E39" s="513">
        <f>IF(ISNUMBER($G39),SUM(E12,E17,E22,E27,E32,E37),"")</f>
        <v>793</v>
      </c>
      <c r="F39" s="513">
        <f>IF(ISNUMBER($G39),SUM(F12,F17,F22,F27,F32,F37),"")</f>
        <v>36</v>
      </c>
      <c r="G39" s="512">
        <f>IF(SUM($G$8:$G$37)+SUM($Q$8:$Q$37)&gt;0,SUM(G12,G17,G22,G27,G32,G37),"")</f>
        <v>2479</v>
      </c>
      <c r="H39" s="511">
        <f>IF(SUM($G$8:$G$37)+SUM($Q$8:$Q$37)&gt;0,SUM(H12,H17,H22,H27,H32,H37),"")</f>
        <v>5.5</v>
      </c>
      <c r="I39" s="510">
        <f>IF(ISNUMBER($G39),(SIGN($G39-$Q39)+1)/IF(COUNT(I$11,I$16,I$21,I$26,I$31,I$36)&gt;3,1,2),"")</f>
        <v>2</v>
      </c>
      <c r="K39" s="517"/>
      <c r="L39" s="516"/>
      <c r="M39" s="515" t="s">
        <v>42</v>
      </c>
      <c r="N39" s="514">
        <f>IF(ISNUMBER($G39),SUM(N12,N17,N22,N27,N32,N37),"")</f>
        <v>1695</v>
      </c>
      <c r="O39" s="513">
        <f>IF(ISNUMBER($G39),SUM(O12,O17,O22,O27,O32,O37),"")</f>
        <v>714</v>
      </c>
      <c r="P39" s="513">
        <f>IF(ISNUMBER($G39),SUM(P12,P17,P22,P27,P32,P37),"")</f>
        <v>36</v>
      </c>
      <c r="Q39" s="512">
        <f>IF(SUM($G$8:$G$37)+SUM($Q$8:$Q$37)&gt;0,SUM(Q12,Q17,Q22,Q27,Q32,Q37),"")</f>
        <v>2409</v>
      </c>
      <c r="R39" s="511">
        <f>IF(SUM($G$8:$G$37)+SUM($Q$8:$Q$37)&gt;0,SUM(R12,R17,R22,R27,R32,R37),"")</f>
        <v>6.5</v>
      </c>
      <c r="S39" s="510">
        <f>IF(ISNUMBER($I39),IF(COUNT(S$11,S$16,S$21,S$26,S$31,S$36)&gt;3,2,1)-$I39,"")</f>
        <v>0</v>
      </c>
    </row>
    <row r="40" spans="1:19" ht="5.0999999999999996" customHeight="1" thickBot="1"/>
    <row r="41" spans="1:19" ht="18" customHeight="1" thickBot="1">
      <c r="A41" s="478"/>
      <c r="B41" s="504" t="s">
        <v>43</v>
      </c>
      <c r="C41" s="509" t="s">
        <v>105</v>
      </c>
      <c r="D41" s="509"/>
      <c r="E41" s="509"/>
      <c r="G41" s="508" t="s">
        <v>45</v>
      </c>
      <c r="H41" s="508"/>
      <c r="I41" s="507">
        <f>IF(ISNUMBER(I$39),SUM(I11,I16,I21,I26,I31,I36,I39),"")</f>
        <v>6</v>
      </c>
      <c r="K41" s="478"/>
      <c r="L41" s="504" t="s">
        <v>43</v>
      </c>
      <c r="M41" s="509" t="s">
        <v>100</v>
      </c>
      <c r="N41" s="509"/>
      <c r="O41" s="509"/>
      <c r="Q41" s="508" t="s">
        <v>45</v>
      </c>
      <c r="R41" s="508"/>
      <c r="S41" s="507">
        <f>IF(ISNUMBER(S$39),SUM(S11,S16,S21,S26,S31,S36,S39),"")</f>
        <v>2</v>
      </c>
    </row>
    <row r="42" spans="1:19" ht="18" customHeight="1">
      <c r="A42" s="478"/>
      <c r="B42" s="504" t="s">
        <v>47</v>
      </c>
      <c r="C42" s="506"/>
      <c r="D42" s="506"/>
      <c r="E42" s="506"/>
      <c r="G42" s="505"/>
      <c r="H42" s="505"/>
      <c r="I42" s="505"/>
      <c r="K42" s="478"/>
      <c r="L42" s="504" t="s">
        <v>47</v>
      </c>
      <c r="M42" s="506"/>
      <c r="N42" s="506"/>
      <c r="O42" s="506"/>
      <c r="Q42" s="505"/>
      <c r="R42" s="505"/>
      <c r="S42" s="505"/>
    </row>
    <row r="43" spans="1:19" ht="20.100000000000001" customHeight="1">
      <c r="A43" s="504" t="s">
        <v>48</v>
      </c>
      <c r="B43" s="504" t="s">
        <v>49</v>
      </c>
      <c r="C43" s="503" t="s">
        <v>392</v>
      </c>
      <c r="D43" s="503"/>
      <c r="E43" s="503"/>
      <c r="F43" s="503"/>
      <c r="G43" s="503"/>
      <c r="H43" s="503"/>
      <c r="I43" s="504"/>
      <c r="J43" s="504"/>
      <c r="K43" s="504" t="s">
        <v>51</v>
      </c>
      <c r="L43" s="503"/>
      <c r="M43" s="503"/>
      <c r="O43" s="504" t="s">
        <v>47</v>
      </c>
      <c r="P43" s="503"/>
      <c r="Q43" s="503"/>
      <c r="R43" s="503"/>
      <c r="S43" s="503"/>
    </row>
    <row r="44" spans="1:19" ht="9.9499999999999993" customHeight="1">
      <c r="E44" s="478"/>
      <c r="H44" s="478"/>
    </row>
    <row r="45" spans="1:19" ht="30" customHeight="1">
      <c r="A45" s="502" t="str">
        <f>"Technické podmínky utkání:   " &amp; $B$3 &amp; IF(ISBLANK($B$3),""," – ") &amp; $L$3</f>
        <v xml:space="preserve">Technické podmínky utkání:   Slavoj Velké Popovice B – SK Rapid Praha </v>
      </c>
    </row>
    <row r="46" spans="1:19" ht="20.100000000000001" customHeight="1">
      <c r="B46" s="499" t="s">
        <v>53</v>
      </c>
      <c r="C46" s="501" t="s">
        <v>54</v>
      </c>
      <c r="D46" s="501"/>
      <c r="I46" s="499" t="s">
        <v>55</v>
      </c>
      <c r="J46" s="501">
        <v>20</v>
      </c>
      <c r="K46" s="501"/>
    </row>
    <row r="47" spans="1:19" ht="20.100000000000001" customHeight="1">
      <c r="B47" s="499" t="s">
        <v>56</v>
      </c>
      <c r="C47" s="500" t="s">
        <v>406</v>
      </c>
      <c r="D47" s="500"/>
      <c r="I47" s="499" t="s">
        <v>58</v>
      </c>
      <c r="J47" s="500">
        <v>5</v>
      </c>
      <c r="K47" s="500"/>
      <c r="P47" s="499" t="s">
        <v>59</v>
      </c>
      <c r="Q47" s="498" t="s">
        <v>405</v>
      </c>
      <c r="R47" s="498"/>
      <c r="S47" s="498"/>
    </row>
    <row r="48" spans="1:19" ht="9.9499999999999993" customHeight="1"/>
    <row r="49" spans="1:19" ht="15" customHeight="1">
      <c r="A49" s="468" t="s">
        <v>61</v>
      </c>
      <c r="B49" s="467"/>
      <c r="C49" s="467"/>
      <c r="D49" s="467"/>
      <c r="E49" s="467"/>
      <c r="F49" s="467"/>
      <c r="G49" s="467"/>
      <c r="H49" s="467"/>
      <c r="I49" s="467"/>
      <c r="J49" s="467"/>
      <c r="K49" s="467"/>
      <c r="L49" s="467"/>
      <c r="M49" s="467"/>
      <c r="N49" s="467"/>
      <c r="O49" s="467"/>
      <c r="P49" s="467"/>
      <c r="Q49" s="467"/>
      <c r="R49" s="467"/>
      <c r="S49" s="466"/>
    </row>
    <row r="50" spans="1:19" ht="81" customHeight="1">
      <c r="A50" s="465"/>
      <c r="B50" s="464"/>
      <c r="C50" s="464"/>
      <c r="D50" s="464"/>
      <c r="E50" s="464"/>
      <c r="F50" s="464"/>
      <c r="G50" s="464"/>
      <c r="H50" s="464"/>
      <c r="I50" s="464"/>
      <c r="J50" s="464"/>
      <c r="K50" s="464"/>
      <c r="L50" s="464"/>
      <c r="M50" s="464"/>
      <c r="N50" s="464"/>
      <c r="O50" s="464"/>
      <c r="P50" s="464"/>
      <c r="Q50" s="464"/>
      <c r="R50" s="464"/>
      <c r="S50" s="463"/>
    </row>
    <row r="51" spans="1:19" ht="5.0999999999999996" customHeight="1"/>
    <row r="52" spans="1:19" ht="15" customHeight="1">
      <c r="A52" s="468" t="s">
        <v>62</v>
      </c>
      <c r="B52" s="467"/>
      <c r="C52" s="467"/>
      <c r="D52" s="467"/>
      <c r="E52" s="467"/>
      <c r="F52" s="467"/>
      <c r="G52" s="467"/>
      <c r="H52" s="467"/>
      <c r="I52" s="467"/>
      <c r="J52" s="467"/>
      <c r="K52" s="467"/>
      <c r="L52" s="467"/>
      <c r="M52" s="467"/>
      <c r="N52" s="467"/>
      <c r="O52" s="467"/>
      <c r="P52" s="467"/>
      <c r="Q52" s="467"/>
      <c r="R52" s="467"/>
      <c r="S52" s="466"/>
    </row>
    <row r="53" spans="1:19" ht="6" customHeight="1">
      <c r="A53" s="497"/>
      <c r="B53" s="478"/>
      <c r="C53" s="478"/>
      <c r="D53" s="478"/>
      <c r="E53" s="478"/>
      <c r="F53" s="478"/>
      <c r="G53" s="478"/>
      <c r="H53" s="478"/>
      <c r="I53" s="478"/>
      <c r="J53" s="478"/>
      <c r="K53" s="478"/>
      <c r="L53" s="478"/>
      <c r="M53" s="478"/>
      <c r="N53" s="478"/>
      <c r="O53" s="478"/>
      <c r="P53" s="478"/>
      <c r="Q53" s="478"/>
      <c r="R53" s="478"/>
      <c r="S53" s="494"/>
    </row>
    <row r="54" spans="1:19" ht="21" customHeight="1">
      <c r="A54" s="496" t="s">
        <v>6</v>
      </c>
      <c r="B54" s="478"/>
      <c r="C54" s="478"/>
      <c r="D54" s="478"/>
      <c r="E54" s="478"/>
      <c r="F54" s="478"/>
      <c r="G54" s="478"/>
      <c r="H54" s="478"/>
      <c r="I54" s="478"/>
      <c r="J54" s="478"/>
      <c r="K54" s="495" t="s">
        <v>8</v>
      </c>
      <c r="L54" s="478"/>
      <c r="M54" s="478"/>
      <c r="N54" s="478"/>
      <c r="O54" s="478"/>
      <c r="P54" s="478"/>
      <c r="Q54" s="478"/>
      <c r="R54" s="478"/>
      <c r="S54" s="494"/>
    </row>
    <row r="55" spans="1:19" ht="21" customHeight="1">
      <c r="A55" s="493"/>
      <c r="B55" s="490" t="s">
        <v>63</v>
      </c>
      <c r="C55" s="489"/>
      <c r="D55" s="491"/>
      <c r="E55" s="490" t="s">
        <v>64</v>
      </c>
      <c r="F55" s="489"/>
      <c r="G55" s="489"/>
      <c r="H55" s="489"/>
      <c r="I55" s="491"/>
      <c r="J55" s="478"/>
      <c r="K55" s="492"/>
      <c r="L55" s="490" t="s">
        <v>63</v>
      </c>
      <c r="M55" s="489"/>
      <c r="N55" s="491"/>
      <c r="O55" s="490" t="s">
        <v>64</v>
      </c>
      <c r="P55" s="489"/>
      <c r="Q55" s="489"/>
      <c r="R55" s="489"/>
      <c r="S55" s="488"/>
    </row>
    <row r="56" spans="1:19" ht="21" customHeight="1">
      <c r="A56" s="487" t="s">
        <v>65</v>
      </c>
      <c r="B56" s="483" t="s">
        <v>66</v>
      </c>
      <c r="C56" s="485"/>
      <c r="D56" s="484" t="s">
        <v>67</v>
      </c>
      <c r="E56" s="483" t="s">
        <v>66</v>
      </c>
      <c r="F56" s="482"/>
      <c r="G56" s="482"/>
      <c r="H56" s="481"/>
      <c r="I56" s="484" t="s">
        <v>67</v>
      </c>
      <c r="J56" s="478"/>
      <c r="K56" s="486" t="s">
        <v>65</v>
      </c>
      <c r="L56" s="483" t="s">
        <v>66</v>
      </c>
      <c r="M56" s="485"/>
      <c r="N56" s="484" t="s">
        <v>67</v>
      </c>
      <c r="O56" s="483" t="s">
        <v>66</v>
      </c>
      <c r="P56" s="482"/>
      <c r="Q56" s="482"/>
      <c r="R56" s="481"/>
      <c r="S56" s="480" t="s">
        <v>67</v>
      </c>
    </row>
    <row r="57" spans="1:19" ht="21" customHeight="1">
      <c r="A57" s="479"/>
      <c r="B57" s="475"/>
      <c r="C57" s="473"/>
      <c r="D57" s="476"/>
      <c r="E57" s="475"/>
      <c r="F57" s="474"/>
      <c r="G57" s="474"/>
      <c r="H57" s="473"/>
      <c r="I57" s="476"/>
      <c r="J57" s="478"/>
      <c r="K57" s="477"/>
      <c r="L57" s="475"/>
      <c r="M57" s="473"/>
      <c r="N57" s="476"/>
      <c r="O57" s="475"/>
      <c r="P57" s="474"/>
      <c r="Q57" s="474"/>
      <c r="R57" s="473"/>
      <c r="S57" s="472"/>
    </row>
    <row r="58" spans="1:19" ht="21" customHeight="1">
      <c r="A58" s="479"/>
      <c r="B58" s="475"/>
      <c r="C58" s="473"/>
      <c r="D58" s="476"/>
      <c r="E58" s="475"/>
      <c r="F58" s="474"/>
      <c r="G58" s="474"/>
      <c r="H58" s="473"/>
      <c r="I58" s="476"/>
      <c r="J58" s="478"/>
      <c r="K58" s="477"/>
      <c r="L58" s="475"/>
      <c r="M58" s="473"/>
      <c r="N58" s="476"/>
      <c r="O58" s="475"/>
      <c r="P58" s="474"/>
      <c r="Q58" s="474"/>
      <c r="R58" s="473"/>
      <c r="S58" s="472"/>
    </row>
    <row r="59" spans="1:19" ht="12" customHeight="1">
      <c r="A59" s="471"/>
      <c r="B59" s="470"/>
      <c r="C59" s="470"/>
      <c r="D59" s="470"/>
      <c r="E59" s="470"/>
      <c r="F59" s="470"/>
      <c r="G59" s="470"/>
      <c r="H59" s="470"/>
      <c r="I59" s="470"/>
      <c r="J59" s="470"/>
      <c r="K59" s="470"/>
      <c r="L59" s="470"/>
      <c r="M59" s="470"/>
      <c r="N59" s="470"/>
      <c r="O59" s="470"/>
      <c r="P59" s="470"/>
      <c r="Q59" s="470"/>
      <c r="R59" s="470"/>
      <c r="S59" s="469"/>
    </row>
    <row r="60" spans="1:19" ht="5.0999999999999996" customHeight="1"/>
    <row r="61" spans="1:19" ht="15" customHeight="1">
      <c r="A61" s="468" t="s">
        <v>72</v>
      </c>
      <c r="B61" s="467"/>
      <c r="C61" s="467"/>
      <c r="D61" s="467"/>
      <c r="E61" s="467"/>
      <c r="F61" s="467"/>
      <c r="G61" s="467"/>
      <c r="H61" s="467"/>
      <c r="I61" s="467"/>
      <c r="J61" s="467"/>
      <c r="K61" s="467"/>
      <c r="L61" s="467"/>
      <c r="M61" s="467"/>
      <c r="N61" s="467"/>
      <c r="O61" s="467"/>
      <c r="P61" s="467"/>
      <c r="Q61" s="467"/>
      <c r="R61" s="467"/>
      <c r="S61" s="466"/>
    </row>
    <row r="62" spans="1:19" ht="81" customHeight="1">
      <c r="A62" s="465"/>
      <c r="B62" s="464"/>
      <c r="C62" s="464"/>
      <c r="D62" s="464"/>
      <c r="E62" s="464"/>
      <c r="F62" s="464"/>
      <c r="G62" s="464"/>
      <c r="H62" s="464"/>
      <c r="I62" s="464"/>
      <c r="J62" s="464"/>
      <c r="K62" s="464"/>
      <c r="L62" s="464"/>
      <c r="M62" s="464"/>
      <c r="N62" s="464"/>
      <c r="O62" s="464"/>
      <c r="P62" s="464"/>
      <c r="Q62" s="464"/>
      <c r="R62" s="464"/>
      <c r="S62" s="463"/>
    </row>
    <row r="63" spans="1:19" ht="5.0999999999999996" customHeight="1"/>
    <row r="64" spans="1:19" ht="15" customHeight="1">
      <c r="A64" s="468" t="s">
        <v>73</v>
      </c>
      <c r="B64" s="467"/>
      <c r="C64" s="467"/>
      <c r="D64" s="467"/>
      <c r="E64" s="467"/>
      <c r="F64" s="467"/>
      <c r="G64" s="467"/>
      <c r="H64" s="467"/>
      <c r="I64" s="467"/>
      <c r="J64" s="467"/>
      <c r="K64" s="467"/>
      <c r="L64" s="467"/>
      <c r="M64" s="467"/>
      <c r="N64" s="467"/>
      <c r="O64" s="467"/>
      <c r="P64" s="467"/>
      <c r="Q64" s="467"/>
      <c r="R64" s="467"/>
      <c r="S64" s="466"/>
    </row>
    <row r="65" spans="1:19" ht="81" customHeight="1">
      <c r="A65" s="465"/>
      <c r="B65" s="464"/>
      <c r="C65" s="464"/>
      <c r="D65" s="464"/>
      <c r="E65" s="464"/>
      <c r="F65" s="464"/>
      <c r="G65" s="464"/>
      <c r="H65" s="464"/>
      <c r="I65" s="464"/>
      <c r="J65" s="464"/>
      <c r="K65" s="464"/>
      <c r="L65" s="464"/>
      <c r="M65" s="464"/>
      <c r="N65" s="464"/>
      <c r="O65" s="464"/>
      <c r="P65" s="464"/>
      <c r="Q65" s="464"/>
      <c r="R65" s="464"/>
      <c r="S65" s="463"/>
    </row>
    <row r="66" spans="1:19" ht="30" customHeight="1">
      <c r="A66" s="462"/>
      <c r="B66" s="461" t="s">
        <v>74</v>
      </c>
      <c r="C66" s="460" t="s">
        <v>404</v>
      </c>
      <c r="D66" s="460"/>
      <c r="E66" s="460"/>
      <c r="F66" s="460"/>
      <c r="G66" s="460"/>
      <c r="H66" s="460"/>
    </row>
  </sheetData>
  <sheetProtection password="FC6B" sheet="1" objects="1" scenarios="1" formatCells="0" formatColumns="0" formatRows="0" insertColumns="0" insertRows="0" insertHyperlinks="0" deleteColumns="0" deleteRows="0" sort="0" autoFilter="0" pivotTables="0"/>
  <mergeCells count="95">
    <mergeCell ref="O58:R58"/>
    <mergeCell ref="C46:D46"/>
    <mergeCell ref="M42:O42"/>
    <mergeCell ref="M41:O41"/>
    <mergeCell ref="B57:C57"/>
    <mergeCell ref="B58:C58"/>
    <mergeCell ref="P43:S43"/>
    <mergeCell ref="L57:M57"/>
    <mergeCell ref="L58:M58"/>
    <mergeCell ref="E57:H57"/>
    <mergeCell ref="E58:H58"/>
    <mergeCell ref="O57:R57"/>
    <mergeCell ref="G41:H41"/>
    <mergeCell ref="C66:H66"/>
    <mergeCell ref="A61:S61"/>
    <mergeCell ref="A62:S62"/>
    <mergeCell ref="A64:S64"/>
    <mergeCell ref="A65:S65"/>
    <mergeCell ref="C41:E41"/>
    <mergeCell ref="C42:E42"/>
    <mergeCell ref="C43:H43"/>
    <mergeCell ref="L43:M43"/>
    <mergeCell ref="A52:S52"/>
    <mergeCell ref="Q47:S47"/>
    <mergeCell ref="A49:S49"/>
    <mergeCell ref="A50:S50"/>
    <mergeCell ref="J46:K46"/>
    <mergeCell ref="C47:D47"/>
    <mergeCell ref="J47:K47"/>
    <mergeCell ref="K23:L24"/>
    <mergeCell ref="K28:L29"/>
    <mergeCell ref="K30:L31"/>
    <mergeCell ref="K32:L32"/>
    <mergeCell ref="K27:L27"/>
    <mergeCell ref="Q41:R41"/>
    <mergeCell ref="C5:C6"/>
    <mergeCell ref="D5:G5"/>
    <mergeCell ref="H5:I5"/>
    <mergeCell ref="A30:B31"/>
    <mergeCell ref="A32:B32"/>
    <mergeCell ref="I31:I32"/>
    <mergeCell ref="I26:I27"/>
    <mergeCell ref="I36:I37"/>
    <mergeCell ref="A5:B5"/>
    <mergeCell ref="A6:B6"/>
    <mergeCell ref="A22:B22"/>
    <mergeCell ref="A23:B24"/>
    <mergeCell ref="A25:B26"/>
    <mergeCell ref="A27:B27"/>
    <mergeCell ref="A8:B9"/>
    <mergeCell ref="A28:B29"/>
    <mergeCell ref="L3:S3"/>
    <mergeCell ref="L1:N1"/>
    <mergeCell ref="O1:P1"/>
    <mergeCell ref="Q1:S1"/>
    <mergeCell ref="B3:I3"/>
    <mergeCell ref="B1:C2"/>
    <mergeCell ref="D1:I1"/>
    <mergeCell ref="A20:B21"/>
    <mergeCell ref="I16:I17"/>
    <mergeCell ref="I21:I22"/>
    <mergeCell ref="K13:L14"/>
    <mergeCell ref="A10:B11"/>
    <mergeCell ref="A12:B12"/>
    <mergeCell ref="A13:B14"/>
    <mergeCell ref="S11:S12"/>
    <mergeCell ref="A33:B34"/>
    <mergeCell ref="I11:I12"/>
    <mergeCell ref="A35:B36"/>
    <mergeCell ref="A37:B37"/>
    <mergeCell ref="N5:Q5"/>
    <mergeCell ref="K12:L12"/>
    <mergeCell ref="K17:L17"/>
    <mergeCell ref="A17:B17"/>
    <mergeCell ref="A18:B19"/>
    <mergeCell ref="K18:L19"/>
    <mergeCell ref="K20:L21"/>
    <mergeCell ref="K22:L22"/>
    <mergeCell ref="K15:L16"/>
    <mergeCell ref="R5:S5"/>
    <mergeCell ref="K8:L9"/>
    <mergeCell ref="K10:L11"/>
    <mergeCell ref="M5:M6"/>
    <mergeCell ref="K5:L5"/>
    <mergeCell ref="K6:L6"/>
    <mergeCell ref="A15:B16"/>
    <mergeCell ref="S16:S17"/>
    <mergeCell ref="S36:S37"/>
    <mergeCell ref="K33:L34"/>
    <mergeCell ref="S26:S27"/>
    <mergeCell ref="S31:S32"/>
    <mergeCell ref="K25:L26"/>
    <mergeCell ref="K35:L36"/>
    <mergeCell ref="K37:L37"/>
    <mergeCell ref="S21:S22"/>
  </mergeCells>
  <dataValidations count="5">
    <dataValidation type="date" allowBlank="1" showInputMessage="1" showErrorMessage="1" sqref="Q1:S1">
      <formula1>36526</formula1>
      <formula2>73050</formula2>
    </dataValidation>
    <dataValidation type="whole" allowBlank="1" showInputMessage="1" showErrorMessage="1" errorTitle="Chybná hodnota" error="Zadaná hodnota musí být celé nezáporné číslo menší nebo rovno 25." sqref="F8:F11 P28:P31 P23:P26 P18:P21 P13:P16 P8:P11 F33:F36 F28:F31 F23:F26 F18:F21 P33:P36 F13:F16">
      <formula1>0</formula1>
      <formula2>25</formula2>
    </dataValidation>
    <dataValidation type="whole" allowBlank="1" showInputMessage="1" showErrorMessage="1" sqref="K57:K58 A57:A58">
      <formula1>1</formula1>
      <formula2>200</formula2>
    </dataValidation>
    <dataValidation type="whole" allowBlank="1" showInputMessage="1" showErrorMessage="1" sqref="S57:S58 N57:N58 I57:I58 D57:D58 K37:L37 K32:L32 K27:L27 K22:L22 K17:L17 K12:L12 A37:B37 A32:B32 A27:B27 A22:B22 A17:B17 A12:B12">
      <formula1>0</formula1>
      <formula2>99999</formula2>
    </dataValidation>
    <dataValidation type="whole" allowBlank="1" showInputMessage="1" showErrorMessage="1" errorTitle="Chybná hodnota" error="Zadaná hodnota musí být celé nezáporné číslo menší nebo rovno 225." sqref="N33:O36 N28:O31 N23:O26 N18:O21 N13:O16 N8:O11 D33:E36 D28:E31 D23:E26 D18:E21 D13:E16 D8:E11">
      <formula1>0</formula1>
      <formula2>225</formula2>
    </dataValidation>
  </dataValidations>
  <printOptions horizontalCentered="1" verticalCentered="1"/>
  <pageMargins left="0.39370078740157" right="0.39370078740157" top="0.19685039370078999" bottom="0.19685039370078999" header="0.51181102362205" footer="0.51181102362205"/>
  <pageSetup paperSize="9" fitToHeight="2" orientation="landscape"/>
  <headerFooter alignWithMargins="0"/>
  <rowBreaks count="1" manualBreakCount="1">
    <brk id="43"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7</vt:i4>
      </vt:variant>
      <vt:variant>
        <vt:lpstr>Pojmenované oblasti</vt:lpstr>
      </vt:variant>
      <vt:variant>
        <vt:i4>4</vt:i4>
      </vt:variant>
    </vt:vector>
  </HeadingPairs>
  <TitlesOfParts>
    <vt:vector size="11" baseType="lpstr">
      <vt:lpstr>11.dpC-adcB</vt:lpstr>
      <vt:lpstr>11.zen-pskC</vt:lpstr>
      <vt:lpstr>11.meD-prgB</vt:lpstr>
      <vt:lpstr>11.žižD-dpB</vt:lpstr>
      <vt:lpstr>11.vrš-azmB</vt:lpstr>
      <vt:lpstr>11.koE-meC</vt:lpstr>
      <vt:lpstr>11.vpB-rpd</vt:lpstr>
      <vt:lpstr>'11.dpC-adcB'!Oblast_tisku</vt:lpstr>
      <vt:lpstr>'11.meD-prgB'!Oblast_tisku</vt:lpstr>
      <vt:lpstr>'11.meD-prgB'!výmaz</vt:lpstr>
      <vt:lpstr>výmaz</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dc:creator>
  <cp:lastModifiedBy>Bohouš</cp:lastModifiedBy>
  <dcterms:created xsi:type="dcterms:W3CDTF">2005-07-26T20:23:27Z</dcterms:created>
  <dcterms:modified xsi:type="dcterms:W3CDTF">2018-11-23T17:37:28Z</dcterms:modified>
</cp:coreProperties>
</file>